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92E9B2C-C8AF-4D2E-848E-47784A3CFE09}" xr6:coauthVersionLast="3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Tableau de commande" sheetId="16" r:id="rId1"/>
    <sheet name="Rapport" sheetId="3" r:id="rId2"/>
    <sheet name="Outils" sheetId="2" r:id="rId3"/>
    <sheet name="Commande 3ème" sheetId="4" r:id="rId4"/>
    <sheet name="Commande 4ème" sheetId="5" r:id="rId5"/>
    <sheet name="Commande 5ème" sheetId="6" r:id="rId6"/>
    <sheet name="Commande 6ème" sheetId="7" r:id="rId7"/>
    <sheet name="Commande CM2" sheetId="8" r:id="rId8"/>
    <sheet name="Commande CM1" sheetId="9" r:id="rId9"/>
    <sheet name="Commande CE2" sheetId="10" r:id="rId10"/>
    <sheet name="Commande CE1" sheetId="11" r:id="rId11"/>
    <sheet name="Commande CP" sheetId="12" r:id="rId12"/>
    <sheet name="Commande GS" sheetId="13" r:id="rId13"/>
    <sheet name="Commande MS" sheetId="14" r:id="rId14"/>
    <sheet name="Commande PS" sheetId="15" r:id="rId15"/>
  </sheets>
  <externalReferences>
    <externalReference r:id="rId16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32" i="16" l="1"/>
  <c r="T632" i="16"/>
  <c r="S632" i="16"/>
  <c r="R632" i="16"/>
  <c r="Q632" i="16"/>
  <c r="P632" i="16"/>
  <c r="O632" i="16"/>
  <c r="N632" i="16"/>
  <c r="M632" i="16"/>
  <c r="L632" i="16"/>
  <c r="K632" i="16"/>
  <c r="E632" i="16"/>
  <c r="D632" i="16"/>
  <c r="C632" i="16"/>
  <c r="B632" i="16"/>
  <c r="A632" i="16"/>
  <c r="V630" i="16"/>
  <c r="G630" i="16"/>
  <c r="I630" i="16" s="1"/>
  <c r="I629" i="16"/>
  <c r="V629" i="16" s="1"/>
  <c r="G629" i="16"/>
  <c r="V628" i="16"/>
  <c r="G628" i="16"/>
  <c r="I628" i="16" s="1"/>
  <c r="I627" i="16"/>
  <c r="V627" i="16" s="1"/>
  <c r="G627" i="16"/>
  <c r="V626" i="16"/>
  <c r="G626" i="16"/>
  <c r="I626" i="16" s="1"/>
  <c r="I625" i="16"/>
  <c r="V625" i="16" s="1"/>
  <c r="G625" i="16"/>
  <c r="V624" i="16"/>
  <c r="G624" i="16"/>
  <c r="I624" i="16" s="1"/>
  <c r="I623" i="16"/>
  <c r="V623" i="16" s="1"/>
  <c r="G623" i="16"/>
  <c r="V622" i="16"/>
  <c r="G622" i="16"/>
  <c r="I622" i="16" s="1"/>
  <c r="I621" i="16"/>
  <c r="V621" i="16" s="1"/>
  <c r="G621" i="16"/>
  <c r="V620" i="16"/>
  <c r="G620" i="16"/>
  <c r="I620" i="16" s="1"/>
  <c r="I619" i="16"/>
  <c r="V619" i="16" s="1"/>
  <c r="G619" i="16"/>
  <c r="V618" i="16"/>
  <c r="G618" i="16"/>
  <c r="I618" i="16" s="1"/>
  <c r="I617" i="16"/>
  <c r="V617" i="16" s="1"/>
  <c r="G617" i="16"/>
  <c r="V616" i="16"/>
  <c r="G616" i="16"/>
  <c r="I616" i="16" s="1"/>
  <c r="I615" i="16"/>
  <c r="V615" i="16" s="1"/>
  <c r="G615" i="16"/>
  <c r="V614" i="16"/>
  <c r="G614" i="16"/>
  <c r="I614" i="16" s="1"/>
  <c r="I613" i="16"/>
  <c r="V613" i="16" s="1"/>
  <c r="G613" i="16"/>
  <c r="V612" i="16"/>
  <c r="G612" i="16"/>
  <c r="I612" i="16" s="1"/>
  <c r="I611" i="16"/>
  <c r="V611" i="16" s="1"/>
  <c r="G611" i="16"/>
  <c r="V610" i="16"/>
  <c r="G610" i="16"/>
  <c r="I610" i="16" s="1"/>
  <c r="I609" i="16"/>
  <c r="V609" i="16" s="1"/>
  <c r="G609" i="16"/>
  <c r="V608" i="16"/>
  <c r="G608" i="16"/>
  <c r="I608" i="16" s="1"/>
  <c r="I607" i="16"/>
  <c r="V607" i="16" s="1"/>
  <c r="G607" i="16"/>
  <c r="V606" i="16"/>
  <c r="G606" i="16"/>
  <c r="I606" i="16" s="1"/>
  <c r="I605" i="16"/>
  <c r="V605" i="16" s="1"/>
  <c r="G605" i="16"/>
  <c r="V604" i="16"/>
  <c r="G604" i="16"/>
  <c r="I604" i="16" s="1"/>
  <c r="I603" i="16"/>
  <c r="V603" i="16" s="1"/>
  <c r="G603" i="16"/>
  <c r="V602" i="16"/>
  <c r="G602" i="16"/>
  <c r="I602" i="16" s="1"/>
  <c r="I601" i="16"/>
  <c r="V601" i="16" s="1"/>
  <c r="G601" i="16"/>
  <c r="V600" i="16"/>
  <c r="G600" i="16"/>
  <c r="I600" i="16" s="1"/>
  <c r="I599" i="16"/>
  <c r="V599" i="16" s="1"/>
  <c r="G599" i="16"/>
  <c r="V598" i="16"/>
  <c r="G598" i="16"/>
  <c r="I598" i="16" s="1"/>
  <c r="I597" i="16"/>
  <c r="V597" i="16" s="1"/>
  <c r="G597" i="16"/>
  <c r="V596" i="16"/>
  <c r="G596" i="16"/>
  <c r="I596" i="16" s="1"/>
  <c r="I595" i="16"/>
  <c r="V595" i="16" s="1"/>
  <c r="G595" i="16"/>
  <c r="V594" i="16"/>
  <c r="G594" i="16"/>
  <c r="I594" i="16" s="1"/>
  <c r="I593" i="16"/>
  <c r="V593" i="16" s="1"/>
  <c r="G593" i="16"/>
  <c r="V592" i="16"/>
  <c r="G592" i="16"/>
  <c r="I592" i="16" s="1"/>
  <c r="I591" i="16"/>
  <c r="V591" i="16" s="1"/>
  <c r="G591" i="16"/>
  <c r="V590" i="16"/>
  <c r="G590" i="16"/>
  <c r="I590" i="16" s="1"/>
  <c r="I589" i="16"/>
  <c r="V589" i="16" s="1"/>
  <c r="G589" i="16"/>
  <c r="V588" i="16"/>
  <c r="G588" i="16"/>
  <c r="I588" i="16" s="1"/>
  <c r="I587" i="16"/>
  <c r="V587" i="16" s="1"/>
  <c r="G587" i="16"/>
  <c r="V586" i="16"/>
  <c r="G586" i="16"/>
  <c r="I586" i="16" s="1"/>
  <c r="I585" i="16"/>
  <c r="V585" i="16" s="1"/>
  <c r="G585" i="16"/>
  <c r="V584" i="16"/>
  <c r="G584" i="16"/>
  <c r="I584" i="16" s="1"/>
  <c r="I583" i="16"/>
  <c r="V583" i="16" s="1"/>
  <c r="G583" i="16"/>
  <c r="V582" i="16"/>
  <c r="G582" i="16"/>
  <c r="I582" i="16" s="1"/>
  <c r="I581" i="16"/>
  <c r="V581" i="16" s="1"/>
  <c r="G581" i="16"/>
  <c r="V580" i="16"/>
  <c r="G580" i="16"/>
  <c r="I580" i="16" s="1"/>
  <c r="I579" i="16"/>
  <c r="V579" i="16" s="1"/>
  <c r="G579" i="16"/>
  <c r="V578" i="16"/>
  <c r="G578" i="16"/>
  <c r="I578" i="16" s="1"/>
  <c r="I577" i="16"/>
  <c r="V577" i="16" s="1"/>
  <c r="G577" i="16"/>
  <c r="V576" i="16"/>
  <c r="G576" i="16"/>
  <c r="I576" i="16" s="1"/>
  <c r="I575" i="16"/>
  <c r="V575" i="16" s="1"/>
  <c r="G575" i="16"/>
  <c r="V574" i="16"/>
  <c r="G574" i="16"/>
  <c r="I574" i="16" s="1"/>
  <c r="I573" i="16"/>
  <c r="V573" i="16" s="1"/>
  <c r="G573" i="16"/>
  <c r="V572" i="16"/>
  <c r="G572" i="16"/>
  <c r="I572" i="16" s="1"/>
  <c r="I571" i="16"/>
  <c r="V571" i="16" s="1"/>
  <c r="G571" i="16"/>
  <c r="V570" i="16"/>
  <c r="G570" i="16"/>
  <c r="I570" i="16" s="1"/>
  <c r="I569" i="16"/>
  <c r="V569" i="16" s="1"/>
  <c r="G569" i="16"/>
  <c r="V568" i="16"/>
  <c r="G568" i="16"/>
  <c r="I568" i="16" s="1"/>
  <c r="I567" i="16"/>
  <c r="V567" i="16" s="1"/>
  <c r="G567" i="16"/>
  <c r="V566" i="16"/>
  <c r="G566" i="16"/>
  <c r="I566" i="16" s="1"/>
  <c r="I565" i="16"/>
  <c r="V565" i="16" s="1"/>
  <c r="G565" i="16"/>
  <c r="V564" i="16"/>
  <c r="G564" i="16"/>
  <c r="I564" i="16" s="1"/>
  <c r="I563" i="16"/>
  <c r="V563" i="16" s="1"/>
  <c r="G563" i="16"/>
  <c r="V562" i="16"/>
  <c r="G562" i="16"/>
  <c r="I562" i="16" s="1"/>
  <c r="I561" i="16"/>
  <c r="V561" i="16" s="1"/>
  <c r="G561" i="16"/>
  <c r="V560" i="16"/>
  <c r="G560" i="16"/>
  <c r="I560" i="16" s="1"/>
  <c r="I559" i="16"/>
  <c r="V559" i="16" s="1"/>
  <c r="G559" i="16"/>
  <c r="V558" i="16"/>
  <c r="G558" i="16"/>
  <c r="I558" i="16" s="1"/>
  <c r="I557" i="16"/>
  <c r="V557" i="16" s="1"/>
  <c r="G557" i="16"/>
  <c r="V556" i="16"/>
  <c r="G556" i="16"/>
  <c r="I556" i="16" s="1"/>
  <c r="I555" i="16"/>
  <c r="V555" i="16" s="1"/>
  <c r="G555" i="16"/>
  <c r="V554" i="16"/>
  <c r="G554" i="16"/>
  <c r="I554" i="16" s="1"/>
  <c r="I553" i="16"/>
  <c r="V553" i="16" s="1"/>
  <c r="G553" i="16"/>
  <c r="V552" i="16"/>
  <c r="G552" i="16"/>
  <c r="I552" i="16" s="1"/>
  <c r="I551" i="16"/>
  <c r="V551" i="16" s="1"/>
  <c r="G551" i="16"/>
  <c r="V550" i="16"/>
  <c r="G550" i="16"/>
  <c r="I550" i="16" s="1"/>
  <c r="V549" i="16"/>
  <c r="G549" i="16"/>
  <c r="I549" i="16" s="1"/>
  <c r="I548" i="16"/>
  <c r="V548" i="16" s="1"/>
  <c r="G548" i="16"/>
  <c r="V547" i="16"/>
  <c r="G547" i="16"/>
  <c r="I547" i="16" s="1"/>
  <c r="I546" i="16"/>
  <c r="V546" i="16" s="1"/>
  <c r="G546" i="16"/>
  <c r="V545" i="16"/>
  <c r="G545" i="16"/>
  <c r="I545" i="16" s="1"/>
  <c r="I544" i="16"/>
  <c r="V544" i="16" s="1"/>
  <c r="G544" i="16"/>
  <c r="V543" i="16"/>
  <c r="G543" i="16"/>
  <c r="I543" i="16" s="1"/>
  <c r="I542" i="16"/>
  <c r="V542" i="16" s="1"/>
  <c r="G542" i="16"/>
  <c r="V541" i="16"/>
  <c r="G541" i="16"/>
  <c r="I541" i="16" s="1"/>
  <c r="I540" i="16"/>
  <c r="V540" i="16" s="1"/>
  <c r="G540" i="16"/>
  <c r="V539" i="16"/>
  <c r="G539" i="16"/>
  <c r="I539" i="16" s="1"/>
  <c r="I538" i="16"/>
  <c r="V538" i="16" s="1"/>
  <c r="G538" i="16"/>
  <c r="V537" i="16"/>
  <c r="G537" i="16"/>
  <c r="I537" i="16" s="1"/>
  <c r="I536" i="16"/>
  <c r="V536" i="16" s="1"/>
  <c r="G536" i="16"/>
  <c r="V535" i="16"/>
  <c r="G535" i="16"/>
  <c r="I535" i="16" s="1"/>
  <c r="I534" i="16"/>
  <c r="V534" i="16" s="1"/>
  <c r="G534" i="16"/>
  <c r="V533" i="16"/>
  <c r="G533" i="16"/>
  <c r="I533" i="16" s="1"/>
  <c r="I532" i="16"/>
  <c r="V532" i="16" s="1"/>
  <c r="G532" i="16"/>
  <c r="V531" i="16"/>
  <c r="G531" i="16"/>
  <c r="I531" i="16" s="1"/>
  <c r="I530" i="16"/>
  <c r="V530" i="16" s="1"/>
  <c r="G530" i="16"/>
  <c r="V529" i="16"/>
  <c r="G529" i="16"/>
  <c r="I529" i="16" s="1"/>
  <c r="I528" i="16"/>
  <c r="V528" i="16" s="1"/>
  <c r="G528" i="16"/>
  <c r="V527" i="16"/>
  <c r="G527" i="16"/>
  <c r="I527" i="16" s="1"/>
  <c r="I526" i="16"/>
  <c r="V526" i="16" s="1"/>
  <c r="G526" i="16"/>
  <c r="V525" i="16"/>
  <c r="G525" i="16"/>
  <c r="I525" i="16" s="1"/>
  <c r="I524" i="16"/>
  <c r="V524" i="16" s="1"/>
  <c r="G524" i="16"/>
  <c r="V523" i="16"/>
  <c r="G523" i="16"/>
  <c r="I523" i="16" s="1"/>
  <c r="I522" i="16"/>
  <c r="V522" i="16" s="1"/>
  <c r="G522" i="16"/>
  <c r="V521" i="16"/>
  <c r="G521" i="16"/>
  <c r="I521" i="16" s="1"/>
  <c r="I520" i="16"/>
  <c r="V520" i="16" s="1"/>
  <c r="G520" i="16"/>
  <c r="V519" i="16"/>
  <c r="G519" i="16"/>
  <c r="I519" i="16" s="1"/>
  <c r="I518" i="16"/>
  <c r="V518" i="16" s="1"/>
  <c r="G518" i="16"/>
  <c r="G517" i="16"/>
  <c r="I517" i="16" s="1"/>
  <c r="V517" i="16" s="1"/>
  <c r="I516" i="16"/>
  <c r="V516" i="16" s="1"/>
  <c r="G516" i="16"/>
  <c r="G515" i="16"/>
  <c r="I515" i="16" s="1"/>
  <c r="V515" i="16" s="1"/>
  <c r="I514" i="16"/>
  <c r="V514" i="16" s="1"/>
  <c r="G514" i="16"/>
  <c r="G513" i="16"/>
  <c r="I513" i="16" s="1"/>
  <c r="V513" i="16" s="1"/>
  <c r="I512" i="16"/>
  <c r="V512" i="16" s="1"/>
  <c r="G512" i="16"/>
  <c r="G511" i="16"/>
  <c r="I511" i="16" s="1"/>
  <c r="V511" i="16" s="1"/>
  <c r="I510" i="16"/>
  <c r="V510" i="16" s="1"/>
  <c r="G510" i="16"/>
  <c r="G509" i="16"/>
  <c r="I509" i="16" s="1"/>
  <c r="V509" i="16" s="1"/>
  <c r="I508" i="16"/>
  <c r="V508" i="16" s="1"/>
  <c r="G508" i="16"/>
  <c r="G507" i="16"/>
  <c r="I507" i="16" s="1"/>
  <c r="V507" i="16" s="1"/>
  <c r="I506" i="16"/>
  <c r="V506" i="16" s="1"/>
  <c r="G506" i="16"/>
  <c r="G505" i="16"/>
  <c r="I505" i="16" s="1"/>
  <c r="V505" i="16" s="1"/>
  <c r="I504" i="16"/>
  <c r="V504" i="16" s="1"/>
  <c r="G504" i="16"/>
  <c r="G503" i="16"/>
  <c r="I503" i="16" s="1"/>
  <c r="V503" i="16" s="1"/>
  <c r="I502" i="16"/>
  <c r="V502" i="16" s="1"/>
  <c r="G502" i="16"/>
  <c r="G501" i="16"/>
  <c r="I501" i="16" s="1"/>
  <c r="V501" i="16" s="1"/>
  <c r="I500" i="16"/>
  <c r="V500" i="16" s="1"/>
  <c r="G500" i="16"/>
  <c r="G499" i="16"/>
  <c r="I499" i="16" s="1"/>
  <c r="V499" i="16" s="1"/>
  <c r="I498" i="16"/>
  <c r="V498" i="16" s="1"/>
  <c r="G498" i="16"/>
  <c r="G497" i="16"/>
  <c r="I497" i="16" s="1"/>
  <c r="V497" i="16" s="1"/>
  <c r="I496" i="16"/>
  <c r="V496" i="16" s="1"/>
  <c r="G496" i="16"/>
  <c r="G495" i="16"/>
  <c r="I495" i="16" s="1"/>
  <c r="V495" i="16" s="1"/>
  <c r="I494" i="16"/>
  <c r="V494" i="16" s="1"/>
  <c r="G494" i="16"/>
  <c r="G493" i="16"/>
  <c r="I493" i="16" s="1"/>
  <c r="V493" i="16" s="1"/>
  <c r="I492" i="16"/>
  <c r="V492" i="16" s="1"/>
  <c r="G492" i="16"/>
  <c r="G491" i="16"/>
  <c r="I491" i="16" s="1"/>
  <c r="V491" i="16" s="1"/>
  <c r="I490" i="16"/>
  <c r="V490" i="16" s="1"/>
  <c r="G490" i="16"/>
  <c r="G489" i="16"/>
  <c r="I489" i="16" s="1"/>
  <c r="V489" i="16" s="1"/>
  <c r="I488" i="16"/>
  <c r="V488" i="16" s="1"/>
  <c r="G488" i="16"/>
  <c r="G487" i="16"/>
  <c r="I487" i="16" s="1"/>
  <c r="V487" i="16" s="1"/>
  <c r="I486" i="16"/>
  <c r="V486" i="16" s="1"/>
  <c r="G486" i="16"/>
  <c r="G485" i="16"/>
  <c r="I485" i="16" s="1"/>
  <c r="V485" i="16" s="1"/>
  <c r="I484" i="16"/>
  <c r="V484" i="16" s="1"/>
  <c r="G484" i="16"/>
  <c r="G483" i="16"/>
  <c r="I483" i="16" s="1"/>
  <c r="V483" i="16" s="1"/>
  <c r="I482" i="16"/>
  <c r="V482" i="16" s="1"/>
  <c r="G482" i="16"/>
  <c r="G481" i="16"/>
  <c r="I481" i="16" s="1"/>
  <c r="V481" i="16" s="1"/>
  <c r="I480" i="16"/>
  <c r="V480" i="16" s="1"/>
  <c r="G480" i="16"/>
  <c r="G479" i="16"/>
  <c r="I479" i="16" s="1"/>
  <c r="V479" i="16" s="1"/>
  <c r="I478" i="16"/>
  <c r="V478" i="16" s="1"/>
  <c r="G478" i="16"/>
  <c r="G477" i="16"/>
  <c r="I477" i="16" s="1"/>
  <c r="V477" i="16" s="1"/>
  <c r="I476" i="16"/>
  <c r="V476" i="16" s="1"/>
  <c r="G476" i="16"/>
  <c r="G475" i="16"/>
  <c r="I475" i="16" s="1"/>
  <c r="V475" i="16" s="1"/>
  <c r="I474" i="16"/>
  <c r="V474" i="16" s="1"/>
  <c r="G474" i="16"/>
  <c r="G473" i="16"/>
  <c r="I473" i="16" s="1"/>
  <c r="V473" i="16" s="1"/>
  <c r="I472" i="16"/>
  <c r="V472" i="16" s="1"/>
  <c r="G472" i="16"/>
  <c r="G471" i="16"/>
  <c r="I471" i="16" s="1"/>
  <c r="V471" i="16" s="1"/>
  <c r="I470" i="16"/>
  <c r="V470" i="16" s="1"/>
  <c r="G470" i="16"/>
  <c r="G469" i="16"/>
  <c r="I469" i="16" s="1"/>
  <c r="V469" i="16" s="1"/>
  <c r="I468" i="16"/>
  <c r="V468" i="16" s="1"/>
  <c r="G468" i="16"/>
  <c r="G467" i="16"/>
  <c r="I467" i="16" s="1"/>
  <c r="V467" i="16" s="1"/>
  <c r="I466" i="16"/>
  <c r="V466" i="16" s="1"/>
  <c r="G466" i="16"/>
  <c r="G465" i="16"/>
  <c r="I465" i="16" s="1"/>
  <c r="V465" i="16" s="1"/>
  <c r="I464" i="16"/>
  <c r="V464" i="16" s="1"/>
  <c r="G464" i="16"/>
  <c r="G463" i="16"/>
  <c r="I463" i="16" s="1"/>
  <c r="V463" i="16" s="1"/>
  <c r="I462" i="16"/>
  <c r="V462" i="16" s="1"/>
  <c r="G462" i="16"/>
  <c r="G461" i="16"/>
  <c r="I461" i="16" s="1"/>
  <c r="V461" i="16" s="1"/>
  <c r="I460" i="16"/>
  <c r="V460" i="16" s="1"/>
  <c r="G460" i="16"/>
  <c r="G459" i="16"/>
  <c r="I459" i="16" s="1"/>
  <c r="V459" i="16" s="1"/>
  <c r="I458" i="16"/>
  <c r="V458" i="16" s="1"/>
  <c r="G458" i="16"/>
  <c r="G457" i="16"/>
  <c r="I457" i="16" s="1"/>
  <c r="V457" i="16" s="1"/>
  <c r="I456" i="16"/>
  <c r="V456" i="16" s="1"/>
  <c r="G456" i="16"/>
  <c r="G455" i="16"/>
  <c r="I455" i="16" s="1"/>
  <c r="V455" i="16" s="1"/>
  <c r="I454" i="16"/>
  <c r="V454" i="16" s="1"/>
  <c r="G454" i="16"/>
  <c r="G453" i="16"/>
  <c r="I453" i="16" s="1"/>
  <c r="V453" i="16" s="1"/>
  <c r="I452" i="16"/>
  <c r="V452" i="16" s="1"/>
  <c r="G452" i="16"/>
  <c r="G451" i="16"/>
  <c r="I451" i="16" s="1"/>
  <c r="V451" i="16" s="1"/>
  <c r="I450" i="16"/>
  <c r="V450" i="16" s="1"/>
  <c r="G450" i="16"/>
  <c r="G449" i="16"/>
  <c r="I449" i="16" s="1"/>
  <c r="V449" i="16" s="1"/>
  <c r="I448" i="16"/>
  <c r="V448" i="16" s="1"/>
  <c r="G448" i="16"/>
  <c r="G447" i="16"/>
  <c r="I447" i="16" s="1"/>
  <c r="V447" i="16" s="1"/>
  <c r="I446" i="16"/>
  <c r="V446" i="16" s="1"/>
  <c r="G446" i="16"/>
  <c r="G445" i="16"/>
  <c r="I445" i="16" s="1"/>
  <c r="V445" i="16" s="1"/>
  <c r="I444" i="16"/>
  <c r="V444" i="16" s="1"/>
  <c r="G444" i="16"/>
  <c r="G443" i="16"/>
  <c r="I443" i="16" s="1"/>
  <c r="V443" i="16" s="1"/>
  <c r="I442" i="16"/>
  <c r="V442" i="16" s="1"/>
  <c r="G442" i="16"/>
  <c r="G441" i="16"/>
  <c r="I441" i="16" s="1"/>
  <c r="V441" i="16" s="1"/>
  <c r="I440" i="16"/>
  <c r="V440" i="16" s="1"/>
  <c r="G440" i="16"/>
  <c r="G439" i="16"/>
  <c r="I439" i="16" s="1"/>
  <c r="V439" i="16" s="1"/>
  <c r="I438" i="16"/>
  <c r="V438" i="16" s="1"/>
  <c r="G438" i="16"/>
  <c r="G437" i="16"/>
  <c r="I437" i="16" s="1"/>
  <c r="V437" i="16" s="1"/>
  <c r="I436" i="16"/>
  <c r="V436" i="16" s="1"/>
  <c r="G436" i="16"/>
  <c r="G435" i="16"/>
  <c r="I435" i="16" s="1"/>
  <c r="V435" i="16" s="1"/>
  <c r="I434" i="16"/>
  <c r="V434" i="16" s="1"/>
  <c r="G434" i="16"/>
  <c r="G433" i="16"/>
  <c r="I433" i="16" s="1"/>
  <c r="V433" i="16" s="1"/>
  <c r="I432" i="16"/>
  <c r="V432" i="16" s="1"/>
  <c r="G432" i="16"/>
  <c r="G431" i="16"/>
  <c r="I431" i="16" s="1"/>
  <c r="V431" i="16" s="1"/>
  <c r="I430" i="16"/>
  <c r="V430" i="16" s="1"/>
  <c r="G430" i="16"/>
  <c r="G429" i="16"/>
  <c r="I429" i="16" s="1"/>
  <c r="V429" i="16" s="1"/>
  <c r="I428" i="16"/>
  <c r="V428" i="16" s="1"/>
  <c r="G428" i="16"/>
  <c r="G427" i="16"/>
  <c r="I427" i="16" s="1"/>
  <c r="V427" i="16" s="1"/>
  <c r="I426" i="16"/>
  <c r="V426" i="16" s="1"/>
  <c r="G426" i="16"/>
  <c r="G425" i="16"/>
  <c r="I425" i="16" s="1"/>
  <c r="V425" i="16" s="1"/>
  <c r="I424" i="16"/>
  <c r="V424" i="16" s="1"/>
  <c r="G424" i="16"/>
  <c r="G423" i="16"/>
  <c r="I423" i="16" s="1"/>
  <c r="V423" i="16" s="1"/>
  <c r="I422" i="16"/>
  <c r="V422" i="16" s="1"/>
  <c r="G422" i="16"/>
  <c r="G421" i="16"/>
  <c r="I421" i="16" s="1"/>
  <c r="V421" i="16" s="1"/>
  <c r="I420" i="16"/>
  <c r="V420" i="16" s="1"/>
  <c r="G420" i="16"/>
  <c r="G419" i="16"/>
  <c r="I419" i="16" s="1"/>
  <c r="V419" i="16" s="1"/>
  <c r="I418" i="16"/>
  <c r="V418" i="16" s="1"/>
  <c r="G418" i="16"/>
  <c r="G417" i="16"/>
  <c r="I417" i="16" s="1"/>
  <c r="V417" i="16" s="1"/>
  <c r="I416" i="16"/>
  <c r="V416" i="16" s="1"/>
  <c r="G416" i="16"/>
  <c r="G415" i="16"/>
  <c r="I415" i="16" s="1"/>
  <c r="V415" i="16" s="1"/>
  <c r="I414" i="16"/>
  <c r="V414" i="16" s="1"/>
  <c r="G414" i="16"/>
  <c r="G413" i="16"/>
  <c r="I413" i="16" s="1"/>
  <c r="V413" i="16" s="1"/>
  <c r="I412" i="16"/>
  <c r="V412" i="16" s="1"/>
  <c r="G412" i="16"/>
  <c r="G411" i="16"/>
  <c r="I411" i="16" s="1"/>
  <c r="V411" i="16" s="1"/>
  <c r="I410" i="16"/>
  <c r="V410" i="16" s="1"/>
  <c r="G410" i="16"/>
  <c r="G409" i="16"/>
  <c r="I409" i="16" s="1"/>
  <c r="V409" i="16" s="1"/>
  <c r="I408" i="16"/>
  <c r="V408" i="16" s="1"/>
  <c r="G408" i="16"/>
  <c r="G407" i="16"/>
  <c r="I407" i="16" s="1"/>
  <c r="V407" i="16" s="1"/>
  <c r="I406" i="16"/>
  <c r="V406" i="16" s="1"/>
  <c r="G406" i="16"/>
  <c r="G405" i="16"/>
  <c r="I405" i="16" s="1"/>
  <c r="V405" i="16" s="1"/>
  <c r="I404" i="16"/>
  <c r="V404" i="16" s="1"/>
  <c r="G404" i="16"/>
  <c r="G403" i="16"/>
  <c r="I403" i="16" s="1"/>
  <c r="V403" i="16" s="1"/>
  <c r="I402" i="16"/>
  <c r="V402" i="16" s="1"/>
  <c r="G402" i="16"/>
  <c r="G401" i="16"/>
  <c r="I401" i="16" s="1"/>
  <c r="V401" i="16" s="1"/>
  <c r="I400" i="16"/>
  <c r="V400" i="16" s="1"/>
  <c r="G400" i="16"/>
  <c r="G399" i="16"/>
  <c r="I399" i="16" s="1"/>
  <c r="V399" i="16" s="1"/>
  <c r="I398" i="16"/>
  <c r="V398" i="16" s="1"/>
  <c r="G398" i="16"/>
  <c r="G397" i="16"/>
  <c r="I397" i="16" s="1"/>
  <c r="V397" i="16" s="1"/>
  <c r="I396" i="16"/>
  <c r="V396" i="16" s="1"/>
  <c r="G396" i="16"/>
  <c r="G395" i="16"/>
  <c r="I395" i="16" s="1"/>
  <c r="V395" i="16" s="1"/>
  <c r="I394" i="16"/>
  <c r="V394" i="16" s="1"/>
  <c r="G394" i="16"/>
  <c r="G393" i="16"/>
  <c r="I393" i="16" s="1"/>
  <c r="V393" i="16" s="1"/>
  <c r="I392" i="16"/>
  <c r="V392" i="16" s="1"/>
  <c r="G392" i="16"/>
  <c r="G391" i="16"/>
  <c r="I391" i="16" s="1"/>
  <c r="V391" i="16" s="1"/>
  <c r="I390" i="16"/>
  <c r="V390" i="16" s="1"/>
  <c r="G390" i="16"/>
  <c r="G389" i="16"/>
  <c r="I389" i="16" s="1"/>
  <c r="V389" i="16" s="1"/>
  <c r="I388" i="16"/>
  <c r="V388" i="16" s="1"/>
  <c r="G388" i="16"/>
  <c r="G387" i="16"/>
  <c r="I387" i="16" s="1"/>
  <c r="V387" i="16" s="1"/>
  <c r="I386" i="16"/>
  <c r="V386" i="16" s="1"/>
  <c r="G386" i="16"/>
  <c r="G385" i="16"/>
  <c r="I385" i="16" s="1"/>
  <c r="V385" i="16" s="1"/>
  <c r="I384" i="16"/>
  <c r="V384" i="16" s="1"/>
  <c r="G384" i="16"/>
  <c r="G383" i="16"/>
  <c r="I383" i="16" s="1"/>
  <c r="V383" i="16" s="1"/>
  <c r="I382" i="16"/>
  <c r="V382" i="16" s="1"/>
  <c r="G382" i="16"/>
  <c r="G381" i="16"/>
  <c r="I381" i="16" s="1"/>
  <c r="V381" i="16" s="1"/>
  <c r="I380" i="16"/>
  <c r="V380" i="16" s="1"/>
  <c r="G380" i="16"/>
  <c r="G379" i="16"/>
  <c r="I379" i="16" s="1"/>
  <c r="V379" i="16" s="1"/>
  <c r="I378" i="16"/>
  <c r="V378" i="16" s="1"/>
  <c r="G378" i="16"/>
  <c r="G377" i="16"/>
  <c r="I377" i="16" s="1"/>
  <c r="V377" i="16" s="1"/>
  <c r="I376" i="16"/>
  <c r="V376" i="16" s="1"/>
  <c r="G376" i="16"/>
  <c r="G375" i="16"/>
  <c r="I375" i="16" s="1"/>
  <c r="V375" i="16" s="1"/>
  <c r="I374" i="16"/>
  <c r="V374" i="16" s="1"/>
  <c r="G374" i="16"/>
  <c r="G373" i="16"/>
  <c r="I373" i="16" s="1"/>
  <c r="V373" i="16" s="1"/>
  <c r="I372" i="16"/>
  <c r="V372" i="16" s="1"/>
  <c r="G372" i="16"/>
  <c r="G371" i="16"/>
  <c r="I371" i="16" s="1"/>
  <c r="V371" i="16" s="1"/>
  <c r="I370" i="16"/>
  <c r="V370" i="16" s="1"/>
  <c r="G370" i="16"/>
  <c r="G369" i="16"/>
  <c r="I369" i="16" s="1"/>
  <c r="V369" i="16" s="1"/>
  <c r="I368" i="16"/>
  <c r="V368" i="16" s="1"/>
  <c r="G368" i="16"/>
  <c r="G367" i="16"/>
  <c r="I367" i="16" s="1"/>
  <c r="V367" i="16" s="1"/>
  <c r="I366" i="16"/>
  <c r="V366" i="16" s="1"/>
  <c r="G366" i="16"/>
  <c r="G365" i="16"/>
  <c r="I365" i="16" s="1"/>
  <c r="V365" i="16" s="1"/>
  <c r="I364" i="16"/>
  <c r="V364" i="16" s="1"/>
  <c r="G364" i="16"/>
  <c r="G363" i="16"/>
  <c r="I363" i="16" s="1"/>
  <c r="V363" i="16" s="1"/>
  <c r="I362" i="16"/>
  <c r="V362" i="16" s="1"/>
  <c r="G362" i="16"/>
  <c r="G361" i="16"/>
  <c r="I361" i="16" s="1"/>
  <c r="V361" i="16" s="1"/>
  <c r="I360" i="16"/>
  <c r="V360" i="16" s="1"/>
  <c r="G360" i="16"/>
  <c r="G359" i="16"/>
  <c r="I359" i="16" s="1"/>
  <c r="V359" i="16" s="1"/>
  <c r="I358" i="16"/>
  <c r="V358" i="16" s="1"/>
  <c r="G358" i="16"/>
  <c r="G357" i="16"/>
  <c r="I357" i="16" s="1"/>
  <c r="V357" i="16" s="1"/>
  <c r="I356" i="16"/>
  <c r="V356" i="16" s="1"/>
  <c r="G356" i="16"/>
  <c r="G355" i="16"/>
  <c r="I355" i="16" s="1"/>
  <c r="V355" i="16" s="1"/>
  <c r="I354" i="16"/>
  <c r="V354" i="16" s="1"/>
  <c r="G354" i="16"/>
  <c r="G353" i="16"/>
  <c r="I353" i="16" s="1"/>
  <c r="V353" i="16" s="1"/>
  <c r="I352" i="16"/>
  <c r="V352" i="16" s="1"/>
  <c r="G352" i="16"/>
  <c r="G351" i="16"/>
  <c r="I351" i="16" s="1"/>
  <c r="V351" i="16" s="1"/>
  <c r="I350" i="16"/>
  <c r="V350" i="16" s="1"/>
  <c r="G350" i="16"/>
  <c r="G349" i="16"/>
  <c r="I349" i="16" s="1"/>
  <c r="V349" i="16" s="1"/>
  <c r="I348" i="16"/>
  <c r="V348" i="16" s="1"/>
  <c r="G348" i="16"/>
  <c r="G347" i="16"/>
  <c r="I347" i="16" s="1"/>
  <c r="V347" i="16" s="1"/>
  <c r="I346" i="16"/>
  <c r="V346" i="16" s="1"/>
  <c r="G346" i="16"/>
  <c r="G345" i="16"/>
  <c r="I345" i="16" s="1"/>
  <c r="V345" i="16" s="1"/>
  <c r="I344" i="16"/>
  <c r="V344" i="16" s="1"/>
  <c r="G344" i="16"/>
  <c r="G343" i="16"/>
  <c r="I343" i="16" s="1"/>
  <c r="V343" i="16" s="1"/>
  <c r="I342" i="16"/>
  <c r="V342" i="16" s="1"/>
  <c r="G342" i="16"/>
  <c r="G341" i="16"/>
  <c r="I341" i="16" s="1"/>
  <c r="V341" i="16" s="1"/>
  <c r="I340" i="16"/>
  <c r="V340" i="16" s="1"/>
  <c r="G340" i="16"/>
  <c r="G339" i="16"/>
  <c r="I339" i="16" s="1"/>
  <c r="V339" i="16" s="1"/>
  <c r="I338" i="16"/>
  <c r="V338" i="16" s="1"/>
  <c r="G338" i="16"/>
  <c r="G337" i="16"/>
  <c r="I337" i="16" s="1"/>
  <c r="V337" i="16" s="1"/>
  <c r="I336" i="16"/>
  <c r="V336" i="16" s="1"/>
  <c r="G336" i="16"/>
  <c r="G335" i="16"/>
  <c r="I335" i="16" s="1"/>
  <c r="V335" i="16" s="1"/>
  <c r="I334" i="16"/>
  <c r="V334" i="16" s="1"/>
  <c r="G334" i="16"/>
  <c r="G333" i="16"/>
  <c r="I333" i="16" s="1"/>
  <c r="V333" i="16" s="1"/>
  <c r="I332" i="16"/>
  <c r="V332" i="16" s="1"/>
  <c r="G332" i="16"/>
  <c r="G331" i="16"/>
  <c r="I331" i="16" s="1"/>
  <c r="V331" i="16" s="1"/>
  <c r="I330" i="16"/>
  <c r="V330" i="16" s="1"/>
  <c r="G330" i="16"/>
  <c r="G329" i="16"/>
  <c r="I329" i="16" s="1"/>
  <c r="V329" i="16" s="1"/>
  <c r="I328" i="16"/>
  <c r="V328" i="16" s="1"/>
  <c r="G328" i="16"/>
  <c r="G327" i="16"/>
  <c r="I327" i="16" s="1"/>
  <c r="V327" i="16" s="1"/>
  <c r="I326" i="16"/>
  <c r="V326" i="16" s="1"/>
  <c r="G326" i="16"/>
  <c r="G325" i="16"/>
  <c r="I325" i="16" s="1"/>
  <c r="V325" i="16" s="1"/>
  <c r="I324" i="16"/>
  <c r="V324" i="16" s="1"/>
  <c r="G324" i="16"/>
  <c r="G323" i="16"/>
  <c r="I323" i="16" s="1"/>
  <c r="V323" i="16" s="1"/>
  <c r="I322" i="16"/>
  <c r="V322" i="16" s="1"/>
  <c r="G322" i="16"/>
  <c r="G321" i="16"/>
  <c r="I321" i="16" s="1"/>
  <c r="V321" i="16" s="1"/>
  <c r="I320" i="16"/>
  <c r="V320" i="16" s="1"/>
  <c r="G320" i="16"/>
  <c r="G319" i="16"/>
  <c r="I319" i="16" s="1"/>
  <c r="V319" i="16" s="1"/>
  <c r="I318" i="16"/>
  <c r="V318" i="16" s="1"/>
  <c r="G318" i="16"/>
  <c r="G317" i="16"/>
  <c r="I317" i="16" s="1"/>
  <c r="V317" i="16" s="1"/>
  <c r="I316" i="16"/>
  <c r="V316" i="16" s="1"/>
  <c r="G316" i="16"/>
  <c r="G315" i="16"/>
  <c r="I315" i="16" s="1"/>
  <c r="V315" i="16" s="1"/>
  <c r="I314" i="16"/>
  <c r="V314" i="16" s="1"/>
  <c r="G314" i="16"/>
  <c r="G313" i="16"/>
  <c r="I313" i="16" s="1"/>
  <c r="V313" i="16" s="1"/>
  <c r="I312" i="16"/>
  <c r="V312" i="16" s="1"/>
  <c r="G312" i="16"/>
  <c r="G311" i="16"/>
  <c r="I311" i="16" s="1"/>
  <c r="V311" i="16" s="1"/>
  <c r="I310" i="16"/>
  <c r="V310" i="16" s="1"/>
  <c r="G310" i="16"/>
  <c r="G309" i="16"/>
  <c r="I309" i="16" s="1"/>
  <c r="V309" i="16" s="1"/>
  <c r="I308" i="16"/>
  <c r="V308" i="16" s="1"/>
  <c r="G308" i="16"/>
  <c r="G307" i="16"/>
  <c r="I307" i="16" s="1"/>
  <c r="V307" i="16" s="1"/>
  <c r="I306" i="16"/>
  <c r="V306" i="16" s="1"/>
  <c r="G306" i="16"/>
  <c r="G305" i="16"/>
  <c r="I305" i="16" s="1"/>
  <c r="V305" i="16" s="1"/>
  <c r="I304" i="16"/>
  <c r="V304" i="16" s="1"/>
  <c r="G304" i="16"/>
  <c r="G303" i="16"/>
  <c r="I303" i="16" s="1"/>
  <c r="V303" i="16" s="1"/>
  <c r="I302" i="16"/>
  <c r="V302" i="16" s="1"/>
  <c r="G302" i="16"/>
  <c r="G301" i="16"/>
  <c r="I301" i="16" s="1"/>
  <c r="V301" i="16" s="1"/>
  <c r="I300" i="16"/>
  <c r="V300" i="16" s="1"/>
  <c r="G300" i="16"/>
  <c r="G299" i="16"/>
  <c r="I299" i="16" s="1"/>
  <c r="V299" i="16" s="1"/>
  <c r="I298" i="16"/>
  <c r="V298" i="16" s="1"/>
  <c r="G298" i="16"/>
  <c r="G297" i="16"/>
  <c r="I297" i="16" s="1"/>
  <c r="V297" i="16" s="1"/>
  <c r="I296" i="16"/>
  <c r="V296" i="16" s="1"/>
  <c r="G296" i="16"/>
  <c r="G295" i="16"/>
  <c r="I295" i="16" s="1"/>
  <c r="V295" i="16" s="1"/>
  <c r="I294" i="16"/>
  <c r="V294" i="16" s="1"/>
  <c r="G294" i="16"/>
  <c r="G293" i="16"/>
  <c r="I293" i="16" s="1"/>
  <c r="V293" i="16" s="1"/>
  <c r="I292" i="16"/>
  <c r="V292" i="16" s="1"/>
  <c r="G292" i="16"/>
  <c r="G291" i="16"/>
  <c r="I291" i="16" s="1"/>
  <c r="V291" i="16" s="1"/>
  <c r="I290" i="16"/>
  <c r="V290" i="16" s="1"/>
  <c r="G290" i="16"/>
  <c r="G289" i="16"/>
  <c r="I289" i="16" s="1"/>
  <c r="V289" i="16" s="1"/>
  <c r="I288" i="16"/>
  <c r="V288" i="16" s="1"/>
  <c r="G288" i="16"/>
  <c r="G287" i="16"/>
  <c r="I287" i="16" s="1"/>
  <c r="V287" i="16" s="1"/>
  <c r="I286" i="16"/>
  <c r="V286" i="16" s="1"/>
  <c r="G286" i="16"/>
  <c r="G285" i="16"/>
  <c r="I285" i="16" s="1"/>
  <c r="V285" i="16" s="1"/>
  <c r="I284" i="16"/>
  <c r="V284" i="16" s="1"/>
  <c r="G284" i="16"/>
  <c r="G283" i="16"/>
  <c r="I283" i="16" s="1"/>
  <c r="V283" i="16" s="1"/>
  <c r="I282" i="16"/>
  <c r="V282" i="16" s="1"/>
  <c r="G282" i="16"/>
  <c r="G281" i="16"/>
  <c r="I281" i="16" s="1"/>
  <c r="V281" i="16" s="1"/>
  <c r="I280" i="16"/>
  <c r="V280" i="16" s="1"/>
  <c r="G280" i="16"/>
  <c r="G279" i="16"/>
  <c r="I279" i="16" s="1"/>
  <c r="V279" i="16" s="1"/>
  <c r="I278" i="16"/>
  <c r="V278" i="16" s="1"/>
  <c r="G278" i="16"/>
  <c r="G277" i="16"/>
  <c r="I277" i="16" s="1"/>
  <c r="V277" i="16" s="1"/>
  <c r="I276" i="16"/>
  <c r="V276" i="16" s="1"/>
  <c r="G276" i="16"/>
  <c r="G275" i="16"/>
  <c r="I275" i="16" s="1"/>
  <c r="V275" i="16" s="1"/>
  <c r="I274" i="16"/>
  <c r="V274" i="16" s="1"/>
  <c r="G274" i="16"/>
  <c r="G273" i="16"/>
  <c r="I273" i="16" s="1"/>
  <c r="V273" i="16" s="1"/>
  <c r="I272" i="16"/>
  <c r="V272" i="16" s="1"/>
  <c r="G272" i="16"/>
  <c r="G271" i="16"/>
  <c r="I271" i="16" s="1"/>
  <c r="V271" i="16" s="1"/>
  <c r="I270" i="16"/>
  <c r="V270" i="16" s="1"/>
  <c r="G270" i="16"/>
  <c r="G269" i="16"/>
  <c r="I269" i="16" s="1"/>
  <c r="V269" i="16" s="1"/>
  <c r="I268" i="16"/>
  <c r="V268" i="16" s="1"/>
  <c r="G268" i="16"/>
  <c r="G267" i="16"/>
  <c r="I267" i="16" s="1"/>
  <c r="V267" i="16" s="1"/>
  <c r="I266" i="16"/>
  <c r="V266" i="16" s="1"/>
  <c r="G266" i="16"/>
  <c r="G265" i="16"/>
  <c r="I265" i="16" s="1"/>
  <c r="V265" i="16" s="1"/>
  <c r="I264" i="16"/>
  <c r="V264" i="16" s="1"/>
  <c r="G264" i="16"/>
  <c r="G263" i="16"/>
  <c r="I263" i="16" s="1"/>
  <c r="V263" i="16" s="1"/>
  <c r="I262" i="16"/>
  <c r="V262" i="16" s="1"/>
  <c r="G262" i="16"/>
  <c r="G261" i="16"/>
  <c r="I261" i="16" s="1"/>
  <c r="V261" i="16" s="1"/>
  <c r="I260" i="16"/>
  <c r="V260" i="16" s="1"/>
  <c r="G260" i="16"/>
  <c r="G259" i="16"/>
  <c r="I259" i="16" s="1"/>
  <c r="V259" i="16" s="1"/>
  <c r="I258" i="16"/>
  <c r="V258" i="16" s="1"/>
  <c r="G258" i="16"/>
  <c r="G257" i="16"/>
  <c r="I257" i="16" s="1"/>
  <c r="V257" i="16" s="1"/>
  <c r="I256" i="16"/>
  <c r="V256" i="16" s="1"/>
  <c r="G256" i="16"/>
  <c r="G255" i="16"/>
  <c r="I255" i="16" s="1"/>
  <c r="V255" i="16" s="1"/>
  <c r="I254" i="16"/>
  <c r="V254" i="16" s="1"/>
  <c r="G254" i="16"/>
  <c r="G253" i="16"/>
  <c r="I253" i="16" s="1"/>
  <c r="V253" i="16" s="1"/>
  <c r="I252" i="16"/>
  <c r="V252" i="16" s="1"/>
  <c r="G252" i="16"/>
  <c r="G251" i="16"/>
  <c r="I251" i="16" s="1"/>
  <c r="V251" i="16" s="1"/>
  <c r="I250" i="16"/>
  <c r="V250" i="16" s="1"/>
  <c r="G250" i="16"/>
  <c r="G249" i="16"/>
  <c r="I249" i="16" s="1"/>
  <c r="V249" i="16" s="1"/>
  <c r="I248" i="16"/>
  <c r="V248" i="16" s="1"/>
  <c r="G248" i="16"/>
  <c r="G247" i="16"/>
  <c r="I247" i="16" s="1"/>
  <c r="V247" i="16" s="1"/>
  <c r="I246" i="16"/>
  <c r="V246" i="16" s="1"/>
  <c r="G246" i="16"/>
  <c r="G245" i="16"/>
  <c r="I245" i="16" s="1"/>
  <c r="V245" i="16" s="1"/>
  <c r="I244" i="16"/>
  <c r="V244" i="16" s="1"/>
  <c r="G244" i="16"/>
  <c r="G243" i="16"/>
  <c r="I243" i="16" s="1"/>
  <c r="V243" i="16" s="1"/>
  <c r="I242" i="16"/>
  <c r="V242" i="16" s="1"/>
  <c r="G242" i="16"/>
  <c r="G241" i="16"/>
  <c r="I241" i="16" s="1"/>
  <c r="V241" i="16" s="1"/>
  <c r="I240" i="16"/>
  <c r="V240" i="16" s="1"/>
  <c r="G240" i="16"/>
  <c r="G239" i="16"/>
  <c r="I239" i="16" s="1"/>
  <c r="V239" i="16" s="1"/>
  <c r="I238" i="16"/>
  <c r="V238" i="16" s="1"/>
  <c r="G238" i="16"/>
  <c r="G237" i="16"/>
  <c r="I237" i="16" s="1"/>
  <c r="V237" i="16" s="1"/>
  <c r="I236" i="16"/>
  <c r="V236" i="16" s="1"/>
  <c r="G236" i="16"/>
  <c r="G235" i="16"/>
  <c r="I235" i="16" s="1"/>
  <c r="V235" i="16" s="1"/>
  <c r="I234" i="16"/>
  <c r="V234" i="16" s="1"/>
  <c r="G234" i="16"/>
  <c r="G233" i="16"/>
  <c r="I233" i="16" s="1"/>
  <c r="V233" i="16" s="1"/>
  <c r="I232" i="16"/>
  <c r="V232" i="16" s="1"/>
  <c r="G232" i="16"/>
  <c r="G231" i="16"/>
  <c r="I231" i="16" s="1"/>
  <c r="V231" i="16" s="1"/>
  <c r="I230" i="16"/>
  <c r="V230" i="16" s="1"/>
  <c r="G230" i="16"/>
  <c r="G229" i="16"/>
  <c r="I229" i="16" s="1"/>
  <c r="V229" i="16" s="1"/>
  <c r="I228" i="16"/>
  <c r="V228" i="16" s="1"/>
  <c r="G228" i="16"/>
  <c r="G227" i="16"/>
  <c r="I227" i="16" s="1"/>
  <c r="V227" i="16" s="1"/>
  <c r="I226" i="16"/>
  <c r="V226" i="16" s="1"/>
  <c r="G226" i="16"/>
  <c r="G225" i="16"/>
  <c r="I225" i="16" s="1"/>
  <c r="V225" i="16" s="1"/>
  <c r="I224" i="16"/>
  <c r="V224" i="16" s="1"/>
  <c r="G224" i="16"/>
  <c r="G223" i="16"/>
  <c r="I223" i="16" s="1"/>
  <c r="V223" i="16" s="1"/>
  <c r="I222" i="16"/>
  <c r="V222" i="16" s="1"/>
  <c r="G222" i="16"/>
  <c r="G221" i="16"/>
  <c r="I221" i="16" s="1"/>
  <c r="V221" i="16" s="1"/>
  <c r="I220" i="16"/>
  <c r="V220" i="16" s="1"/>
  <c r="G220" i="16"/>
  <c r="G219" i="16"/>
  <c r="I219" i="16" s="1"/>
  <c r="V219" i="16" s="1"/>
  <c r="I218" i="16"/>
  <c r="V218" i="16" s="1"/>
  <c r="G218" i="16"/>
  <c r="G217" i="16"/>
  <c r="I217" i="16" s="1"/>
  <c r="V217" i="16" s="1"/>
  <c r="I216" i="16"/>
  <c r="V216" i="16" s="1"/>
  <c r="G216" i="16"/>
  <c r="G215" i="16"/>
  <c r="I215" i="16" s="1"/>
  <c r="V215" i="16" s="1"/>
  <c r="I214" i="16"/>
  <c r="V214" i="16" s="1"/>
  <c r="G214" i="16"/>
  <c r="G213" i="16"/>
  <c r="I213" i="16" s="1"/>
  <c r="V213" i="16" s="1"/>
  <c r="I212" i="16"/>
  <c r="V212" i="16" s="1"/>
  <c r="G212" i="16"/>
  <c r="G211" i="16"/>
  <c r="I211" i="16" s="1"/>
  <c r="V211" i="16" s="1"/>
  <c r="I210" i="16"/>
  <c r="V210" i="16" s="1"/>
  <c r="G210" i="16"/>
  <c r="V209" i="16"/>
  <c r="G209" i="16"/>
  <c r="I209" i="16" s="1"/>
  <c r="I208" i="16"/>
  <c r="V208" i="16" s="1"/>
  <c r="G208" i="16"/>
  <c r="V207" i="16"/>
  <c r="G207" i="16"/>
  <c r="I207" i="16" s="1"/>
  <c r="I206" i="16"/>
  <c r="V206" i="16" s="1"/>
  <c r="G206" i="16"/>
  <c r="V205" i="16"/>
  <c r="G205" i="16"/>
  <c r="I205" i="16" s="1"/>
  <c r="I204" i="16"/>
  <c r="V204" i="16" s="1"/>
  <c r="G204" i="16"/>
  <c r="G203" i="16"/>
  <c r="I203" i="16" s="1"/>
  <c r="V203" i="16" s="1"/>
  <c r="I202" i="16"/>
  <c r="V202" i="16" s="1"/>
  <c r="G202" i="16"/>
  <c r="G201" i="16"/>
  <c r="I201" i="16" s="1"/>
  <c r="V201" i="16" s="1"/>
  <c r="I200" i="16"/>
  <c r="V200" i="16" s="1"/>
  <c r="G200" i="16"/>
  <c r="G199" i="16"/>
  <c r="I199" i="16" s="1"/>
  <c r="V199" i="16" s="1"/>
  <c r="I198" i="16"/>
  <c r="V198" i="16" s="1"/>
  <c r="G198" i="16"/>
  <c r="G197" i="16"/>
  <c r="I197" i="16" s="1"/>
  <c r="V197" i="16" s="1"/>
  <c r="I196" i="16"/>
  <c r="V196" i="16" s="1"/>
  <c r="G196" i="16"/>
  <c r="G195" i="16"/>
  <c r="I195" i="16" s="1"/>
  <c r="V195" i="16" s="1"/>
  <c r="I194" i="16"/>
  <c r="V194" i="16" s="1"/>
  <c r="G194" i="16"/>
  <c r="G193" i="16"/>
  <c r="I193" i="16" s="1"/>
  <c r="V193" i="16" s="1"/>
  <c r="I192" i="16"/>
  <c r="V192" i="16" s="1"/>
  <c r="G192" i="16"/>
  <c r="G191" i="16"/>
  <c r="I191" i="16" s="1"/>
  <c r="V191" i="16" s="1"/>
  <c r="I190" i="16"/>
  <c r="V190" i="16" s="1"/>
  <c r="G190" i="16"/>
  <c r="G189" i="16"/>
  <c r="I189" i="16" s="1"/>
  <c r="V189" i="16" s="1"/>
  <c r="I188" i="16"/>
  <c r="V188" i="16" s="1"/>
  <c r="G188" i="16"/>
  <c r="G187" i="16"/>
  <c r="I187" i="16" s="1"/>
  <c r="V187" i="16" s="1"/>
  <c r="I186" i="16"/>
  <c r="V186" i="16" s="1"/>
  <c r="G186" i="16"/>
  <c r="G185" i="16"/>
  <c r="I185" i="16" s="1"/>
  <c r="V185" i="16" s="1"/>
  <c r="I184" i="16"/>
  <c r="V184" i="16" s="1"/>
  <c r="G184" i="16"/>
  <c r="G183" i="16"/>
  <c r="I183" i="16" s="1"/>
  <c r="V183" i="16" s="1"/>
  <c r="I182" i="16"/>
  <c r="V182" i="16" s="1"/>
  <c r="G182" i="16"/>
  <c r="G181" i="16"/>
  <c r="I181" i="16" s="1"/>
  <c r="V181" i="16" s="1"/>
  <c r="I180" i="16"/>
  <c r="V180" i="16" s="1"/>
  <c r="G180" i="16"/>
  <c r="G179" i="16"/>
  <c r="I179" i="16" s="1"/>
  <c r="V179" i="16" s="1"/>
  <c r="I178" i="16"/>
  <c r="V178" i="16" s="1"/>
  <c r="G178" i="16"/>
  <c r="G177" i="16"/>
  <c r="I177" i="16" s="1"/>
  <c r="V177" i="16" s="1"/>
  <c r="I176" i="16"/>
  <c r="V176" i="16" s="1"/>
  <c r="G176" i="16"/>
  <c r="G175" i="16"/>
  <c r="I175" i="16" s="1"/>
  <c r="V175" i="16" s="1"/>
  <c r="I174" i="16"/>
  <c r="V174" i="16" s="1"/>
  <c r="G174" i="16"/>
  <c r="G173" i="16"/>
  <c r="I173" i="16" s="1"/>
  <c r="V173" i="16" s="1"/>
  <c r="I172" i="16"/>
  <c r="V172" i="16" s="1"/>
  <c r="G172" i="16"/>
  <c r="G171" i="16"/>
  <c r="I171" i="16" s="1"/>
  <c r="V171" i="16" s="1"/>
  <c r="I170" i="16"/>
  <c r="V170" i="16" s="1"/>
  <c r="G170" i="16"/>
  <c r="G169" i="16"/>
  <c r="I169" i="16" s="1"/>
  <c r="V169" i="16" s="1"/>
  <c r="I168" i="16"/>
  <c r="V168" i="16" s="1"/>
  <c r="G168" i="16"/>
  <c r="G167" i="16"/>
  <c r="I167" i="16" s="1"/>
  <c r="V167" i="16" s="1"/>
  <c r="I166" i="16"/>
  <c r="V166" i="16" s="1"/>
  <c r="G166" i="16"/>
  <c r="G165" i="16"/>
  <c r="I165" i="16" s="1"/>
  <c r="V165" i="16" s="1"/>
  <c r="I164" i="16"/>
  <c r="V164" i="16" s="1"/>
  <c r="G164" i="16"/>
  <c r="G163" i="16"/>
  <c r="I163" i="16" s="1"/>
  <c r="V163" i="16" s="1"/>
  <c r="I162" i="16"/>
  <c r="V162" i="16" s="1"/>
  <c r="G162" i="16"/>
  <c r="G161" i="16"/>
  <c r="I161" i="16" s="1"/>
  <c r="V161" i="16" s="1"/>
  <c r="I160" i="16"/>
  <c r="V160" i="16" s="1"/>
  <c r="G160" i="16"/>
  <c r="G159" i="16"/>
  <c r="I159" i="16" s="1"/>
  <c r="V159" i="16" s="1"/>
  <c r="I158" i="16"/>
  <c r="V158" i="16" s="1"/>
  <c r="G158" i="16"/>
  <c r="G157" i="16"/>
  <c r="I157" i="16" s="1"/>
  <c r="V157" i="16" s="1"/>
  <c r="I156" i="16"/>
  <c r="V156" i="16" s="1"/>
  <c r="G156" i="16"/>
  <c r="G155" i="16"/>
  <c r="I155" i="16" s="1"/>
  <c r="V155" i="16" s="1"/>
  <c r="I154" i="16"/>
  <c r="V154" i="16" s="1"/>
  <c r="G154" i="16"/>
  <c r="G153" i="16"/>
  <c r="I153" i="16" s="1"/>
  <c r="V153" i="16" s="1"/>
  <c r="I152" i="16"/>
  <c r="V152" i="16" s="1"/>
  <c r="G152" i="16"/>
  <c r="G151" i="16"/>
  <c r="I151" i="16" s="1"/>
  <c r="V151" i="16" s="1"/>
  <c r="I150" i="16"/>
  <c r="V150" i="16" s="1"/>
  <c r="G150" i="16"/>
  <c r="G149" i="16"/>
  <c r="I149" i="16" s="1"/>
  <c r="V149" i="16" s="1"/>
  <c r="I148" i="16"/>
  <c r="V148" i="16" s="1"/>
  <c r="G148" i="16"/>
  <c r="G147" i="16"/>
  <c r="I147" i="16" s="1"/>
  <c r="V147" i="16" s="1"/>
  <c r="I146" i="16"/>
  <c r="V146" i="16" s="1"/>
  <c r="G146" i="16"/>
  <c r="G145" i="16"/>
  <c r="I145" i="16" s="1"/>
  <c r="V145" i="16" s="1"/>
  <c r="I144" i="16"/>
  <c r="V144" i="16" s="1"/>
  <c r="G144" i="16"/>
  <c r="G143" i="16"/>
  <c r="I143" i="16" s="1"/>
  <c r="V143" i="16" s="1"/>
  <c r="I142" i="16"/>
  <c r="V142" i="16" s="1"/>
  <c r="G142" i="16"/>
  <c r="G141" i="16"/>
  <c r="I141" i="16" s="1"/>
  <c r="V141" i="16" s="1"/>
  <c r="I140" i="16"/>
  <c r="V140" i="16" s="1"/>
  <c r="G140" i="16"/>
  <c r="G139" i="16"/>
  <c r="I139" i="16" s="1"/>
  <c r="V139" i="16" s="1"/>
  <c r="I138" i="16"/>
  <c r="V138" i="16" s="1"/>
  <c r="G138" i="16"/>
  <c r="G137" i="16"/>
  <c r="I137" i="16" s="1"/>
  <c r="V137" i="16" s="1"/>
  <c r="I136" i="16"/>
  <c r="V136" i="16" s="1"/>
  <c r="G136" i="16"/>
  <c r="G135" i="16"/>
  <c r="I135" i="16" s="1"/>
  <c r="V135" i="16" s="1"/>
  <c r="I134" i="16"/>
  <c r="V134" i="16" s="1"/>
  <c r="G134" i="16"/>
  <c r="G133" i="16"/>
  <c r="I133" i="16" s="1"/>
  <c r="V133" i="16" s="1"/>
  <c r="I132" i="16"/>
  <c r="V132" i="16" s="1"/>
  <c r="G132" i="16"/>
  <c r="G131" i="16"/>
  <c r="I131" i="16" s="1"/>
  <c r="V131" i="16" s="1"/>
  <c r="I130" i="16"/>
  <c r="V130" i="16" s="1"/>
  <c r="G130" i="16"/>
  <c r="G129" i="16"/>
  <c r="I129" i="16" s="1"/>
  <c r="V129" i="16" s="1"/>
  <c r="I128" i="16"/>
  <c r="V128" i="16" s="1"/>
  <c r="G128" i="16"/>
  <c r="I127" i="16"/>
  <c r="V127" i="16" s="1"/>
  <c r="G127" i="16"/>
  <c r="G126" i="16"/>
  <c r="I126" i="16" s="1"/>
  <c r="V126" i="16" s="1"/>
  <c r="I125" i="16"/>
  <c r="V125" i="16" s="1"/>
  <c r="G125" i="16"/>
  <c r="G124" i="16"/>
  <c r="I124" i="16" s="1"/>
  <c r="V124" i="16" s="1"/>
  <c r="I123" i="16"/>
  <c r="V123" i="16" s="1"/>
  <c r="G123" i="16"/>
  <c r="G122" i="16"/>
  <c r="I122" i="16" s="1"/>
  <c r="V122" i="16" s="1"/>
  <c r="I121" i="16"/>
  <c r="V121" i="16" s="1"/>
  <c r="G121" i="16"/>
  <c r="G120" i="16"/>
  <c r="I120" i="16" s="1"/>
  <c r="V120" i="16" s="1"/>
  <c r="I119" i="16"/>
  <c r="V119" i="16" s="1"/>
  <c r="G119" i="16"/>
  <c r="G118" i="16"/>
  <c r="I118" i="16" s="1"/>
  <c r="V118" i="16" s="1"/>
  <c r="I117" i="16"/>
  <c r="V117" i="16" s="1"/>
  <c r="G117" i="16"/>
  <c r="G116" i="16"/>
  <c r="I116" i="16" s="1"/>
  <c r="V116" i="16" s="1"/>
  <c r="I115" i="16"/>
  <c r="V115" i="16" s="1"/>
  <c r="G115" i="16"/>
  <c r="G114" i="16"/>
  <c r="I114" i="16" s="1"/>
  <c r="V114" i="16" s="1"/>
  <c r="I113" i="16"/>
  <c r="V113" i="16" s="1"/>
  <c r="G113" i="16"/>
  <c r="G112" i="16"/>
  <c r="I112" i="16" s="1"/>
  <c r="V112" i="16" s="1"/>
  <c r="I111" i="16"/>
  <c r="V111" i="16" s="1"/>
  <c r="G111" i="16"/>
  <c r="G110" i="16"/>
  <c r="I110" i="16" s="1"/>
  <c r="V110" i="16" s="1"/>
  <c r="I109" i="16"/>
  <c r="V109" i="16" s="1"/>
  <c r="G109" i="16"/>
  <c r="G108" i="16"/>
  <c r="I108" i="16" s="1"/>
  <c r="V108" i="16" s="1"/>
  <c r="I107" i="16"/>
  <c r="V107" i="16" s="1"/>
  <c r="G107" i="16"/>
  <c r="G106" i="16"/>
  <c r="I106" i="16" s="1"/>
  <c r="V106" i="16" s="1"/>
  <c r="I105" i="16"/>
  <c r="V105" i="16" s="1"/>
  <c r="G105" i="16"/>
  <c r="G104" i="16"/>
  <c r="I104" i="16" s="1"/>
  <c r="V104" i="16" s="1"/>
  <c r="I103" i="16"/>
  <c r="V103" i="16" s="1"/>
  <c r="G103" i="16"/>
  <c r="G102" i="16"/>
  <c r="I102" i="16" s="1"/>
  <c r="V102" i="16" s="1"/>
  <c r="I101" i="16"/>
  <c r="V101" i="16" s="1"/>
  <c r="G101" i="16"/>
  <c r="G100" i="16"/>
  <c r="I100" i="16" s="1"/>
  <c r="V100" i="16" s="1"/>
  <c r="I99" i="16"/>
  <c r="V99" i="16" s="1"/>
  <c r="G99" i="16"/>
  <c r="G98" i="16"/>
  <c r="I98" i="16" s="1"/>
  <c r="V98" i="16" s="1"/>
  <c r="I97" i="16"/>
  <c r="V97" i="16" s="1"/>
  <c r="G97" i="16"/>
  <c r="G96" i="16"/>
  <c r="I96" i="16" s="1"/>
  <c r="V96" i="16" s="1"/>
  <c r="I95" i="16"/>
  <c r="V95" i="16" s="1"/>
  <c r="G95" i="16"/>
  <c r="G94" i="16"/>
  <c r="I94" i="16" s="1"/>
  <c r="V94" i="16" s="1"/>
  <c r="I93" i="16"/>
  <c r="V93" i="16" s="1"/>
  <c r="G93" i="16"/>
  <c r="G92" i="16"/>
  <c r="I92" i="16" s="1"/>
  <c r="V92" i="16" s="1"/>
  <c r="I91" i="16"/>
  <c r="V91" i="16" s="1"/>
  <c r="G91" i="16"/>
  <c r="G90" i="16"/>
  <c r="I90" i="16" s="1"/>
  <c r="V90" i="16" s="1"/>
  <c r="I89" i="16"/>
  <c r="V89" i="16" s="1"/>
  <c r="G89" i="16"/>
  <c r="G88" i="16"/>
  <c r="I88" i="16" s="1"/>
  <c r="V88" i="16" s="1"/>
  <c r="I87" i="16"/>
  <c r="V87" i="16" s="1"/>
  <c r="G87" i="16"/>
  <c r="G86" i="16"/>
  <c r="I86" i="16" s="1"/>
  <c r="V86" i="16" s="1"/>
  <c r="I85" i="16"/>
  <c r="V85" i="16" s="1"/>
  <c r="G85" i="16"/>
  <c r="G84" i="16"/>
  <c r="I84" i="16" s="1"/>
  <c r="V84" i="16" s="1"/>
  <c r="I83" i="16"/>
  <c r="V83" i="16" s="1"/>
  <c r="G83" i="16"/>
  <c r="G82" i="16"/>
  <c r="I82" i="16" s="1"/>
  <c r="V82" i="16" s="1"/>
  <c r="I81" i="16"/>
  <c r="V81" i="16" s="1"/>
  <c r="G81" i="16"/>
  <c r="G80" i="16"/>
  <c r="I80" i="16" s="1"/>
  <c r="V80" i="16" s="1"/>
  <c r="I79" i="16"/>
  <c r="V79" i="16" s="1"/>
  <c r="G79" i="16"/>
  <c r="G78" i="16"/>
  <c r="I78" i="16" s="1"/>
  <c r="V78" i="16" s="1"/>
  <c r="I77" i="16"/>
  <c r="V77" i="16" s="1"/>
  <c r="G77" i="16"/>
  <c r="G76" i="16"/>
  <c r="I76" i="16" s="1"/>
  <c r="V76" i="16" s="1"/>
  <c r="I75" i="16"/>
  <c r="V75" i="16" s="1"/>
  <c r="G75" i="16"/>
  <c r="G74" i="16"/>
  <c r="I74" i="16" s="1"/>
  <c r="V74" i="16" s="1"/>
  <c r="I73" i="16"/>
  <c r="V73" i="16" s="1"/>
  <c r="G73" i="16"/>
  <c r="G72" i="16"/>
  <c r="I72" i="16" s="1"/>
  <c r="V72" i="16" s="1"/>
  <c r="I71" i="16"/>
  <c r="V71" i="16" s="1"/>
  <c r="G71" i="16"/>
  <c r="G70" i="16"/>
  <c r="I70" i="16" s="1"/>
  <c r="V70" i="16" s="1"/>
  <c r="I69" i="16"/>
  <c r="V69" i="16" s="1"/>
  <c r="G69" i="16"/>
  <c r="G68" i="16"/>
  <c r="I68" i="16" s="1"/>
  <c r="V68" i="16" s="1"/>
  <c r="I67" i="16"/>
  <c r="V67" i="16" s="1"/>
  <c r="G67" i="16"/>
  <c r="G66" i="16"/>
  <c r="I66" i="16" s="1"/>
  <c r="V66" i="16" s="1"/>
  <c r="I65" i="16"/>
  <c r="V65" i="16" s="1"/>
  <c r="G65" i="16"/>
  <c r="G64" i="16"/>
  <c r="I64" i="16" s="1"/>
  <c r="V64" i="16" s="1"/>
  <c r="I63" i="16"/>
  <c r="V63" i="16" s="1"/>
  <c r="G63" i="16"/>
  <c r="G62" i="16"/>
  <c r="I62" i="16" s="1"/>
  <c r="V62" i="16" s="1"/>
  <c r="I61" i="16"/>
  <c r="V61" i="16" s="1"/>
  <c r="G61" i="16"/>
  <c r="G60" i="16"/>
  <c r="I60" i="16" s="1"/>
  <c r="V60" i="16" s="1"/>
  <c r="I59" i="16"/>
  <c r="V59" i="16" s="1"/>
  <c r="G59" i="16"/>
  <c r="G58" i="16"/>
  <c r="I58" i="16" s="1"/>
  <c r="V58" i="16" s="1"/>
  <c r="I57" i="16"/>
  <c r="V57" i="16" s="1"/>
  <c r="G57" i="16"/>
  <c r="G56" i="16"/>
  <c r="I56" i="16" s="1"/>
  <c r="V56" i="16" s="1"/>
  <c r="I55" i="16"/>
  <c r="V55" i="16" s="1"/>
  <c r="G55" i="16"/>
  <c r="G54" i="16"/>
  <c r="I54" i="16" s="1"/>
  <c r="V54" i="16" s="1"/>
  <c r="I53" i="16"/>
  <c r="V53" i="16" s="1"/>
  <c r="G53" i="16"/>
  <c r="G52" i="16"/>
  <c r="I52" i="16" s="1"/>
  <c r="V52" i="16" s="1"/>
  <c r="I51" i="16"/>
  <c r="V51" i="16" s="1"/>
  <c r="G51" i="16"/>
  <c r="G50" i="16"/>
  <c r="I50" i="16" s="1"/>
  <c r="V50" i="16" s="1"/>
  <c r="I49" i="16"/>
  <c r="V49" i="16" s="1"/>
  <c r="G49" i="16"/>
  <c r="G48" i="16"/>
  <c r="I48" i="16" s="1"/>
  <c r="V48" i="16" s="1"/>
  <c r="I47" i="16"/>
  <c r="V47" i="16" s="1"/>
  <c r="G47" i="16"/>
  <c r="G46" i="16"/>
  <c r="I46" i="16" s="1"/>
  <c r="V46" i="16" s="1"/>
  <c r="I45" i="16"/>
  <c r="V45" i="16" s="1"/>
  <c r="G45" i="16"/>
  <c r="G44" i="16"/>
  <c r="I44" i="16" s="1"/>
  <c r="V44" i="16" s="1"/>
  <c r="I43" i="16"/>
  <c r="V43" i="16" s="1"/>
  <c r="G43" i="16"/>
  <c r="G42" i="16"/>
  <c r="I42" i="16" s="1"/>
  <c r="V42" i="16" s="1"/>
  <c r="I41" i="16"/>
  <c r="V41" i="16" s="1"/>
  <c r="G41" i="16"/>
  <c r="G40" i="16"/>
  <c r="I40" i="16" s="1"/>
  <c r="V40" i="16" s="1"/>
  <c r="I39" i="16"/>
  <c r="V39" i="16" s="1"/>
  <c r="G39" i="16"/>
  <c r="G38" i="16"/>
  <c r="I38" i="16" s="1"/>
  <c r="V38" i="16" s="1"/>
  <c r="I37" i="16"/>
  <c r="V37" i="16" s="1"/>
  <c r="G37" i="16"/>
  <c r="G36" i="16"/>
  <c r="I36" i="16" s="1"/>
  <c r="V36" i="16" s="1"/>
  <c r="I35" i="16"/>
  <c r="V35" i="16" s="1"/>
  <c r="G35" i="16"/>
  <c r="G34" i="16"/>
  <c r="I34" i="16" s="1"/>
  <c r="V34" i="16" s="1"/>
  <c r="I33" i="16"/>
  <c r="V33" i="16" s="1"/>
  <c r="G33" i="16"/>
  <c r="G32" i="16"/>
  <c r="I32" i="16" s="1"/>
  <c r="V32" i="16" s="1"/>
  <c r="I31" i="16"/>
  <c r="V31" i="16" s="1"/>
  <c r="G31" i="16"/>
  <c r="G30" i="16"/>
  <c r="I30" i="16" s="1"/>
  <c r="V30" i="16" s="1"/>
  <c r="I29" i="16"/>
  <c r="V29" i="16" s="1"/>
  <c r="G29" i="16"/>
  <c r="G28" i="16"/>
  <c r="I28" i="16" s="1"/>
  <c r="V28" i="16" s="1"/>
  <c r="I27" i="16"/>
  <c r="V27" i="16" s="1"/>
  <c r="G27" i="16"/>
  <c r="G26" i="16"/>
  <c r="I26" i="16" s="1"/>
  <c r="V26" i="16" s="1"/>
  <c r="I25" i="16"/>
  <c r="V25" i="16" s="1"/>
  <c r="G25" i="16"/>
  <c r="G24" i="16"/>
  <c r="I24" i="16" s="1"/>
  <c r="V24" i="16" s="1"/>
  <c r="I23" i="16"/>
  <c r="V23" i="16" s="1"/>
  <c r="G23" i="16"/>
  <c r="G22" i="16"/>
  <c r="I22" i="16" s="1"/>
  <c r="V22" i="16" s="1"/>
  <c r="I21" i="16"/>
  <c r="V21" i="16" s="1"/>
  <c r="G21" i="16"/>
  <c r="G20" i="16"/>
  <c r="I20" i="16" s="1"/>
  <c r="V20" i="16" s="1"/>
  <c r="I19" i="16"/>
  <c r="V19" i="16" s="1"/>
  <c r="G19" i="16"/>
  <c r="G18" i="16"/>
  <c r="I18" i="16" s="1"/>
  <c r="V18" i="16" s="1"/>
  <c r="I17" i="16"/>
  <c r="V17" i="16" s="1"/>
  <c r="G17" i="16"/>
  <c r="G16" i="16"/>
  <c r="I16" i="16" s="1"/>
  <c r="V16" i="16" s="1"/>
  <c r="I15" i="16"/>
  <c r="V15" i="16" s="1"/>
  <c r="G15" i="16"/>
  <c r="G14" i="16"/>
  <c r="I14" i="16" s="1"/>
  <c r="V14" i="16" s="1"/>
  <c r="I13" i="16"/>
  <c r="V13" i="16" s="1"/>
  <c r="G13" i="16"/>
  <c r="G12" i="16"/>
  <c r="I12" i="16" s="1"/>
  <c r="V12" i="16" s="1"/>
  <c r="I11" i="16"/>
  <c r="V11" i="16" s="1"/>
  <c r="G11" i="16"/>
  <c r="G10" i="16"/>
  <c r="I10" i="16" s="1"/>
  <c r="V10" i="16" s="1"/>
  <c r="I9" i="16"/>
  <c r="V9" i="16" s="1"/>
  <c r="G9" i="16"/>
  <c r="G8" i="16"/>
  <c r="I8" i="16" s="1"/>
  <c r="V8" i="16" s="1"/>
  <c r="I7" i="16"/>
  <c r="V7" i="16" s="1"/>
  <c r="G7" i="16"/>
  <c r="G6" i="16"/>
  <c r="I6" i="16" s="1"/>
  <c r="V6" i="16" s="1"/>
  <c r="I5" i="16"/>
  <c r="V5" i="16" s="1"/>
  <c r="G5" i="16"/>
  <c r="G4" i="16"/>
  <c r="G634" i="16" l="1"/>
  <c r="G632" i="16"/>
  <c r="I632" i="16" s="1"/>
  <c r="I4" i="16"/>
  <c r="G635" i="16" l="1"/>
  <c r="V4" i="16"/>
  <c r="V632" i="16" s="1"/>
  <c r="G636" i="16" l="1"/>
  <c r="G637" i="16" s="1"/>
  <c r="E17" i="3" l="1"/>
  <c r="H19" i="3"/>
  <c r="F19" i="3"/>
  <c r="G19" i="3"/>
  <c r="H18" i="3"/>
  <c r="G18" i="3"/>
  <c r="F18" i="3"/>
  <c r="G16" i="3"/>
  <c r="F16" i="3"/>
  <c r="D16" i="3"/>
  <c r="H16" i="3" s="1"/>
  <c r="G15" i="3"/>
  <c r="F15" i="3"/>
  <c r="D15" i="3"/>
  <c r="H15" i="3" s="1"/>
  <c r="G14" i="3"/>
  <c r="F14" i="3"/>
  <c r="D14" i="3"/>
  <c r="H14" i="3" s="1"/>
  <c r="G13" i="3"/>
  <c r="F13" i="3"/>
  <c r="D13" i="3"/>
  <c r="H13" i="3" s="1"/>
  <c r="G12" i="3"/>
  <c r="F12" i="3"/>
  <c r="D12" i="3"/>
  <c r="H12" i="3" s="1"/>
  <c r="G11" i="3"/>
  <c r="F11" i="3"/>
  <c r="D11" i="3"/>
  <c r="H11" i="3" s="1"/>
  <c r="G10" i="3"/>
  <c r="F10" i="3"/>
  <c r="D10" i="3"/>
  <c r="H10" i="3" s="1"/>
  <c r="G9" i="3"/>
  <c r="F9" i="3"/>
  <c r="D9" i="3"/>
  <c r="H9" i="3" s="1"/>
  <c r="G8" i="3"/>
  <c r="F8" i="3"/>
  <c r="D8" i="3"/>
  <c r="H8" i="3" s="1"/>
  <c r="G7" i="3"/>
  <c r="F7" i="3"/>
  <c r="D7" i="3"/>
  <c r="H7" i="3" s="1"/>
  <c r="G6" i="3"/>
  <c r="F6" i="3"/>
  <c r="D6" i="3"/>
  <c r="H6" i="3" s="1"/>
  <c r="G5" i="3"/>
  <c r="F5" i="3"/>
  <c r="D5" i="3"/>
  <c r="G17" i="3" l="1"/>
  <c r="F17" i="3"/>
  <c r="F20" i="3" s="1"/>
  <c r="H5" i="3"/>
  <c r="H17" i="3" s="1"/>
  <c r="H20" i="3" s="1"/>
  <c r="G20" i="3" l="1"/>
  <c r="D22" i="3"/>
</calcChain>
</file>

<file path=xl/sharedStrings.xml><?xml version="1.0" encoding="utf-8"?>
<sst xmlns="http://schemas.openxmlformats.org/spreadsheetml/2006/main" count="8695" uniqueCount="821">
  <si>
    <t>NOM</t>
  </si>
  <si>
    <t>PRENOM</t>
  </si>
  <si>
    <t>3eme</t>
  </si>
  <si>
    <t>4eme</t>
  </si>
  <si>
    <t>5eme</t>
  </si>
  <si>
    <t>6eme</t>
  </si>
  <si>
    <t>CM2</t>
  </si>
  <si>
    <t>CM1</t>
  </si>
  <si>
    <t>CE2</t>
  </si>
  <si>
    <t>CE1</t>
  </si>
  <si>
    <t>CP</t>
  </si>
  <si>
    <t>GS</t>
  </si>
  <si>
    <t>MS</t>
  </si>
  <si>
    <t>PS</t>
  </si>
  <si>
    <t>Espèce</t>
  </si>
  <si>
    <t>Chèque</t>
  </si>
  <si>
    <t>oui</t>
  </si>
  <si>
    <t>non</t>
  </si>
  <si>
    <t>T-SHIRT</t>
  </si>
  <si>
    <t>Total</t>
  </si>
  <si>
    <t>FOURNITURES ET T-SHIRT 2023/2024</t>
  </si>
  <si>
    <t>90/100 (3-5)</t>
  </si>
  <si>
    <t>110/120 (6-8)</t>
  </si>
  <si>
    <t>130/140 (9-11)</t>
  </si>
  <si>
    <t>140/150 (12-14)</t>
  </si>
  <si>
    <t>XS</t>
  </si>
  <si>
    <t>S</t>
  </si>
  <si>
    <t>M</t>
  </si>
  <si>
    <t>L</t>
  </si>
  <si>
    <t>XL</t>
  </si>
  <si>
    <t>2XL</t>
  </si>
  <si>
    <t>3XL</t>
  </si>
  <si>
    <t>4XL</t>
  </si>
  <si>
    <t>Fourniture</t>
  </si>
  <si>
    <t>Classe</t>
  </si>
  <si>
    <t>N° de chèque</t>
  </si>
  <si>
    <t>Clé USB</t>
  </si>
  <si>
    <t>CATTEAU</t>
  </si>
  <si>
    <t>RAFAEL</t>
  </si>
  <si>
    <t>CRETEL</t>
  </si>
  <si>
    <t>LORETTE</t>
  </si>
  <si>
    <t>DESMULIE-MANGUNGU</t>
  </si>
  <si>
    <t>OLIVIA</t>
  </si>
  <si>
    <t>BUCHE</t>
  </si>
  <si>
    <t>CARLA</t>
  </si>
  <si>
    <t>DANTEN</t>
  </si>
  <si>
    <t>OSCAR</t>
  </si>
  <si>
    <t>BRIL</t>
  </si>
  <si>
    <t>TIM</t>
  </si>
  <si>
    <t>BIZET</t>
  </si>
  <si>
    <t>BAPTISTE</t>
  </si>
  <si>
    <t>ARTHUR</t>
  </si>
  <si>
    <t>BLOEMEN</t>
  </si>
  <si>
    <t>SASHA</t>
  </si>
  <si>
    <t>BEN NASR</t>
  </si>
  <si>
    <t>LAETITIA</t>
  </si>
  <si>
    <t>LOUCHART</t>
  </si>
  <si>
    <t>CORENTIN</t>
  </si>
  <si>
    <t>HORTENSE</t>
  </si>
  <si>
    <t>CARNEIRO</t>
  </si>
  <si>
    <t>AMANDINE</t>
  </si>
  <si>
    <t>LASSUE</t>
  </si>
  <si>
    <t>LOUIS</t>
  </si>
  <si>
    <t>VICTOR</t>
  </si>
  <si>
    <t>ALIROL</t>
  </si>
  <si>
    <t>MAILLET</t>
  </si>
  <si>
    <t>PAULINE</t>
  </si>
  <si>
    <t>COUTIAUX</t>
  </si>
  <si>
    <t>VIOLETTE</t>
  </si>
  <si>
    <t>FENET</t>
  </si>
  <si>
    <t>MATEO</t>
  </si>
  <si>
    <t>LEFEBVRE</t>
  </si>
  <si>
    <t>LISA</t>
  </si>
  <si>
    <t>SOUDAN</t>
  </si>
  <si>
    <t>AUGUSTIN</t>
  </si>
  <si>
    <t>ANTHIME</t>
  </si>
  <si>
    <t>GABRIEL</t>
  </si>
  <si>
    <t>MARTEL</t>
  </si>
  <si>
    <t>THOMAS</t>
  </si>
  <si>
    <t>LEA</t>
  </si>
  <si>
    <t>COCHET</t>
  </si>
  <si>
    <t>MARCEL</t>
  </si>
  <si>
    <t>DELELIS</t>
  </si>
  <si>
    <t>EMILE</t>
  </si>
  <si>
    <t>SOBKOWIAK</t>
  </si>
  <si>
    <t>CONSTANT</t>
  </si>
  <si>
    <t>DESMEDT</t>
  </si>
  <si>
    <t>TITOUAN</t>
  </si>
  <si>
    <t>CHARLES</t>
  </si>
  <si>
    <t>SOUILLIART</t>
  </si>
  <si>
    <t>JOSEPH</t>
  </si>
  <si>
    <t>DAMARY GAIFFOULINE</t>
  </si>
  <si>
    <t>WILLIAM</t>
  </si>
  <si>
    <t>BLEUET</t>
  </si>
  <si>
    <t>PAUL</t>
  </si>
  <si>
    <t>PICAVET</t>
  </si>
  <si>
    <t>TOM</t>
  </si>
  <si>
    <t>BAJARSKAS</t>
  </si>
  <si>
    <t>DARAN</t>
  </si>
  <si>
    <t>CHEMIN</t>
  </si>
  <si>
    <t>ADAM</t>
  </si>
  <si>
    <t>MANTEZ</t>
  </si>
  <si>
    <t>ELISE</t>
  </si>
  <si>
    <t>EDOUARD</t>
  </si>
  <si>
    <t>CAPELLE</t>
  </si>
  <si>
    <t>GASPARD</t>
  </si>
  <si>
    <t>CARPENTIER</t>
  </si>
  <si>
    <t>SIMON</t>
  </si>
  <si>
    <t>LEMIRE</t>
  </si>
  <si>
    <t>GABIN</t>
  </si>
  <si>
    <t>CLAUDIA</t>
  </si>
  <si>
    <t>LIENART</t>
  </si>
  <si>
    <t>MARTIN</t>
  </si>
  <si>
    <t>BELGUITH</t>
  </si>
  <si>
    <t>YASMIN</t>
  </si>
  <si>
    <t>RAMEZ</t>
  </si>
  <si>
    <t>AURIANE-MARIE</t>
  </si>
  <si>
    <t>OMICHESSAN DUPONT</t>
  </si>
  <si>
    <t>MAELLE</t>
  </si>
  <si>
    <t>(3-5)</t>
  </si>
  <si>
    <t>(6-8)</t>
  </si>
  <si>
    <t>(9-11)</t>
  </si>
  <si>
    <t>(12-14)</t>
  </si>
  <si>
    <t>Paiement</t>
  </si>
  <si>
    <t>Nbre</t>
  </si>
  <si>
    <t>MILA</t>
  </si>
  <si>
    <t>TRINEL</t>
  </si>
  <si>
    <t>CASE</t>
  </si>
  <si>
    <t>LILY ROSE</t>
  </si>
  <si>
    <t>DENDIEVEL</t>
  </si>
  <si>
    <t>MAUD</t>
  </si>
  <si>
    <t>MATAGNE</t>
  </si>
  <si>
    <t>AXEL</t>
  </si>
  <si>
    <t>BOURDON</t>
  </si>
  <si>
    <t>PAILLEUX</t>
  </si>
  <si>
    <t>FLAMENT</t>
  </si>
  <si>
    <t>QUENTIN</t>
  </si>
  <si>
    <t>MOREL</t>
  </si>
  <si>
    <t>CARON</t>
  </si>
  <si>
    <t>NATHAN</t>
  </si>
  <si>
    <t>YANIS</t>
  </si>
  <si>
    <t>BOORTE</t>
  </si>
  <si>
    <t>EMY</t>
  </si>
  <si>
    <t>LAMPIN</t>
  </si>
  <si>
    <t>GAUTHIER</t>
  </si>
  <si>
    <t>DELAVAL</t>
  </si>
  <si>
    <t>BAYARD</t>
  </si>
  <si>
    <t>VICTORIA</t>
  </si>
  <si>
    <t>LANGLET</t>
  </si>
  <si>
    <t>ROBIN</t>
  </si>
  <si>
    <t>BAUDELLE</t>
  </si>
  <si>
    <t>JADE</t>
  </si>
  <si>
    <t>DELAFORGE</t>
  </si>
  <si>
    <t>THIBAUD</t>
  </si>
  <si>
    <t>GUNS</t>
  </si>
  <si>
    <t>SELENIA</t>
  </si>
  <si>
    <t>DELECROIX</t>
  </si>
  <si>
    <t>MADISSON</t>
  </si>
  <si>
    <t>MALONE</t>
  </si>
  <si>
    <t>EMMA</t>
  </si>
  <si>
    <t>LEGRAND</t>
  </si>
  <si>
    <t>ABEL</t>
  </si>
  <si>
    <t>MONTIGNY</t>
  </si>
  <si>
    <t>BOULANGER</t>
  </si>
  <si>
    <t>LUBIN</t>
  </si>
  <si>
    <t>DERVAUX</t>
  </si>
  <si>
    <t>CELESTINE</t>
  </si>
  <si>
    <t>DACQUIN</t>
  </si>
  <si>
    <t>ZZOE</t>
  </si>
  <si>
    <t>ALICE</t>
  </si>
  <si>
    <t>CESAR</t>
  </si>
  <si>
    <t>NOYELLE</t>
  </si>
  <si>
    <t>VICTOIRE</t>
  </si>
  <si>
    <t>PETEL</t>
  </si>
  <si>
    <t>ELISA</t>
  </si>
  <si>
    <t>MORSSI</t>
  </si>
  <si>
    <t>CLEMENT</t>
  </si>
  <si>
    <t>KONRADOWSKI</t>
  </si>
  <si>
    <t>ANNA</t>
  </si>
  <si>
    <t>25880B</t>
  </si>
  <si>
    <t>LAMBLIN</t>
  </si>
  <si>
    <t>LOOTEN</t>
  </si>
  <si>
    <t>ELOISE</t>
  </si>
  <si>
    <t>DARTOIS</t>
  </si>
  <si>
    <t>ROMANE</t>
  </si>
  <si>
    <t>CORTON</t>
  </si>
  <si>
    <t>LUCIE</t>
  </si>
  <si>
    <t>GACQUERRE</t>
  </si>
  <si>
    <t>ISMAEL</t>
  </si>
  <si>
    <t>SOMMEVILLE</t>
  </si>
  <si>
    <t>LISON</t>
  </si>
  <si>
    <t>WATTE</t>
  </si>
  <si>
    <t>ENOAH</t>
  </si>
  <si>
    <t>BECQUAERT *</t>
  </si>
  <si>
    <t>PETIT</t>
  </si>
  <si>
    <t>ELIOTT</t>
  </si>
  <si>
    <t>SION</t>
  </si>
  <si>
    <t>DESCAMPS</t>
  </si>
  <si>
    <t>ALIXE</t>
  </si>
  <si>
    <t>FLAMAND</t>
  </si>
  <si>
    <t>JULES</t>
  </si>
  <si>
    <t>NOEMIE</t>
  </si>
  <si>
    <t>Unitaire</t>
  </si>
  <si>
    <t>Prix de revient</t>
  </si>
  <si>
    <t>Prix de vente</t>
  </si>
  <si>
    <t>Marge</t>
  </si>
  <si>
    <t>Quantité</t>
  </si>
  <si>
    <t>3ème</t>
  </si>
  <si>
    <t>4ème</t>
  </si>
  <si>
    <t>5ème</t>
  </si>
  <si>
    <t>6ème</t>
  </si>
  <si>
    <t>TSHIRT</t>
  </si>
  <si>
    <t>LEBRUN</t>
  </si>
  <si>
    <t>LEON</t>
  </si>
  <si>
    <t>CORNU</t>
  </si>
  <si>
    <t>SOEN</t>
  </si>
  <si>
    <t>GOGNEAUX DELPLANQUE</t>
  </si>
  <si>
    <t>LANA</t>
  </si>
  <si>
    <t>GORRIAS</t>
  </si>
  <si>
    <t>BECHU</t>
  </si>
  <si>
    <t>SACHA</t>
  </si>
  <si>
    <t>DELANNOY</t>
  </si>
  <si>
    <t>ANTHYME</t>
  </si>
  <si>
    <t>ROYER</t>
  </si>
  <si>
    <t>MATTEI</t>
  </si>
  <si>
    <t>DUFOUR</t>
  </si>
  <si>
    <t>MARGAUX</t>
  </si>
  <si>
    <t>HUCHETTE</t>
  </si>
  <si>
    <t>ZELIE</t>
  </si>
  <si>
    <t>ROBITAILLE</t>
  </si>
  <si>
    <t>JUSTIN</t>
  </si>
  <si>
    <t>DUJARDIN</t>
  </si>
  <si>
    <t>ZOE</t>
  </si>
  <si>
    <t>DEFFAR</t>
  </si>
  <si>
    <t>YRIS</t>
  </si>
  <si>
    <t>MANON</t>
  </si>
  <si>
    <t>MORLIERE</t>
  </si>
  <si>
    <t>LOUANE</t>
  </si>
  <si>
    <t>EL HADJ</t>
  </si>
  <si>
    <t>LENA</t>
  </si>
  <si>
    <t>BOUCKE</t>
  </si>
  <si>
    <t>LUCILE</t>
  </si>
  <si>
    <t>BACLET</t>
  </si>
  <si>
    <t>ANGIE</t>
  </si>
  <si>
    <t>BLANQUART</t>
  </si>
  <si>
    <t>CAMILLE</t>
  </si>
  <si>
    <t>LEFEVRE</t>
  </si>
  <si>
    <t>DUCHATEL</t>
  </si>
  <si>
    <t>DEVERSENNE</t>
  </si>
  <si>
    <t>LUCAS</t>
  </si>
  <si>
    <t>JULIEN</t>
  </si>
  <si>
    <t>FARDEL</t>
  </si>
  <si>
    <t>NAVEZ</t>
  </si>
  <si>
    <t>CLABAUT SGARD</t>
  </si>
  <si>
    <t>CLEA</t>
  </si>
  <si>
    <t>LOUISE</t>
  </si>
  <si>
    <t>MEURILLON</t>
  </si>
  <si>
    <t>DEROULEZ</t>
  </si>
  <si>
    <t>LOLA</t>
  </si>
  <si>
    <t>LEVEQUE</t>
  </si>
  <si>
    <t>AIMY</t>
  </si>
  <si>
    <t>HALABURA</t>
  </si>
  <si>
    <t>COQUEL MARTIN</t>
  </si>
  <si>
    <t>BONNET</t>
  </si>
  <si>
    <t>FRUCHART DUBOIS</t>
  </si>
  <si>
    <t>ELLIOT</t>
  </si>
  <si>
    <t>BENTIVEGNA</t>
  </si>
  <si>
    <t>ELSA</t>
  </si>
  <si>
    <t>DUVERLIE</t>
  </si>
  <si>
    <t>HENIN</t>
  </si>
  <si>
    <t>JEANNE</t>
  </si>
  <si>
    <t>MASSE</t>
  </si>
  <si>
    <t>AMBRE</t>
  </si>
  <si>
    <t>BLANCHARD</t>
  </si>
  <si>
    <t>NGUYEN</t>
  </si>
  <si>
    <t>ELIANE</t>
  </si>
  <si>
    <t>BOULAS</t>
  </si>
  <si>
    <t>LISZCZYNSKI</t>
  </si>
  <si>
    <t>MAXIME</t>
  </si>
  <si>
    <t>TRUFFAUT</t>
  </si>
  <si>
    <t>FRANCOIS</t>
  </si>
  <si>
    <t>AUGUSTINE</t>
  </si>
  <si>
    <t>BOUQUE</t>
  </si>
  <si>
    <t>LILY</t>
  </si>
  <si>
    <t>COLLEEN</t>
  </si>
  <si>
    <t>GUILLOU</t>
  </si>
  <si>
    <t>DEFFAR MERCIER</t>
  </si>
  <si>
    <t>ROCHE</t>
  </si>
  <si>
    <t>NOLAN</t>
  </si>
  <si>
    <t>VERBRUGGHE</t>
  </si>
  <si>
    <t>THINEO</t>
  </si>
  <si>
    <t>CADIEU</t>
  </si>
  <si>
    <t>BARTHELEMY</t>
  </si>
  <si>
    <t>EVRARD</t>
  </si>
  <si>
    <t>HUGO</t>
  </si>
  <si>
    <t>OLENDER</t>
  </si>
  <si>
    <t>GEORGES HENRI</t>
  </si>
  <si>
    <t>THOBOIS</t>
  </si>
  <si>
    <t>LEBLANC</t>
  </si>
  <si>
    <t>CHERET</t>
  </si>
  <si>
    <t>BASSOM</t>
  </si>
  <si>
    <t>BENOIT</t>
  </si>
  <si>
    <t>WASIELEWSKI</t>
  </si>
  <si>
    <t>EILEEN</t>
  </si>
  <si>
    <t>CRESPEL</t>
  </si>
  <si>
    <t>TIMEO</t>
  </si>
  <si>
    <t>FONTAINE</t>
  </si>
  <si>
    <t>LENNY</t>
  </si>
  <si>
    <t>cheque 62 € au lieu de 66€</t>
  </si>
  <si>
    <t>CORDONNIER</t>
  </si>
  <si>
    <t>Trop reçu 2€</t>
  </si>
  <si>
    <t>TYPHAINE</t>
  </si>
  <si>
    <t>DELVA</t>
  </si>
  <si>
    <t>ROSE</t>
  </si>
  <si>
    <t>MATHILDE</t>
  </si>
  <si>
    <t>CZYRKA</t>
  </si>
  <si>
    <t>LECOMTE</t>
  </si>
  <si>
    <t>LECLERCQ</t>
  </si>
  <si>
    <t>STELLA</t>
  </si>
  <si>
    <t>BIXQUERT</t>
  </si>
  <si>
    <t>ADRIEN</t>
  </si>
  <si>
    <t>Sous-total fourniture</t>
  </si>
  <si>
    <t>Sous-total clé USB</t>
  </si>
  <si>
    <t>Sous-total T-SHIRT</t>
  </si>
  <si>
    <t>TOTAL</t>
  </si>
  <si>
    <t>Observations</t>
  </si>
  <si>
    <t>S-Total</t>
  </si>
  <si>
    <t>S-Total2</t>
  </si>
  <si>
    <t>LUNA</t>
  </si>
  <si>
    <t>DEMAILLY</t>
  </si>
  <si>
    <t>LEO</t>
  </si>
  <si>
    <t>FOURMEAUX - DA SILVA</t>
  </si>
  <si>
    <t>LEPLUS</t>
  </si>
  <si>
    <t>GAETAN</t>
  </si>
  <si>
    <t>COMBLE</t>
  </si>
  <si>
    <t>JADEN</t>
  </si>
  <si>
    <t>manque 24,50 € part de Mme</t>
  </si>
  <si>
    <t>INAYA</t>
  </si>
  <si>
    <t>DEJONGHE</t>
  </si>
  <si>
    <t>LILOU</t>
  </si>
  <si>
    <t>LEROUX</t>
  </si>
  <si>
    <t>AGATHE</t>
  </si>
  <si>
    <t>QUEVAL</t>
  </si>
  <si>
    <t>DEVISSCHER</t>
  </si>
  <si>
    <t>ANTOINE</t>
  </si>
  <si>
    <t>WALDHOFF</t>
  </si>
  <si>
    <t>ELIE</t>
  </si>
  <si>
    <t>LHERNOUT</t>
  </si>
  <si>
    <t>DHANEUS LECERF</t>
  </si>
  <si>
    <t>PERRINE</t>
  </si>
  <si>
    <t>DEZOTEUX</t>
  </si>
  <si>
    <t>HERMENT</t>
  </si>
  <si>
    <t>PETITPAS</t>
  </si>
  <si>
    <t>CZARNECKA</t>
  </si>
  <si>
    <t>POUDROUX</t>
  </si>
  <si>
    <t>BART</t>
  </si>
  <si>
    <t>JOAN</t>
  </si>
  <si>
    <t>DUPLAQUET</t>
  </si>
  <si>
    <t>CELIA</t>
  </si>
  <si>
    <t>GAQUERE</t>
  </si>
  <si>
    <t>CALIMET</t>
  </si>
  <si>
    <t>PHILIPPA</t>
  </si>
  <si>
    <t>ANDRE</t>
  </si>
  <si>
    <t>JEROME</t>
  </si>
  <si>
    <t>LILI</t>
  </si>
  <si>
    <t>LEPRETRE</t>
  </si>
  <si>
    <t>MELINE</t>
  </si>
  <si>
    <t>PLANCKE</t>
  </si>
  <si>
    <t>URBANIAK</t>
  </si>
  <si>
    <t>CASSANDRA</t>
  </si>
  <si>
    <t>LILIAN</t>
  </si>
  <si>
    <t>COURCEL</t>
  </si>
  <si>
    <t>ELEA</t>
  </si>
  <si>
    <t>DELPIERRE</t>
  </si>
  <si>
    <t>CLARISSE</t>
  </si>
  <si>
    <t>DAUBIGNY</t>
  </si>
  <si>
    <t>DEBYSER</t>
  </si>
  <si>
    <t>MAXENCE</t>
  </si>
  <si>
    <t>GANTIEZ</t>
  </si>
  <si>
    <t>DELRUE</t>
  </si>
  <si>
    <t>MASSET</t>
  </si>
  <si>
    <t>CAPUCINE</t>
  </si>
  <si>
    <t>TIRTAINE</t>
  </si>
  <si>
    <t>ROGER</t>
  </si>
  <si>
    <t>LABBE</t>
  </si>
  <si>
    <t>ROUSSEL</t>
  </si>
  <si>
    <t>LOU ANNE</t>
  </si>
  <si>
    <t>LALY</t>
  </si>
  <si>
    <t>VERMEESCH</t>
  </si>
  <si>
    <t>CHARLENE</t>
  </si>
  <si>
    <t>PHILIPPE</t>
  </si>
  <si>
    <t>LEONIE</t>
  </si>
  <si>
    <t>RAPHAEL</t>
  </si>
  <si>
    <t>QUEHEN</t>
  </si>
  <si>
    <t>DORFIN</t>
  </si>
  <si>
    <t>ROMAIN</t>
  </si>
  <si>
    <t>JABLONSKI</t>
  </si>
  <si>
    <t>ROSIAUX</t>
  </si>
  <si>
    <t>MUTEZ</t>
  </si>
  <si>
    <t>JULIA</t>
  </si>
  <si>
    <t>?</t>
  </si>
  <si>
    <t>JONCKHEERE</t>
  </si>
  <si>
    <t>RUSCART</t>
  </si>
  <si>
    <t>FOUCAULT</t>
  </si>
  <si>
    <t>MAILLE</t>
  </si>
  <si>
    <t>THEO</t>
  </si>
  <si>
    <t>MOLMY</t>
  </si>
  <si>
    <t>GRUSON</t>
  </si>
  <si>
    <t>YANN</t>
  </si>
  <si>
    <t>CARLE</t>
  </si>
  <si>
    <t>GABRIELLE</t>
  </si>
  <si>
    <t>JULYETTE</t>
  </si>
  <si>
    <t>COLLET DUFOUR</t>
  </si>
  <si>
    <t>MARCHIO</t>
  </si>
  <si>
    <t>MARINO</t>
  </si>
  <si>
    <t>LIVIO</t>
  </si>
  <si>
    <t>GILLE</t>
  </si>
  <si>
    <t>MARIUS</t>
  </si>
  <si>
    <t>BORDET</t>
  </si>
  <si>
    <t>BERTILLE</t>
  </si>
  <si>
    <t>SOLINE</t>
  </si>
  <si>
    <t>BOUTAL</t>
  </si>
  <si>
    <t>CHARLET</t>
  </si>
  <si>
    <t>KRUSZKA</t>
  </si>
  <si>
    <t>KULAWIK</t>
  </si>
  <si>
    <t>CYRIELLE</t>
  </si>
  <si>
    <t>MORRIEN</t>
  </si>
  <si>
    <t>ALEXIS</t>
  </si>
  <si>
    <t>DUMORTIER</t>
  </si>
  <si>
    <t>EMIE</t>
  </si>
  <si>
    <t>ELIA</t>
  </si>
  <si>
    <t>DUQUENNE</t>
  </si>
  <si>
    <t>ADEL</t>
  </si>
  <si>
    <t>RAMEL</t>
  </si>
  <si>
    <t>LELONG</t>
  </si>
  <si>
    <t>MENEGIZ</t>
  </si>
  <si>
    <t>MILO</t>
  </si>
  <si>
    <t>LECOCQ</t>
  </si>
  <si>
    <t>ROXANE</t>
  </si>
  <si>
    <t>DELOBELLE</t>
  </si>
  <si>
    <t>ASTRID</t>
  </si>
  <si>
    <t>MORDACQ</t>
  </si>
  <si>
    <t>JOUEN</t>
  </si>
  <si>
    <t>ROMY</t>
  </si>
  <si>
    <t>HERNOUT</t>
  </si>
  <si>
    <t>CHARLIE</t>
  </si>
  <si>
    <t>SOPHIE</t>
  </si>
  <si>
    <t>MALEON</t>
  </si>
  <si>
    <t>HENRI</t>
  </si>
  <si>
    <t>ALIX</t>
  </si>
  <si>
    <t>THORE</t>
  </si>
  <si>
    <t>France</t>
  </si>
  <si>
    <t>SENECA</t>
  </si>
  <si>
    <t>SALINGUE</t>
  </si>
  <si>
    <t>PLE</t>
  </si>
  <si>
    <t>TAFFIN</t>
  </si>
  <si>
    <t>CHLOE</t>
  </si>
  <si>
    <t>SEBDA</t>
  </si>
  <si>
    <t>NATHANAEL</t>
  </si>
  <si>
    <t>ELEONORE</t>
  </si>
  <si>
    <t>LHERBIER</t>
  </si>
  <si>
    <t>INES</t>
  </si>
  <si>
    <t>BAYART</t>
  </si>
  <si>
    <t>HU DERAMAUX</t>
  </si>
  <si>
    <t>NOWAK</t>
  </si>
  <si>
    <t>EVA</t>
  </si>
  <si>
    <t>LAGACHE</t>
  </si>
  <si>
    <t>MAHE</t>
  </si>
  <si>
    <t>POUILLE</t>
  </si>
  <si>
    <t>KURACZ</t>
  </si>
  <si>
    <t>MARC ANTOINE</t>
  </si>
  <si>
    <t>CLEMENCE</t>
  </si>
  <si>
    <t>NAFRE</t>
  </si>
  <si>
    <t>HELOISE</t>
  </si>
  <si>
    <t>LEWANDOWSKI</t>
  </si>
  <si>
    <t>ETANN</t>
  </si>
  <si>
    <t>PAMPHILE</t>
  </si>
  <si>
    <t>LELYA</t>
  </si>
  <si>
    <t>HERICOURT</t>
  </si>
  <si>
    <t>SONIA</t>
  </si>
  <si>
    <t>BETOURNE</t>
  </si>
  <si>
    <t>MATTHIAS</t>
  </si>
  <si>
    <t>VERFAILLIE</t>
  </si>
  <si>
    <t>SERET</t>
  </si>
  <si>
    <t>ELAY</t>
  </si>
  <si>
    <t>HAGUE</t>
  </si>
  <si>
    <t>DELLISTE BOHEE</t>
  </si>
  <si>
    <t>TRISTAN</t>
  </si>
  <si>
    <t>HERMAN</t>
  </si>
  <si>
    <t>FREDERIC</t>
  </si>
  <si>
    <t>BASTIEN</t>
  </si>
  <si>
    <t>DERUELLE</t>
  </si>
  <si>
    <t>LUCA</t>
  </si>
  <si>
    <t>KALWENN</t>
  </si>
  <si>
    <t>BOURGEOIS</t>
  </si>
  <si>
    <t>DELEBARRE</t>
  </si>
  <si>
    <t>HOURIEZ</t>
  </si>
  <si>
    <t>EMILIE</t>
  </si>
  <si>
    <t>KYSIE</t>
  </si>
  <si>
    <t>NINA</t>
  </si>
  <si>
    <t>ELON</t>
  </si>
  <si>
    <t>LENOIR</t>
  </si>
  <si>
    <t>LILA</t>
  </si>
  <si>
    <t>FOUQUET</t>
  </si>
  <si>
    <t>RICHIR</t>
  </si>
  <si>
    <t>LUCE</t>
  </si>
  <si>
    <t>BROGNIART</t>
  </si>
  <si>
    <t>GIULOA</t>
  </si>
  <si>
    <t>MARIE / SOUFFLET</t>
  </si>
  <si>
    <t>JANQUIN</t>
  </si>
  <si>
    <t>MEUNIER</t>
  </si>
  <si>
    <t>ALEXANDRE</t>
  </si>
  <si>
    <t>AMELIE</t>
  </si>
  <si>
    <t>GUILAIN</t>
  </si>
  <si>
    <t>CASSANDRE</t>
  </si>
  <si>
    <t>VIANNEY</t>
  </si>
  <si>
    <t>GONTIER</t>
  </si>
  <si>
    <t>JANELLE</t>
  </si>
  <si>
    <t>NINON</t>
  </si>
  <si>
    <t>ANAELLE</t>
  </si>
  <si>
    <t>AUBIN</t>
  </si>
  <si>
    <t>HAMZI LEGRAND</t>
  </si>
  <si>
    <t>SUZANNE</t>
  </si>
  <si>
    <t>PARMENTIER</t>
  </si>
  <si>
    <t>GAJNY</t>
  </si>
  <si>
    <t>POULET GUENIOT</t>
  </si>
  <si>
    <t>DASSONVILLE</t>
  </si>
  <si>
    <t>DOS SANTOS</t>
  </si>
  <si>
    <t>NOLA</t>
  </si>
  <si>
    <t>BERCHE</t>
  </si>
  <si>
    <t>DELACOURT</t>
  </si>
  <si>
    <t>ATHILDE</t>
  </si>
  <si>
    <t>LESAGE</t>
  </si>
  <si>
    <t>ANTONIN</t>
  </si>
  <si>
    <t>DEPRAT</t>
  </si>
  <si>
    <t>HEDIN</t>
  </si>
  <si>
    <t>ALIZE</t>
  </si>
  <si>
    <t>SYS</t>
  </si>
  <si>
    <t>MARGOT</t>
  </si>
  <si>
    <t>STEVENARD</t>
  </si>
  <si>
    <t>CHKIR</t>
  </si>
  <si>
    <t>RAMI</t>
  </si>
  <si>
    <t>THELOLAN</t>
  </si>
  <si>
    <t>MANOE</t>
  </si>
  <si>
    <t>DEPRAT GOLAY</t>
  </si>
  <si>
    <t>LISE</t>
  </si>
  <si>
    <t>DEGARDIN</t>
  </si>
  <si>
    <t>COURCOL</t>
  </si>
  <si>
    <t>CHARLY</t>
  </si>
  <si>
    <t>VARETZ</t>
  </si>
  <si>
    <t>JULIETTE</t>
  </si>
  <si>
    <t>MOINE</t>
  </si>
  <si>
    <t>JURKOWSKI</t>
  </si>
  <si>
    <t>MARECHAL</t>
  </si>
  <si>
    <t>LAGNEAU</t>
  </si>
  <si>
    <t>JARASZKIEWICZ</t>
  </si>
  <si>
    <t>BASILE</t>
  </si>
  <si>
    <t>VREBOS</t>
  </si>
  <si>
    <t>VINCENT</t>
  </si>
  <si>
    <t>APOLLINE</t>
  </si>
  <si>
    <t>BIENCOURT</t>
  </si>
  <si>
    <t>ZELY</t>
  </si>
  <si>
    <t>NINO</t>
  </si>
  <si>
    <t>CUVELIER</t>
  </si>
  <si>
    <t>LINA</t>
  </si>
  <si>
    <t>LIEVROUW</t>
  </si>
  <si>
    <t xml:space="preserve">COURCELLES </t>
  </si>
  <si>
    <t>ANAIS</t>
  </si>
  <si>
    <t>POHIER</t>
  </si>
  <si>
    <t>SINGEZ</t>
  </si>
  <si>
    <t>ALAN</t>
  </si>
  <si>
    <t>DUTHILLEUL</t>
  </si>
  <si>
    <t>NAEL</t>
  </si>
  <si>
    <t>SABBAGH</t>
  </si>
  <si>
    <t>MACKOWIAK</t>
  </si>
  <si>
    <t>KOTKOWIAK</t>
  </si>
  <si>
    <t>PECQUEUR</t>
  </si>
  <si>
    <t>EMILIA</t>
  </si>
  <si>
    <t>LENNA</t>
  </si>
  <si>
    <t>GEORGES DUFOUR</t>
  </si>
  <si>
    <t>BAILLY</t>
  </si>
  <si>
    <t>CAMELIA</t>
  </si>
  <si>
    <t>BRUCHET</t>
  </si>
  <si>
    <t>CANTRAINE</t>
  </si>
  <si>
    <t>SOAN</t>
  </si>
  <si>
    <t>DUBOIS</t>
  </si>
  <si>
    <t>SAMUEL</t>
  </si>
  <si>
    <t>BERNOUF</t>
  </si>
  <si>
    <t>PIERRE</t>
  </si>
  <si>
    <t>BLONDEL</t>
  </si>
  <si>
    <t>AMY</t>
  </si>
  <si>
    <t>HOUYEZ</t>
  </si>
  <si>
    <t>EUGENE</t>
  </si>
  <si>
    <t>FIDELINE</t>
  </si>
  <si>
    <t>SERAPHINE</t>
  </si>
  <si>
    <t>Manque chèque</t>
  </si>
  <si>
    <t>SYNTHESE</t>
  </si>
  <si>
    <t>Sous-total fournitures</t>
  </si>
  <si>
    <t>CROCHET</t>
  </si>
  <si>
    <t>VICTORINE</t>
  </si>
  <si>
    <t>DEMONT DEWEZ</t>
  </si>
  <si>
    <t>PLOT</t>
  </si>
  <si>
    <t>MARIE SOU</t>
  </si>
  <si>
    <t xml:space="preserve">BAILLEUL </t>
  </si>
  <si>
    <t>FOURMESTRAUX</t>
  </si>
  <si>
    <t>GATIEN</t>
  </si>
  <si>
    <t>SMOLIS</t>
  </si>
  <si>
    <t>SALMON</t>
  </si>
  <si>
    <t>PAPEGEAY</t>
  </si>
  <si>
    <t>PAPEGAEY</t>
  </si>
  <si>
    <t>MAELYS</t>
  </si>
  <si>
    <t>HAOUES COURREUR</t>
  </si>
  <si>
    <t>manque 4€ clé usb</t>
  </si>
  <si>
    <t>HUET LEFEBVRE</t>
  </si>
  <si>
    <t>AYMERIC</t>
  </si>
  <si>
    <t>CHIEUX</t>
  </si>
  <si>
    <t>COCQ</t>
  </si>
  <si>
    <t>DECOSTER</t>
  </si>
  <si>
    <t>DENOYELLE</t>
  </si>
  <si>
    <t>POTEL</t>
  </si>
  <si>
    <t>DUSSOSSOY</t>
  </si>
  <si>
    <t>ELEANORE</t>
  </si>
  <si>
    <t>SANSEN</t>
  </si>
  <si>
    <t>LOYSIA</t>
  </si>
  <si>
    <t>HABOURDIN</t>
  </si>
  <si>
    <t>CEUGNART</t>
  </si>
  <si>
    <t>MAE</t>
  </si>
  <si>
    <t>DUFLO</t>
  </si>
  <si>
    <t>DEMANGHON</t>
  </si>
  <si>
    <t>BETEILLE</t>
  </si>
  <si>
    <t>DASSING</t>
  </si>
  <si>
    <t>ATTAGNANT</t>
  </si>
  <si>
    <t>CHOQUET</t>
  </si>
  <si>
    <t>WAYMEL</t>
  </si>
  <si>
    <t>KELVIN</t>
  </si>
  <si>
    <t>CLERY</t>
  </si>
  <si>
    <t>GAULIER</t>
  </si>
  <si>
    <t>LEO PAUL</t>
  </si>
  <si>
    <t>MARIEN</t>
  </si>
  <si>
    <t>NOE</t>
  </si>
  <si>
    <t>MARQUIS</t>
  </si>
  <si>
    <t>DUCROCQ</t>
  </si>
  <si>
    <t>CANDICE</t>
  </si>
  <si>
    <t>TRINQUET</t>
  </si>
  <si>
    <t>LEANDRE</t>
  </si>
  <si>
    <t>LEROY</t>
  </si>
  <si>
    <t>FALLET</t>
  </si>
  <si>
    <t>VILLE</t>
  </si>
  <si>
    <t>FAUSTINE</t>
  </si>
  <si>
    <t>DUPRES</t>
  </si>
  <si>
    <t>DEPLANQUE</t>
  </si>
  <si>
    <t>MATHEO</t>
  </si>
  <si>
    <t>ELENA</t>
  </si>
  <si>
    <t>GOUILLART</t>
  </si>
  <si>
    <t>EMMY</t>
  </si>
  <si>
    <t>JULIELLE</t>
  </si>
  <si>
    <t>JEAN</t>
  </si>
  <si>
    <t>MARCEL VALEMBOIS</t>
  </si>
  <si>
    <t>NELLY</t>
  </si>
  <si>
    <t>FACON</t>
  </si>
  <si>
    <t>DUBEAUREPAIRE</t>
  </si>
  <si>
    <t>LALIE</t>
  </si>
  <si>
    <t>CORRIETTE</t>
  </si>
  <si>
    <t>MATUSZAK</t>
  </si>
  <si>
    <t>GABY</t>
  </si>
  <si>
    <t>LAINE</t>
  </si>
  <si>
    <t>SUEUR</t>
  </si>
  <si>
    <t>LAHEYE</t>
  </si>
  <si>
    <t>TIBO</t>
  </si>
  <si>
    <t>GUILLAUME</t>
  </si>
  <si>
    <t>GOUVERNEUR</t>
  </si>
  <si>
    <t>CAUCHY</t>
  </si>
  <si>
    <t>MESSINA</t>
  </si>
  <si>
    <t>AMANI</t>
  </si>
  <si>
    <t>MARLE</t>
  </si>
  <si>
    <t>LECHEVALIER</t>
  </si>
  <si>
    <t>PERSIAUX</t>
  </si>
  <si>
    <t>CASTAGNOLI</t>
  </si>
  <si>
    <t>FLORENTINE</t>
  </si>
  <si>
    <t>VEHIKA</t>
  </si>
  <si>
    <t>NIUMASI</t>
  </si>
  <si>
    <t>DERVEAUX</t>
  </si>
  <si>
    <t>SINGER</t>
  </si>
  <si>
    <t>SAMYN</t>
  </si>
  <si>
    <t>GUILBERT PERZ</t>
  </si>
  <si>
    <t>FELIX</t>
  </si>
  <si>
    <t>TRIQUET</t>
  </si>
  <si>
    <t>THIBAULT</t>
  </si>
  <si>
    <t>SKALECKI</t>
  </si>
  <si>
    <t>DURTESTE</t>
  </si>
  <si>
    <t>NOLETTE</t>
  </si>
  <si>
    <t>LOEUILLET</t>
  </si>
  <si>
    <t>BODEL</t>
  </si>
  <si>
    <t>CLARA</t>
  </si>
  <si>
    <t>PAILLEZ</t>
  </si>
  <si>
    <t>ELINE</t>
  </si>
  <si>
    <t>VAN GHYSEL TOP</t>
  </si>
  <si>
    <t>CONSTANCE</t>
  </si>
  <si>
    <t>BAILLEUL</t>
  </si>
  <si>
    <t>ETOH DURIEZ</t>
  </si>
  <si>
    <t>MAELYN</t>
  </si>
  <si>
    <t>MATYASZCZYK</t>
  </si>
  <si>
    <t>TIMOTHEE</t>
  </si>
  <si>
    <t>Manque 8€ erreur à cocher CE2 50€ au lieu de CM1 58€</t>
  </si>
  <si>
    <t>MARSIL</t>
  </si>
  <si>
    <t>LEMAITRE</t>
  </si>
  <si>
    <t>DEROSIERE</t>
  </si>
  <si>
    <t>NELLA</t>
  </si>
  <si>
    <t>EVEN</t>
  </si>
  <si>
    <t>CHUDY</t>
  </si>
  <si>
    <t>DEVRED</t>
  </si>
  <si>
    <t>EZEQUIEL</t>
  </si>
  <si>
    <t>CATIAU</t>
  </si>
  <si>
    <t>BAPSTITE</t>
  </si>
  <si>
    <t>VILLAIN</t>
  </si>
  <si>
    <t>BOUVRON</t>
  </si>
  <si>
    <t>MASSON</t>
  </si>
  <si>
    <t>RYBAK</t>
  </si>
  <si>
    <t>GUENDOUZ</t>
  </si>
  <si>
    <t>TREICY</t>
  </si>
  <si>
    <t>RIEM</t>
  </si>
  <si>
    <t>FIEVET</t>
  </si>
  <si>
    <t>AVA</t>
  </si>
  <si>
    <t>AARON</t>
  </si>
  <si>
    <t>DEGUILLEMONT</t>
  </si>
  <si>
    <t>THEETEN</t>
  </si>
  <si>
    <t>Envoi chèque par courrier postal</t>
  </si>
  <si>
    <t>LOMBART</t>
  </si>
  <si>
    <t>ANTHONY</t>
  </si>
  <si>
    <t>JASMINE</t>
  </si>
  <si>
    <t>Paiement en cours vu Mr Cirredu</t>
  </si>
  <si>
    <t>LOURME</t>
  </si>
  <si>
    <t>DAVRINCHE</t>
  </si>
  <si>
    <t>LYLOU</t>
  </si>
  <si>
    <t>JAMART</t>
  </si>
  <si>
    <t>DEMULDER</t>
  </si>
  <si>
    <t>MATHIS</t>
  </si>
  <si>
    <t>PULLY</t>
  </si>
  <si>
    <t>KALY</t>
  </si>
  <si>
    <t>COPIN</t>
  </si>
  <si>
    <t>SEMNI</t>
  </si>
  <si>
    <t>ROMEO</t>
  </si>
  <si>
    <t>Trop perçu 5€</t>
  </si>
  <si>
    <t>MANDIN</t>
  </si>
  <si>
    <t>FLAVIE</t>
  </si>
  <si>
    <t xml:space="preserve">CHARLES </t>
  </si>
  <si>
    <t>BEAUSSART</t>
  </si>
  <si>
    <t>LE BETUEL</t>
  </si>
  <si>
    <t>SWANN</t>
  </si>
  <si>
    <t>DEBOFFE</t>
  </si>
  <si>
    <t>CORDIEZ</t>
  </si>
  <si>
    <t>AURELE</t>
  </si>
  <si>
    <t>MEURIN</t>
  </si>
  <si>
    <t>CELESTIN</t>
  </si>
  <si>
    <t>BOUCHER</t>
  </si>
  <si>
    <t>BRIGE</t>
  </si>
  <si>
    <t>EDEN</t>
  </si>
  <si>
    <t>DELAPLACE</t>
  </si>
  <si>
    <t>LIAM</t>
  </si>
  <si>
    <t>ZBOROWSKI</t>
  </si>
  <si>
    <t>LEDRU</t>
  </si>
  <si>
    <t>ENZO</t>
  </si>
  <si>
    <t>MELISSA</t>
  </si>
  <si>
    <t>DE BARROS</t>
  </si>
  <si>
    <t>BOURET</t>
  </si>
  <si>
    <t>VIVIEN</t>
  </si>
  <si>
    <t>RIVENET</t>
  </si>
  <si>
    <t>MARCEAU</t>
  </si>
  <si>
    <t>GRESELLE</t>
  </si>
  <si>
    <t>LEONORE</t>
  </si>
  <si>
    <t>JANZEGERS</t>
  </si>
  <si>
    <t>DUHAUTOIS</t>
  </si>
  <si>
    <t>WENDZINSKI</t>
  </si>
  <si>
    <t>DELABRE</t>
  </si>
  <si>
    <t>HOCHART</t>
  </si>
  <si>
    <t>BEQUAERT</t>
  </si>
  <si>
    <t>HANNA</t>
  </si>
  <si>
    <t>BERGER</t>
  </si>
  <si>
    <t>BURMY</t>
  </si>
  <si>
    <t>NOAH</t>
  </si>
  <si>
    <t>DOYEN</t>
  </si>
  <si>
    <t>STAN</t>
  </si>
  <si>
    <t>CASTILLE</t>
  </si>
  <si>
    <t>LILIBETH</t>
  </si>
  <si>
    <t>ABIGAELLE</t>
  </si>
  <si>
    <t>MOREAU</t>
  </si>
  <si>
    <t>DELARRE</t>
  </si>
  <si>
    <t>ANGELE</t>
  </si>
  <si>
    <t>BOUVET</t>
  </si>
  <si>
    <t>CORINNE</t>
  </si>
  <si>
    <t>ENSEIGNANTE</t>
  </si>
  <si>
    <t>VASSEUR</t>
  </si>
  <si>
    <t>FELICIE</t>
  </si>
  <si>
    <t>TIAGO</t>
  </si>
  <si>
    <t>FLORY</t>
  </si>
  <si>
    <t>RANDRIAMANDIMBY</t>
  </si>
  <si>
    <t>GANTIER</t>
  </si>
  <si>
    <t>KAZKEZ</t>
  </si>
  <si>
    <t>VANUXEM</t>
  </si>
  <si>
    <t>SAUVAN</t>
  </si>
  <si>
    <t>Manque paiement</t>
  </si>
  <si>
    <t>ENOLA</t>
  </si>
  <si>
    <t>COURTIN</t>
  </si>
  <si>
    <t>NATAEL</t>
  </si>
  <si>
    <t>EDOUART</t>
  </si>
  <si>
    <t>DOYELLE / MOUSSAOUI ZAKIA</t>
  </si>
  <si>
    <t xml:space="preserve"> </t>
  </si>
  <si>
    <t>GAEL</t>
  </si>
  <si>
    <t>COMMANDE 2023/2024</t>
  </si>
  <si>
    <t>CLASSE 3eme</t>
  </si>
  <si>
    <t>CLASSE 4eme</t>
  </si>
  <si>
    <t>CLASSE 5eme</t>
  </si>
  <si>
    <t>CLASSE 6eme</t>
  </si>
  <si>
    <t>CLASSE CM2</t>
  </si>
  <si>
    <t>CLASSE CM1</t>
  </si>
  <si>
    <t>CLASSE CE2</t>
  </si>
  <si>
    <t>CLASSE CE1</t>
  </si>
  <si>
    <t>CLASSE CP</t>
  </si>
  <si>
    <t>CLASSE GS</t>
  </si>
  <si>
    <t>CLASSE MS</t>
  </si>
  <si>
    <t>CLASSE 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</si>
</sst>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\ &quot;€&quot;"/>
  </numFmts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rgb="FF040C2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4" xfId="0" applyBorder="1"/>
    <xf numFmtId="164" fontId="0" fillId="2" borderId="4" xfId="0" applyNumberFormat="1" applyFill="1" applyBorder="1" applyAlignment="1">
      <alignment horizontal="center"/>
    </xf>
    <xf numFmtId="165" fontId="0" fillId="0" borderId="0" xfId="0" applyNumberFormat="1"/>
    <xf numFmtId="0" fontId="0" fillId="0" borderId="23" xfId="0" applyBorder="1"/>
    <xf numFmtId="0" fontId="0" fillId="2" borderId="1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164" fontId="0" fillId="0" borderId="0" xfId="0" applyNumberFormat="1" applyAlignment="1">
      <alignment horizontal="center"/>
    </xf>
    <xf numFmtId="0" fontId="0" fillId="0" borderId="18" xfId="0" applyBorder="1"/>
    <xf numFmtId="0" fontId="0" fillId="0" borderId="22" xfId="0" applyBorder="1"/>
    <xf numFmtId="0" fontId="0" fillId="0" borderId="20" xfId="0" applyBorder="1"/>
    <xf numFmtId="165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165" fontId="4" fillId="0" borderId="12" xfId="0" applyNumberFormat="1" applyFont="1" applyBorder="1" applyAlignment="1">
      <alignment horizontal="center" vertical="center"/>
    </xf>
    <xf numFmtId="165" fontId="4" fillId="0" borderId="13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165" fontId="4" fillId="0" borderId="27" xfId="0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164" fontId="6" fillId="2" borderId="29" xfId="0" applyNumberFormat="1" applyFont="1" applyFill="1" applyBorder="1" applyAlignment="1">
      <alignment horizontal="center"/>
    </xf>
    <xf numFmtId="164" fontId="6" fillId="2" borderId="30" xfId="0" applyNumberFormat="1" applyFont="1" applyFill="1" applyBorder="1" applyAlignment="1">
      <alignment horizontal="center"/>
    </xf>
    <xf numFmtId="0" fontId="6" fillId="0" borderId="30" xfId="0" applyFont="1" applyBorder="1" applyAlignment="1">
      <alignment horizontal="center"/>
    </xf>
    <xf numFmtId="164" fontId="6" fillId="2" borderId="14" xfId="0" applyNumberFormat="1" applyFont="1" applyFill="1" applyBorder="1" applyAlignment="1">
      <alignment horizontal="center"/>
    </xf>
    <xf numFmtId="164" fontId="6" fillId="2" borderId="26" xfId="0" applyNumberFormat="1" applyFont="1" applyFill="1" applyBorder="1" applyAlignment="1">
      <alignment horizontal="center"/>
    </xf>
    <xf numFmtId="0" fontId="6" fillId="0" borderId="26" xfId="0" applyFont="1" applyBorder="1" applyAlignment="1">
      <alignment horizontal="center"/>
    </xf>
    <xf numFmtId="164" fontId="6" fillId="2" borderId="12" xfId="0" applyNumberFormat="1" applyFont="1" applyFill="1" applyBorder="1" applyAlignment="1">
      <alignment horizontal="center"/>
    </xf>
    <xf numFmtId="164" fontId="6" fillId="2" borderId="24" xfId="0" applyNumberFormat="1" applyFont="1" applyFill="1" applyBorder="1" applyAlignment="1">
      <alignment horizontal="center"/>
    </xf>
    <xf numFmtId="0" fontId="6" fillId="0" borderId="24" xfId="0" applyFont="1" applyBorder="1" applyAlignment="1">
      <alignment horizontal="center"/>
    </xf>
    <xf numFmtId="164" fontId="6" fillId="2" borderId="13" xfId="0" applyNumberFormat="1" applyFont="1" applyFill="1" applyBorder="1" applyAlignment="1">
      <alignment horizontal="center"/>
    </xf>
    <xf numFmtId="164" fontId="6" fillId="2" borderId="25" xfId="0" applyNumberFormat="1" applyFont="1" applyFill="1" applyBorder="1" applyAlignment="1">
      <alignment horizontal="center"/>
    </xf>
    <xf numFmtId="0" fontId="6" fillId="0" borderId="25" xfId="0" applyFont="1" applyBorder="1" applyAlignment="1">
      <alignment horizontal="center"/>
    </xf>
    <xf numFmtId="164" fontId="6" fillId="2" borderId="27" xfId="0" applyNumberFormat="1" applyFont="1" applyFill="1" applyBorder="1" applyAlignment="1">
      <alignment horizontal="center"/>
    </xf>
    <xf numFmtId="164" fontId="6" fillId="2" borderId="28" xfId="0" applyNumberFormat="1" applyFont="1" applyFill="1" applyBorder="1" applyAlignment="1">
      <alignment horizontal="center"/>
    </xf>
    <xf numFmtId="0" fontId="6" fillId="0" borderId="28" xfId="0" applyFont="1" applyBorder="1" applyAlignment="1">
      <alignment horizontal="center"/>
    </xf>
    <xf numFmtId="164" fontId="5" fillId="2" borderId="10" xfId="0" applyNumberFormat="1" applyFont="1" applyFill="1" applyBorder="1" applyAlignment="1">
      <alignment horizontal="center"/>
    </xf>
    <xf numFmtId="164" fontId="0" fillId="0" borderId="0" xfId="0" applyNumberFormat="1"/>
    <xf numFmtId="164" fontId="0" fillId="4" borderId="0" xfId="0" applyNumberFormat="1" applyFill="1" applyAlignment="1">
      <alignment horizontal="center"/>
    </xf>
    <xf numFmtId="0" fontId="0" fillId="0" borderId="35" xfId="0" applyBorder="1"/>
    <xf numFmtId="0" fontId="8" fillId="0" borderId="5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65" fontId="9" fillId="2" borderId="4" xfId="0" applyNumberFormat="1" applyFont="1" applyFill="1" applyBorder="1" applyAlignment="1">
      <alignment horizontal="center"/>
    </xf>
    <xf numFmtId="165" fontId="8" fillId="2" borderId="17" xfId="0" applyNumberFormat="1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5" fontId="8" fillId="2" borderId="20" xfId="0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5" fontId="9" fillId="2" borderId="4" xfId="0" applyNumberFormat="1" applyFont="1" applyFill="1" applyBorder="1" applyAlignment="1">
      <alignment horizontal="center" vertical="center"/>
    </xf>
    <xf numFmtId="165" fontId="8" fillId="2" borderId="17" xfId="0" applyNumberFormat="1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165" fontId="9" fillId="3" borderId="4" xfId="0" applyNumberFormat="1" applyFont="1" applyFill="1" applyBorder="1" applyAlignment="1">
      <alignment horizontal="center" vertical="center"/>
    </xf>
    <xf numFmtId="165" fontId="8" fillId="3" borderId="17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165" fontId="9" fillId="5" borderId="4" xfId="0" applyNumberFormat="1" applyFont="1" applyFill="1" applyBorder="1" applyAlignment="1">
      <alignment horizontal="center" vertical="center"/>
    </xf>
    <xf numFmtId="165" fontId="8" fillId="5" borderId="17" xfId="0" applyNumberFormat="1" applyFont="1" applyFill="1" applyBorder="1" applyAlignment="1">
      <alignment horizontal="center" vertical="center"/>
    </xf>
    <xf numFmtId="165" fontId="9" fillId="2" borderId="5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0" borderId="32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0" fillId="0" borderId="36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38" xfId="0" applyFont="1" applyFill="1" applyBorder="1" applyAlignment="1">
      <alignment horizontal="center" vertical="center"/>
    </xf>
    <xf numFmtId="165" fontId="10" fillId="0" borderId="39" xfId="0" applyNumberFormat="1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 applyFill="1"/>
  </cellXfs>
  <cellStyles count="1">
    <cellStyle name="Normal" xfId="0" builtinId="0"/>
  </cellStyles>
  <dxfs count="3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5" formatCode="#,##0\ &quot;€&quot;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5" formatCode="#,##0\ &quot;€&quot;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5" formatCode="#,##0\ &quot;€&quot;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259080</xdr:colOff>
      <xdr:row>0</xdr:row>
      <xdr:rowOff>53340</xdr:rowOff>
    </xdr:from>
    <xdr:to>
      <xdr:col>22</xdr:col>
      <xdr:colOff>1272540</xdr:colOff>
      <xdr:row>0</xdr:row>
      <xdr:rowOff>358140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5D45C2F-C577-453A-BD73-85BB62009289}"/>
            </a:ext>
          </a:extLst>
        </xdr:cNvPr>
        <xdr:cNvSpPr/>
      </xdr:nvSpPr>
      <xdr:spPr>
        <a:xfrm>
          <a:off x="12085320" y="53340"/>
          <a:ext cx="101346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-de-commande-de-fournitures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commande"/>
      <sheetName val="Rapport"/>
      <sheetName val="Outils"/>
      <sheetName val="Commande 3ème"/>
      <sheetName val="Commande 4ème"/>
      <sheetName val="Commande 5ème"/>
      <sheetName val="Commande 6ème"/>
      <sheetName val="Commande CM2"/>
      <sheetName val="Commande CM1"/>
      <sheetName val="Commande CE2"/>
      <sheetName val="Commande CE1"/>
      <sheetName val="Commande CP"/>
      <sheetName val="Commande GS"/>
      <sheetName val="Commande MS"/>
      <sheetName val="Commande PS"/>
    </sheetNames>
    <sheetDataSet>
      <sheetData sheetId="0" refreshError="1"/>
      <sheetData sheetId="1" refreshError="1"/>
      <sheetData sheetId="2">
        <row r="1">
          <cell r="F1" t="str">
            <v>3eme</v>
          </cell>
          <cell r="G1">
            <v>45</v>
          </cell>
        </row>
        <row r="2">
          <cell r="F2" t="str">
            <v>4eme</v>
          </cell>
          <cell r="G2">
            <v>49</v>
          </cell>
        </row>
        <row r="3">
          <cell r="F3" t="str">
            <v>5eme</v>
          </cell>
          <cell r="G3">
            <v>62</v>
          </cell>
        </row>
        <row r="4">
          <cell r="F4" t="str">
            <v>6eme</v>
          </cell>
          <cell r="G4">
            <v>62</v>
          </cell>
        </row>
        <row r="5">
          <cell r="F5" t="str">
            <v>CM2</v>
          </cell>
          <cell r="G5">
            <v>58</v>
          </cell>
        </row>
        <row r="6">
          <cell r="F6" t="str">
            <v>CM1</v>
          </cell>
          <cell r="G6">
            <v>58</v>
          </cell>
        </row>
        <row r="7">
          <cell r="F7" t="str">
            <v>CE2</v>
          </cell>
          <cell r="G7">
            <v>50</v>
          </cell>
        </row>
        <row r="8">
          <cell r="F8" t="str">
            <v>CE1</v>
          </cell>
          <cell r="G8">
            <v>61</v>
          </cell>
        </row>
        <row r="9">
          <cell r="F9" t="str">
            <v>CP</v>
          </cell>
          <cell r="G9">
            <v>46</v>
          </cell>
        </row>
        <row r="10">
          <cell r="F10" t="str">
            <v>GS</v>
          </cell>
          <cell r="G10">
            <v>38</v>
          </cell>
        </row>
        <row r="11">
          <cell r="F11" t="str">
            <v>MS</v>
          </cell>
          <cell r="G11">
            <v>43</v>
          </cell>
        </row>
        <row r="12">
          <cell r="F12" t="str">
            <v>PS</v>
          </cell>
          <cell r="G12">
            <v>28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1A71427-7A96-46FA-9E44-1469F984699F}" name="T_commande" displayName="T_commande" ref="A3:W630" totalsRowShown="0" headerRowDxfId="26" dataDxfId="25" headerRowBorderDxfId="23" tableBorderDxfId="24">
  <sortState ref="A4:W630">
    <sortCondition ref="A3:A630"/>
  </sortState>
  <tableColumns count="23">
    <tableColumn id="1" xr3:uid="{A59FBCA5-FD06-4FEF-9ECC-DD486A5599F9}" name="NOM" dataDxfId="22"/>
    <tableColumn id="2" xr3:uid="{E3A2CEC0-DD4C-4A25-98E6-014801B32E65}" name="PRENOM" dataDxfId="21"/>
    <tableColumn id="3" xr3:uid="{93BBD340-4C35-44CF-9BCA-64F28FCF79C5}" name="Fourniture" dataDxfId="20"/>
    <tableColumn id="4" xr3:uid="{26CA02F8-857E-416D-8BFC-E2BB3235B2AA}" name="Classe" dataDxfId="19"/>
    <tableColumn id="5" xr3:uid="{42FAE3AA-2BF4-4E32-A3FE-CD8314822BBF}" name="Paiement" dataDxfId="18"/>
    <tableColumn id="6" xr3:uid="{26B7527A-E6B6-4EC7-A085-24E64C35A8D3}" name="N° de chèque" dataDxfId="17"/>
    <tableColumn id="7" xr3:uid="{BB3E8092-9633-4474-A3DA-4AD344CBA373}" name="S-Total" dataDxfId="16">
      <calculatedColumnFormula>IF(C4="oui",VLOOKUP(D4,[1]Outils!F$1:G$12,2,FALSE),0)</calculatedColumnFormula>
    </tableColumn>
    <tableColumn id="8" xr3:uid="{98FED590-575F-4A11-9A66-2165D3BDA5BF}" name="Clé USB" dataDxfId="15"/>
    <tableColumn id="9" xr3:uid="{C9A482A1-6C28-4B7C-8034-4E8EA48EC413}" name="S-Total2" dataDxfId="14">
      <calculatedColumnFormula>IF(H4="oui",G4+4,G4)</calculatedColumnFormula>
    </tableColumn>
    <tableColumn id="10" xr3:uid="{FB78A077-D9CA-4FDC-8501-CE75F68319FA}" name="T-SHIRT" dataDxfId="13"/>
    <tableColumn id="11" xr3:uid="{AF2B320F-97A8-4E56-9383-0A685D7DF644}" name="Nbre" dataDxfId="12"/>
    <tableColumn id="12" xr3:uid="{4658EFCE-E8B8-43AC-A23B-9DC1F7D9736E}" name="(3-5)" dataDxfId="11"/>
    <tableColumn id="13" xr3:uid="{6C925A3A-A8AC-4E5E-A198-52BD92BFE5A8}" name="(6-8)" dataDxfId="10"/>
    <tableColumn id="14" xr3:uid="{2CA38CFF-E565-418E-BB30-B243E6EF5EE5}" name="(9-11)" dataDxfId="9"/>
    <tableColumn id="15" xr3:uid="{7EAE2925-FB83-487B-BDD4-3E7D0E541F7A}" name="(12-14)" dataDxfId="8"/>
    <tableColumn id="16" xr3:uid="{15C91F9D-36CD-4042-9064-0946D3173AB9}" name="XS" dataDxfId="7"/>
    <tableColumn id="17" xr3:uid="{D1DC588A-4DE6-4005-BC2D-D1A8C867EA57}" name="S" dataDxfId="6"/>
    <tableColumn id="18" xr3:uid="{E04AB132-9444-4940-B3B5-84B83C1F4E37}" name="M" dataDxfId="5"/>
    <tableColumn id="19" xr3:uid="{C3739317-B8BC-4F0A-A434-6DD318BC5C60}" name="L" dataDxfId="4"/>
    <tableColumn id="20" xr3:uid="{7E4982E0-43AE-4ACB-8536-C9657FACDFCE}" name="XL" dataDxfId="3"/>
    <tableColumn id="21" xr3:uid="{B9E60E1A-B77B-4B69-A906-57F53E6E545A}" name="2XL" dataDxfId="2"/>
    <tableColumn id="24" xr3:uid="{0B87E4FC-7989-48FE-9979-DDE3F679DC75}" name="TOTAL" dataDxfId="1">
      <calculatedColumnFormula>IF(J4="oui",I4+K4*10,I4)</calculatedColumnFormula>
    </tableColumn>
    <tableColumn id="25" xr3:uid="{0E53866C-6815-4450-AFC8-70D8FE11621E}" name="Observations" dataDxfId="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DF121D8-00B2-412D-9BB8-0D375DA4E5FD}" name="T_3eme" displayName="T_3eme" ref="A4:W46" totalsRowShown="0" headerRowDxfId="278" dataDxfId="279" headerRowBorderDxfId="327" tableBorderDxfId="328">
  <tableColumns count="23">
    <tableColumn id="1" xr3:uid="{E7EF08DD-9EAD-4601-8DAD-50CF59FE03DA}" name="NOM" dataDxfId="302"/>
    <tableColumn id="2" xr3:uid="{1AA707A3-6DE7-492F-913A-F5F78A5B0BED}" name="PRENOM" dataDxfId="301"/>
    <tableColumn id="3" xr3:uid="{4C416348-8DC7-4A8C-B745-8CA2AA3E08B0}" name="Fourniture" dataDxfId="300"/>
    <tableColumn id="4" xr3:uid="{1035DDE2-B531-4BA7-BA91-5A3FF9A407FE}" name="Classe" dataDxfId="299"/>
    <tableColumn id="5" xr3:uid="{9C12BBDE-037E-47D3-8976-CE529EF9874E}" name="Paiement" dataDxfId="298"/>
    <tableColumn id="6" xr3:uid="{D77AD576-E474-418B-A629-429F032C9A3E}" name="N° de chèque" dataDxfId="297"/>
    <tableColumn id="7" xr3:uid="{B4AC048D-3306-46B7-99FA-0C860B541795}" name="S-Total" dataDxfId="296"/>
    <tableColumn id="8" xr3:uid="{1CFE3110-BAE8-4576-B71F-4800CBFC3F5E}" name="Clé USB" dataDxfId="295"/>
    <tableColumn id="9" xr3:uid="{D61F7FE3-0182-4750-901D-C1ED53B3A119}" name="S-Total2" dataDxfId="294"/>
    <tableColumn id="10" xr3:uid="{02A1616C-D951-4ED6-928E-7D4E3F8030E5}" name="T-SHIRT" dataDxfId="293"/>
    <tableColumn id="11" xr3:uid="{11ECE8FF-19A9-4808-BE4A-1EC74289D0B3}" name="Nbre" dataDxfId="292"/>
    <tableColumn id="12" xr3:uid="{86953C1F-32CC-47E5-A451-3747C993CCBC}" name="(3-5)" dataDxfId="291"/>
    <tableColumn id="13" xr3:uid="{30E647F0-6003-4E31-8189-E62AD889750A}" name="(6-8)" dataDxfId="290"/>
    <tableColumn id="14" xr3:uid="{8F0EB550-A610-4CC8-9C18-79C1170F4C19}" name="(9-11)" dataDxfId="289"/>
    <tableColumn id="15" xr3:uid="{5C5D84C3-AE4A-4C2C-ACB7-052842208B1C}" name="(12-14)" dataDxfId="288"/>
    <tableColumn id="16" xr3:uid="{19887285-FB6E-4A74-ACB0-09D7EE2A0486}" name="XS" dataDxfId="287"/>
    <tableColumn id="17" xr3:uid="{16BCDC51-3091-4E22-8AB0-5B204DAB4432}" name="S" dataDxfId="286"/>
    <tableColumn id="18" xr3:uid="{DB5EA528-ADC1-4581-8380-A5BD52680440}" name="M" dataDxfId="285"/>
    <tableColumn id="19" xr3:uid="{F63ABB24-E401-4AFF-97B4-BFD91C7D6CB6}" name="L" dataDxfId="284"/>
    <tableColumn id="20" xr3:uid="{3AC37048-EB9F-4B95-B226-66C30BAC0E03}" name="XL" dataDxfId="283"/>
    <tableColumn id="21" xr3:uid="{678EA199-410F-4890-8AF8-33E93373CE93}" name="2XL" dataDxfId="282"/>
    <tableColumn id="22" xr3:uid="{84B851A4-8778-4C95-9DA6-79420D88CC0D}" name="TOTAL" dataDxfId="281"/>
    <tableColumn id="23" xr3:uid="{ACD068A4-A095-4E25-ABA3-2F1B101199F1}" name="Observations" dataDxfId="2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15F257-326B-461B-ABCA-204CA89D07A9}" name="T_4eme" displayName="T_4eme" ref="A4:W69" totalsRowShown="0" headerRowDxfId="253" dataDxfId="254" headerRowBorderDxfId="329" tableBorderDxfId="330">
  <tableColumns count="23">
    <tableColumn id="1" xr3:uid="{461C280E-4A88-4CE4-B88B-6E48A17B95EC}" name="NOM" dataDxfId="277"/>
    <tableColumn id="2" xr3:uid="{7E260AB0-5BDE-46BF-A938-20CFBDCBA939}" name="PRENOM" dataDxfId="276"/>
    <tableColumn id="3" xr3:uid="{575337F2-0F0F-4821-96BC-187BFEAE0F8C}" name="Fourniture" dataDxfId="275"/>
    <tableColumn id="4" xr3:uid="{164742F1-5752-4DFB-8175-1CFE9973F7BC}" name="Classe" dataDxfId="274"/>
    <tableColumn id="5" xr3:uid="{23009655-7625-4219-A047-8E6AB363507A}" name="Paiement" dataDxfId="273"/>
    <tableColumn id="6" xr3:uid="{E870DFAD-6065-48FA-BDEF-3C0477E6FB41}" name="N° de chèque" dataDxfId="272"/>
    <tableColumn id="7" xr3:uid="{3A82EA4F-C171-4E21-8F29-C719C44F40D6}" name="S-Total" dataDxfId="271"/>
    <tableColumn id="8" xr3:uid="{95D6130B-EE07-416F-82FD-6DD2886FEB61}" name="Clé USB" dataDxfId="270"/>
    <tableColumn id="9" xr3:uid="{39C57F01-5154-46F3-903C-57C3A46581FF}" name="S-Total2" dataDxfId="269"/>
    <tableColumn id="10" xr3:uid="{E26788A9-B5FE-4037-8183-0C6B8BD6B7C6}" name="T-SHIRT" dataDxfId="268"/>
    <tableColumn id="11" xr3:uid="{C04E6E5D-3FD8-450E-B353-27342FFFC8B3}" name="Nbre" dataDxfId="267"/>
    <tableColumn id="12" xr3:uid="{EF6D8D1F-049F-42D3-82E3-1249444B7AB8}" name="(3-5)" dataDxfId="266"/>
    <tableColumn id="13" xr3:uid="{D0B2A0A0-CAFA-4C13-B464-13F2969A744D}" name="(6-8)" dataDxfId="265"/>
    <tableColumn id="14" xr3:uid="{7F69029B-8C37-48E5-8BFA-EDDCE10EC7B8}" name="(9-11)" dataDxfId="264"/>
    <tableColumn id="15" xr3:uid="{4E3361AC-2D2B-4913-9FA5-3DFEC85A3221}" name="(12-14)" dataDxfId="263"/>
    <tableColumn id="16" xr3:uid="{9F317F66-3710-492D-A7EB-967A233CE8B3}" name="XS" dataDxfId="262"/>
    <tableColumn id="17" xr3:uid="{BA464337-AA29-4674-8E8D-B20537275549}" name="S" dataDxfId="261"/>
    <tableColumn id="18" xr3:uid="{9188EA54-2ED0-4364-A046-6B8DE351E015}" name="M" dataDxfId="260"/>
    <tableColumn id="19" xr3:uid="{08F2361D-A344-476B-A17A-8CE91806DDE9}" name="L" dataDxfId="259"/>
    <tableColumn id="20" xr3:uid="{DCFC27DE-1B3B-423C-A21B-024268168115}" name="XL" dataDxfId="258"/>
    <tableColumn id="21" xr3:uid="{D73E3FC4-183C-4B24-912D-E940EEF1021F}" name="2XL" dataDxfId="257"/>
    <tableColumn id="22" xr3:uid="{4CD97E42-CBD1-4599-9D5B-E88017853B0E}" name="TOTAL" dataDxfId="256"/>
    <tableColumn id="23" xr3:uid="{A616B7AD-5AC4-42FA-AC22-AFED34234418}" name="Observations" dataDxfId="25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44364D8-1B91-420A-A952-4FC7AC402B09}" name="T_5eme" displayName="T_5eme" ref="A4:W88" totalsRowShown="0" headerRowDxfId="228" dataDxfId="229" headerRowBorderDxfId="331" tableBorderDxfId="332">
  <tableColumns count="23">
    <tableColumn id="1" xr3:uid="{02C5329D-B64E-4758-B2B1-1FA6E9F83338}" name="NOM" dataDxfId="252"/>
    <tableColumn id="2" xr3:uid="{B57F6C6A-3709-4E73-8ED0-E4B732817820}" name="PRENOM" dataDxfId="251"/>
    <tableColumn id="3" xr3:uid="{729DEBD8-8FDF-4155-AB78-288CD2875111}" name="Fourniture" dataDxfId="250"/>
    <tableColumn id="4" xr3:uid="{0F44F055-4327-4E82-AD56-377201232190}" name="Classe" dataDxfId="249"/>
    <tableColumn id="5" xr3:uid="{28C477EE-5E2F-47E0-BF67-7A0FBED0869B}" name="Paiement" dataDxfId="248"/>
    <tableColumn id="6" xr3:uid="{5CEC133F-B652-4369-865F-D5A103C15740}" name="N° de chèque" dataDxfId="247"/>
    <tableColumn id="7" xr3:uid="{71916CDD-C225-4F0E-8FDB-B5912E11F817}" name="S-Total" dataDxfId="246"/>
    <tableColumn id="8" xr3:uid="{D43F1481-BD2C-40DE-B158-9ECF428CF79F}" name="Clé USB" dataDxfId="245"/>
    <tableColumn id="9" xr3:uid="{55A75460-37BE-4D13-93A9-4D076A6E01C8}" name="S-Total2" dataDxfId="244"/>
    <tableColumn id="10" xr3:uid="{96B7A50B-DC71-430C-9610-CD05DC8D4702}" name="T-SHIRT" dataDxfId="243"/>
    <tableColumn id="11" xr3:uid="{86128D8D-0241-46CB-A1A6-2BF775C8AD65}" name="Nbre" dataDxfId="242"/>
    <tableColumn id="12" xr3:uid="{6EB63236-E1A9-403B-8C69-BC09A5BBB9D6}" name="(3-5)" dataDxfId="241"/>
    <tableColumn id="13" xr3:uid="{E9690F5C-2BA8-48F4-9034-5A2086AC6747}" name="(6-8)" dataDxfId="240"/>
    <tableColumn id="14" xr3:uid="{033D2CF5-04B9-485D-94FF-136025518771}" name="(9-11)" dataDxfId="239"/>
    <tableColumn id="15" xr3:uid="{E8CFA0E6-9007-48BF-86F2-02F2104ACB60}" name="(12-14)" dataDxfId="238"/>
    <tableColumn id="16" xr3:uid="{B8236996-A88B-4687-945A-208146813755}" name="XS" dataDxfId="237"/>
    <tableColumn id="17" xr3:uid="{93792128-347B-4159-B950-CF75548F6EFB}" name="S" dataDxfId="236"/>
    <tableColumn id="18" xr3:uid="{03B291C7-9018-4950-A342-CB7FF5963A31}" name="M" dataDxfId="235"/>
    <tableColumn id="19" xr3:uid="{EA7C0BE6-D940-47F7-8037-661511894615}" name="L" dataDxfId="234"/>
    <tableColumn id="20" xr3:uid="{170040E8-18B5-409C-A584-EAA6D5CF63A6}" name="XL" dataDxfId="233"/>
    <tableColumn id="21" xr3:uid="{53B5FE4C-EA4C-4635-AD0C-F494EEB23FBF}" name="2XL" dataDxfId="232"/>
    <tableColumn id="22" xr3:uid="{A7410DC0-5F03-4ED9-B19D-44E90E21BAF2}" name="TOTAL" dataDxfId="231"/>
    <tableColumn id="23" xr3:uid="{64FF9C08-9607-4886-B1E1-868B6DF48F20}" name="Observations" dataDxfId="23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5E812CE-8DCC-4E26-9516-1284F18F9A34}" name="T_6eme" displayName="T_6eme" ref="A4:W89" totalsRowShown="0" headerRowDxfId="227" dataDxfId="303" headerRowBorderDxfId="333" tableBorderDxfId="334">
  <tableColumns count="23">
    <tableColumn id="1" xr3:uid="{F362D251-1821-47BE-ABB2-ABA64EFDFA9D}" name="NOM" dataDxfId="326"/>
    <tableColumn id="2" xr3:uid="{F1A70A58-A95A-4096-B49E-9CE2691368AE}" name="PRENOM" dataDxfId="325"/>
    <tableColumn id="3" xr3:uid="{C1A4B2F0-4DC0-4986-AF32-6BB087858315}" name="Fourniture" dataDxfId="324"/>
    <tableColumn id="4" xr3:uid="{477AF42E-12F0-4E6C-ACEE-2C29C7F5E43D}" name="Classe" dataDxfId="323"/>
    <tableColumn id="5" xr3:uid="{04746E24-37F3-4701-81C5-9297A4807B32}" name="Paiement" dataDxfId="322"/>
    <tableColumn id="6" xr3:uid="{62069067-2CDD-494D-916C-7E5B9DB3FBDF}" name="N° de chèque" dataDxfId="321"/>
    <tableColumn id="7" xr3:uid="{E6A853AD-9416-4B3E-B5C8-8644600544C4}" name="S-Total" dataDxfId="320"/>
    <tableColumn id="8" xr3:uid="{0FBBB26E-9098-4534-B600-263718EB2B8F}" name="Clé USB" dataDxfId="319"/>
    <tableColumn id="9" xr3:uid="{58B52C05-6900-4251-BBA2-B8EA087D3C1C}" name="S-Total2" dataDxfId="318"/>
    <tableColumn id="10" xr3:uid="{B3C44566-5FF1-499E-B1AE-198DBD8ED155}" name="T-SHIRT" dataDxfId="317"/>
    <tableColumn id="11" xr3:uid="{1866E946-4B47-48E0-8F06-D4279C1343A1}" name="Nbre" dataDxfId="316"/>
    <tableColumn id="12" xr3:uid="{05DD2CB1-8154-4793-8A5C-8FDCEF0BC38B}" name="(3-5)" dataDxfId="315"/>
    <tableColumn id="13" xr3:uid="{6354AE3A-6597-48DE-8C53-D5020B4110F3}" name="(6-8)" dataDxfId="314"/>
    <tableColumn id="14" xr3:uid="{A74C4491-3646-4D7B-B670-F5F74BEB59D6}" name="(9-11)" dataDxfId="313"/>
    <tableColumn id="15" xr3:uid="{B1E7717A-18C6-4461-95BA-89C91D59ECCE}" name="(12-14)" dataDxfId="312"/>
    <tableColumn id="16" xr3:uid="{15538C47-2B39-4D65-9EC1-A7E396432998}" name="XS" dataDxfId="311"/>
    <tableColumn id="17" xr3:uid="{6B93E9D3-CB76-45AD-A160-5F278682802C}" name="S" dataDxfId="310"/>
    <tableColumn id="18" xr3:uid="{167DFF75-611E-4363-BC81-06904B9BA6A7}" name="M" dataDxfId="309"/>
    <tableColumn id="19" xr3:uid="{3254B533-7D95-4A72-8BB4-8C77B01B2B84}" name="L" dataDxfId="308"/>
    <tableColumn id="20" xr3:uid="{81FAE035-8E73-47F0-8F09-8BE56D0B0775}" name="XL" dataDxfId="307"/>
    <tableColumn id="21" xr3:uid="{A520BF3A-F474-4694-A7B4-0597DEA6C65B}" name="2XL" dataDxfId="306"/>
    <tableColumn id="22" xr3:uid="{2202DF88-5044-4B8A-AF61-5819726858B4}" name="TOTAL" dataDxfId="305"/>
    <tableColumn id="23" xr3:uid="{C24143EB-2959-4BF9-95BB-D0D4C63A2068}" name="Observations" dataDxfId="30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D477E82-55DD-45C3-B8A7-AE3A7C4B0AF5}" name="T_CM2" displayName="T_CM2" ref="A4:W56" totalsRowShown="0" headerRowDxfId="27" dataDxfId="203" headerRowBorderDxfId="335" tableBorderDxfId="336">
  <tableColumns count="23">
    <tableColumn id="1" xr3:uid="{BB07EBA9-C141-4A9B-8BE5-E74DBC63971B}" name="NOM" dataDxfId="226"/>
    <tableColumn id="2" xr3:uid="{A2EA0D29-E3FB-4C34-91D7-F53BFD433EB8}" name="PRENOM" dataDxfId="225"/>
    <tableColumn id="3" xr3:uid="{4D7D3541-EEA7-4D06-B453-317DFA5CE92E}" name="Fourniture" dataDxfId="224"/>
    <tableColumn id="4" xr3:uid="{2066F97F-8376-4D70-AC65-DD831CE544BD}" name="Classe" dataDxfId="223"/>
    <tableColumn id="5" xr3:uid="{18213845-C5B3-4C2C-B05A-2210280399EB}" name="Paiement" dataDxfId="222"/>
    <tableColumn id="6" xr3:uid="{85A9864F-600D-4392-BA89-D3882298B23E}" name="N° de chèque" dataDxfId="221"/>
    <tableColumn id="7" xr3:uid="{F6F3CF9B-4AE5-48B6-945D-FE22D3992D8C}" name="S-Total" dataDxfId="220"/>
    <tableColumn id="8" xr3:uid="{D7C52FD3-0C63-47AC-A544-94C8CC1865D1}" name="Clé USB" dataDxfId="219"/>
    <tableColumn id="9" xr3:uid="{AC77431B-AE89-441E-B0B8-D63915142359}" name="S-Total2" dataDxfId="218"/>
    <tableColumn id="10" xr3:uid="{A36424F3-CF00-4DF2-84F5-8AE13B5C0523}" name="T-SHIRT" dataDxfId="217"/>
    <tableColumn id="11" xr3:uid="{97106770-78E1-4747-8081-185BBECB9D9A}" name="Nbre" dataDxfId="216"/>
    <tableColumn id="12" xr3:uid="{B94AA069-42FE-4A10-82C7-7BA970563EE6}" name="(3-5)" dataDxfId="215"/>
    <tableColumn id="13" xr3:uid="{2FCF9AC6-C28C-4981-9741-283B2D79DB9A}" name="(6-8)" dataDxfId="214"/>
    <tableColumn id="14" xr3:uid="{FC714376-52EA-4B55-B051-3FF85363B034}" name="(9-11)" dataDxfId="213"/>
    <tableColumn id="15" xr3:uid="{DE25C85F-7089-491E-8715-4A97CDC7BE04}" name="(12-14)" dataDxfId="212"/>
    <tableColumn id="16" xr3:uid="{460504FD-6E63-431D-B9BD-D573D9E20318}" name="XS" dataDxfId="211"/>
    <tableColumn id="17" xr3:uid="{BE5D8AF8-9DF0-46BD-BD61-E83F9D4A018F}" name="S" dataDxfId="210"/>
    <tableColumn id="18" xr3:uid="{A64C0D20-5759-4AD7-96FD-D10DA7099C4C}" name="M" dataDxfId="209"/>
    <tableColumn id="19" xr3:uid="{21B0AA5F-8986-4699-AB40-7EE32026705F}" name="L" dataDxfId="208"/>
    <tableColumn id="20" xr3:uid="{1AC14BA8-765E-4DBD-9D6F-EA0C1C3C2B31}" name="XL" dataDxfId="207"/>
    <tableColumn id="21" xr3:uid="{040657F8-9C32-4D52-B5F9-9E46F9FE7CAC}" name="2XL" dataDxfId="206"/>
    <tableColumn id="22" xr3:uid="{444CEDF3-7E20-49F2-B5F1-CF33E4814A46}" name="TOTAL" dataDxfId="205"/>
    <tableColumn id="23" xr3:uid="{B8276E44-1BDE-4E2A-9DEA-53B160ED25E2}" name="Observations" dataDxfId="20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D4BFB57-DB16-4E87-B807-04786D7FD86D}" name="T_CM1" displayName="T_CM1" ref="A4:W55" totalsRowShown="0" headerRowDxfId="28" dataDxfId="179" headerRowBorderDxfId="337" tableBorderDxfId="338">
  <tableColumns count="23">
    <tableColumn id="1" xr3:uid="{2422DA1D-5CDF-4B32-8455-ADC986F48AA6}" name="NOM" dataDxfId="202"/>
    <tableColumn id="2" xr3:uid="{668A222C-027F-4A8A-81E2-614378B92310}" name="PRENOM" dataDxfId="201"/>
    <tableColumn id="3" xr3:uid="{E257E622-9B1E-4157-A5B1-4B10B25AFC8F}" name="Fourniture" dataDxfId="200"/>
    <tableColumn id="4" xr3:uid="{A0C7B4FE-B3A5-4FB1-A4F4-9A86195E2389}" name="Classe" dataDxfId="199"/>
    <tableColumn id="5" xr3:uid="{97A3B858-0301-4BC3-A7B5-1DAFF945094A}" name="Paiement" dataDxfId="198"/>
    <tableColumn id="6" xr3:uid="{F752D4D5-9AF2-434F-BB09-C1FF124B985B}" name="N° de chèque" dataDxfId="197"/>
    <tableColumn id="7" xr3:uid="{67B2AAA0-C91C-469D-B1E2-89D1E3EE773A}" name="S-Total" dataDxfId="196"/>
    <tableColumn id="8" xr3:uid="{C795D09D-48DF-497C-B31A-C226B7AF46D4}" name="Clé USB" dataDxfId="195"/>
    <tableColumn id="9" xr3:uid="{6DBA27BA-B01E-4508-8D22-E09504BE3326}" name="S-Total2" dataDxfId="194"/>
    <tableColumn id="10" xr3:uid="{6A059520-8698-40CE-9F06-A66D510340FD}" name="T-SHIRT" dataDxfId="193"/>
    <tableColumn id="11" xr3:uid="{1006F015-93E0-498F-8490-84655428E576}" name="Nbre" dataDxfId="192"/>
    <tableColumn id="12" xr3:uid="{F87BA7C5-1591-4234-AA51-ED1AD2650FA7}" name="(3-5)" dataDxfId="191"/>
    <tableColumn id="13" xr3:uid="{F8E07956-0C8B-46B9-9483-1703E225FCD2}" name="(6-8)" dataDxfId="190"/>
    <tableColumn id="14" xr3:uid="{6F3398C2-39EB-40BA-BBE4-71D2E3818315}" name="(9-11)" dataDxfId="189"/>
    <tableColumn id="15" xr3:uid="{8AF487E4-FEC8-4678-AD73-825B6F421B2C}" name="(12-14)" dataDxfId="188"/>
    <tableColumn id="16" xr3:uid="{9FE76F58-0FFA-4973-BC0B-728F248FC34A}" name="XS" dataDxfId="187"/>
    <tableColumn id="17" xr3:uid="{92D3134F-1573-4A5C-A24D-2605139A78FB}" name="S" dataDxfId="186"/>
    <tableColumn id="18" xr3:uid="{CA2C557D-92C4-482D-B8C6-5D12CD916B08}" name="M" dataDxfId="185"/>
    <tableColumn id="19" xr3:uid="{484AFA72-6358-4787-B7CD-BEFF430F7A5B}" name="L" dataDxfId="184"/>
    <tableColumn id="20" xr3:uid="{560C1DD1-A885-489B-8F3B-2ECF2DD6BC35}" name="XL" dataDxfId="183"/>
    <tableColumn id="21" xr3:uid="{C400AE9B-AFAC-4636-99F8-86886724052E}" name="2XL" dataDxfId="182"/>
    <tableColumn id="22" xr3:uid="{EA25E682-527F-4D98-80D3-5847DA172E4F}" name="TOTAL" dataDxfId="181"/>
    <tableColumn id="23" xr3:uid="{4CFE595C-05F3-4F06-8866-8A69841057A1}" name="Observations" dataDxfId="18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1914DC-FC66-488A-A6A0-D55A73B7D25E}" name="T_CE2" displayName="T_CE2" ref="A4:W58" totalsRowShown="0" headerRowDxfId="34" dataDxfId="155" headerRowBorderDxfId="339" tableBorderDxfId="340">
  <tableColumns count="23">
    <tableColumn id="1" xr3:uid="{23AB3F87-0222-4A9C-989E-402B9A6C1545}" name="NOM" dataDxfId="178"/>
    <tableColumn id="2" xr3:uid="{055B6105-CFE0-43DF-9293-7E8CCD4E27BD}" name="PRENOM" dataDxfId="177"/>
    <tableColumn id="3" xr3:uid="{6CF80369-C60A-4F62-88AF-C7DE76B62154}" name="Fourniture" dataDxfId="176"/>
    <tableColumn id="4" xr3:uid="{D5AE8E7E-1A12-4058-91D2-DAAEE905F799}" name="Classe" dataDxfId="175"/>
    <tableColumn id="5" xr3:uid="{8B9EE631-7F2A-4395-9BF8-BDD76772BB2B}" name="Paiement" dataDxfId="174"/>
    <tableColumn id="6" xr3:uid="{81BCEA07-DA58-44B5-B313-6781CEB86B9D}" name="N° de chèque" dataDxfId="173"/>
    <tableColumn id="7" xr3:uid="{C567356C-88A7-4715-B9AB-9A47EA9BCBC9}" name="S-Total" dataDxfId="172"/>
    <tableColumn id="8" xr3:uid="{E8F0A3D4-EF9B-4D8B-95A0-20CA4B75B724}" name="Clé USB" dataDxfId="171"/>
    <tableColumn id="9" xr3:uid="{D124191B-4E8F-4590-8341-A52DAFB1A9D4}" name="S-Total2" dataDxfId="170"/>
    <tableColumn id="10" xr3:uid="{7971F5EC-111D-4A90-AB77-6C8A8CCFC02F}" name="T-SHIRT" dataDxfId="169"/>
    <tableColumn id="11" xr3:uid="{3A54425B-5AF8-484B-8DEA-24A11FD81D04}" name="Nbre" dataDxfId="168"/>
    <tableColumn id="12" xr3:uid="{2A85735A-39B4-464B-B290-E571449E9D1B}" name="(3-5)" dataDxfId="167"/>
    <tableColumn id="13" xr3:uid="{80A74318-8870-4F16-8ED5-27EB768BC227}" name="(6-8)" dataDxfId="166"/>
    <tableColumn id="14" xr3:uid="{372B66B9-C03B-400F-ABF1-AAEBA221ADAC}" name="(9-11)" dataDxfId="165"/>
    <tableColumn id="15" xr3:uid="{DC3CCA84-74D9-4FA4-AE1E-885E411A7DEA}" name="(12-14)" dataDxfId="164"/>
    <tableColumn id="16" xr3:uid="{2FE7541D-72E1-4A3E-9291-C095B4ECDC5A}" name="XS" dataDxfId="163"/>
    <tableColumn id="17" xr3:uid="{6B015E23-A5A3-4A7F-9E0C-49FE9BA61E90}" name="S" dataDxfId="162"/>
    <tableColumn id="18" xr3:uid="{C263A977-7F10-47CD-A3DE-AFD5D25A85B6}" name="M" dataDxfId="161"/>
    <tableColumn id="19" xr3:uid="{7C6591BD-51CC-4ECB-BB63-063C85432822}" name="L" dataDxfId="160"/>
    <tableColumn id="20" xr3:uid="{E4E6307A-0CB2-4D48-9B76-5F2974A4669F}" name="XL" dataDxfId="159"/>
    <tableColumn id="21" xr3:uid="{E4DACAEF-B92F-4640-825A-C1BFDA2CF819}" name="2XL" dataDxfId="158"/>
    <tableColumn id="22" xr3:uid="{2688B35F-FEEE-4FCF-9582-7FD1A5B71B30}" name="TOTAL" dataDxfId="157"/>
    <tableColumn id="23" xr3:uid="{4BDE0565-D16A-4EAE-A1B9-784467008830}" name="Observations" dataDxfId="15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D22F825-4CC6-4911-9C79-4FC969F0E3B4}" name="T_CE1" displayName="T_CE1" ref="A4:W41" totalsRowShown="0" headerRowDxfId="33" dataDxfId="35" headerRowBorderDxfId="341" tableBorderDxfId="342">
  <tableColumns count="23">
    <tableColumn id="1" xr3:uid="{25B6921B-28E6-4B83-857C-1C2BDB12E8E4}" name="NOM" dataDxfId="58"/>
    <tableColumn id="2" xr3:uid="{674F5891-D2F0-4720-833D-F1DFAE0380D3}" name="PRENOM" dataDxfId="57"/>
    <tableColumn id="3" xr3:uid="{9F5B1202-E5C2-482B-81D3-9E4CAFDC2157}" name="Fourniture" dataDxfId="56"/>
    <tableColumn id="4" xr3:uid="{6A3062A0-402F-474A-A4A0-9F517B64D689}" name="Classe" dataDxfId="55"/>
    <tableColumn id="5" xr3:uid="{D21A2BAE-36EE-4199-BE75-DD3753ECF4C9}" name="Paiement" dataDxfId="54"/>
    <tableColumn id="6" xr3:uid="{3FD59C33-34CA-43D5-8CF4-8E8CE5AC9F77}" name="N° de chèque" dataDxfId="53"/>
    <tableColumn id="7" xr3:uid="{485B8732-38C9-4987-9B64-AD63C4960B47}" name="S-Total" dataDxfId="52"/>
    <tableColumn id="8" xr3:uid="{8EC729DA-00B7-4611-BE2F-0C4ACEED5C02}" name="Clé USB" dataDxfId="51"/>
    <tableColumn id="9" xr3:uid="{24552D7F-48CD-42FA-9F9F-950EA74916E6}" name="S-Total2" dataDxfId="50"/>
    <tableColumn id="10" xr3:uid="{2126FF09-17FB-4763-9F4E-1E730CF7AD33}" name="T-SHIRT" dataDxfId="49"/>
    <tableColumn id="11" xr3:uid="{0F3FF78F-31E7-445D-92E5-F7D6735014DE}" name="Nbre" dataDxfId="48"/>
    <tableColumn id="12" xr3:uid="{9C40D404-7052-4942-AD4B-05C5A25A3E9F}" name="(3-5)" dataDxfId="47"/>
    <tableColumn id="13" xr3:uid="{EEDA72E7-BB1C-423C-A892-98FD297AAEC9}" name="(6-8)" dataDxfId="46"/>
    <tableColumn id="14" xr3:uid="{E77F11C6-3767-44CE-A0F1-9A36CB30781D}" name="(9-11)" dataDxfId="45"/>
    <tableColumn id="15" xr3:uid="{AD6803A6-D094-4944-B4ED-A340080643FB}" name="(12-14)" dataDxfId="44"/>
    <tableColumn id="16" xr3:uid="{27A3E9D0-1B03-4FBD-ADB1-4F9185C9295D}" name="XS" dataDxfId="43"/>
    <tableColumn id="17" xr3:uid="{24EAD6D8-A894-4495-8000-783C37C33831}" name="S" dataDxfId="42"/>
    <tableColumn id="18" xr3:uid="{453A69B5-C29D-4BC6-9D4B-A47EACE83C00}" name="M" dataDxfId="41"/>
    <tableColumn id="19" xr3:uid="{1B1494BD-D4A9-4E0F-84FF-2247E29D47C5}" name="L" dataDxfId="40"/>
    <tableColumn id="20" xr3:uid="{A693A66A-0E97-4BE2-AF7C-26652B20FFC8}" name="XL" dataDxfId="39"/>
    <tableColumn id="21" xr3:uid="{D362B1D7-3F65-4D3D-B2C2-07AFC7C7DC0C}" name="2XL" dataDxfId="38"/>
    <tableColumn id="22" xr3:uid="{932A3064-33C1-470A-9DB9-5625BAF3AA7D}" name="TOTAL" dataDxfId="37"/>
    <tableColumn id="23" xr3:uid="{68D3F57D-632F-4DC9-A593-6633583ED3F7}" name="Observations" dataDxfId="3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7C5A2FC-47D3-4D09-B38E-0B91A0B584E0}" name="T_CP" displayName="T_CP" ref="A4:W38" totalsRowShown="0" headerRowDxfId="32" dataDxfId="59" headerRowBorderDxfId="343" tableBorderDxfId="344">
  <tableColumns count="23">
    <tableColumn id="1" xr3:uid="{1AB4B887-5C1B-4CD9-9BF4-2A6840EE5D13}" name="NOM" dataDxfId="82"/>
    <tableColumn id="2" xr3:uid="{5554A818-2D6B-48DE-A0C1-04AF7BDC9944}" name="PRENOM" dataDxfId="81"/>
    <tableColumn id="3" xr3:uid="{A40813E2-2446-44CA-B3F2-C76F16AB4976}" name="Fourniture" dataDxfId="80"/>
    <tableColumn id="4" xr3:uid="{F6E71229-79EB-413A-9950-EACDD6E5F61B}" name="Classe" dataDxfId="79"/>
    <tableColumn id="5" xr3:uid="{307AF506-C6DD-4680-811C-32A2EF8C3A45}" name="Paiement" dataDxfId="78"/>
    <tableColumn id="6" xr3:uid="{8D4907AA-0771-4009-9CDE-D1455619A7FB}" name="N° de chèque" dataDxfId="77"/>
    <tableColumn id="7" xr3:uid="{B5555E15-FD47-4040-A376-1546B7BF336E}" name="S-Total" dataDxfId="76"/>
    <tableColumn id="8" xr3:uid="{FCCC7EBE-4913-4B76-8F67-05F2028A7AB8}" name="Clé USB" dataDxfId="75"/>
    <tableColumn id="9" xr3:uid="{1F66EC99-B09B-46FD-89C0-DF5F4BCFA664}" name="S-Total2" dataDxfId="74"/>
    <tableColumn id="10" xr3:uid="{879F5450-624C-400E-B376-03CF7EA12B93}" name="T-SHIRT" dataDxfId="73"/>
    <tableColumn id="11" xr3:uid="{C86C5A62-52FA-48A4-B03B-8D45C34E63D7}" name="Nbre" dataDxfId="72"/>
    <tableColumn id="12" xr3:uid="{4F27F517-BAF5-46BC-B259-9B8393ED6969}" name="(3-5)" dataDxfId="71"/>
    <tableColumn id="13" xr3:uid="{4AD4EFF5-BC7B-40DA-9CE7-BBBF6CA6BD9C}" name="(6-8)" dataDxfId="70"/>
    <tableColumn id="14" xr3:uid="{BFFBCDAA-6114-4F28-864A-0F0C3FA6499A}" name="(9-11)" dataDxfId="69"/>
    <tableColumn id="15" xr3:uid="{F80A1EA8-791F-4885-97CB-46997CB4C8BD}" name="(12-14)" dataDxfId="68"/>
    <tableColumn id="16" xr3:uid="{282B2BDB-5F39-4886-B3DF-2C3043373189}" name="XS" dataDxfId="67"/>
    <tableColumn id="17" xr3:uid="{7F3CDE6A-F47A-40C8-9368-84D4DABB96EB}" name="S" dataDxfId="66"/>
    <tableColumn id="18" xr3:uid="{EDA5B203-BDA2-4FA0-8647-5E2D795F557F}" name="M" dataDxfId="65"/>
    <tableColumn id="19" xr3:uid="{5D57595F-A693-4CEE-BED0-3F8065B72E13}" name="L" dataDxfId="64"/>
    <tableColumn id="20" xr3:uid="{CF691DEA-305D-4455-951B-E249F9DE5394}" name="XL" dataDxfId="63"/>
    <tableColumn id="21" xr3:uid="{2F6F89D9-9656-4E23-A021-7B047FEB0BC1}" name="2XL" dataDxfId="62"/>
    <tableColumn id="22" xr3:uid="{290ACF21-6368-433E-8C26-A2C485C68264}" name="TOTAL" dataDxfId="61"/>
    <tableColumn id="23" xr3:uid="{9D4635F3-B445-4FF7-8FE8-82B93FFBDE02}" name="Observations" dataDxfId="6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B550A5-8CF8-40C1-9F54-DC3F9ECC202E}" name="T_GS" displayName="T_GS" ref="A4:W37" totalsRowShown="0" headerRowDxfId="31" dataDxfId="83" headerRowBorderDxfId="345" tableBorderDxfId="346">
  <tableColumns count="23">
    <tableColumn id="1" xr3:uid="{9D4C2DD8-F52E-43CA-B811-82381ECEE72A}" name="NOM" dataDxfId="106"/>
    <tableColumn id="2" xr3:uid="{218E62EE-F278-4BD0-B52E-E6CCEA58BA55}" name="PRENOM" dataDxfId="105"/>
    <tableColumn id="3" xr3:uid="{CE179F2F-CD32-4898-9ACA-6F426AE39E2A}" name="Fourniture" dataDxfId="104"/>
    <tableColumn id="4" xr3:uid="{EE513DB3-5023-444B-9970-F555DAE50141}" name="Classe" dataDxfId="103"/>
    <tableColumn id="5" xr3:uid="{ADFFF260-61CF-4FD6-B37E-83BC496FEFF4}" name="Paiement" dataDxfId="102"/>
    <tableColumn id="6" xr3:uid="{D841CEC2-90BD-4FCB-8832-BB6783AAE3DF}" name="N° de chèque" dataDxfId="101"/>
    <tableColumn id="7" xr3:uid="{6DF70154-3367-4076-96AF-8C7619526B49}" name="S-Total" dataDxfId="100"/>
    <tableColumn id="8" xr3:uid="{69D55395-E877-44FE-AA3E-C76EA47293DE}" name="Clé USB" dataDxfId="99"/>
    <tableColumn id="9" xr3:uid="{B17BF170-DE5E-40C7-9739-EF27AEC87C4F}" name="S-Total2" dataDxfId="98"/>
    <tableColumn id="10" xr3:uid="{03BC30D3-F391-486F-8EAE-B012566CAFBC}" name="T-SHIRT" dataDxfId="97"/>
    <tableColumn id="11" xr3:uid="{25F80D62-397B-44F8-BA5C-CED3C60B0107}" name="Nbre" dataDxfId="96"/>
    <tableColumn id="12" xr3:uid="{213570A4-D412-45D2-A432-31A5E1F66B9B}" name="(3-5)" dataDxfId="95"/>
    <tableColumn id="13" xr3:uid="{2AEEE6A0-96E0-4193-8698-981B61AE7E6A}" name="(6-8)" dataDxfId="94"/>
    <tableColumn id="14" xr3:uid="{8A93DACA-DF87-4780-8EB7-9873A3CDCDBB}" name="(9-11)" dataDxfId="93"/>
    <tableColumn id="15" xr3:uid="{502D3012-BA16-498F-8162-2CB2F4097FFE}" name="(12-14)" dataDxfId="92"/>
    <tableColumn id="16" xr3:uid="{279EFF5C-D84D-4687-A238-3DCB5F80AFAA}" name="XS" dataDxfId="91"/>
    <tableColumn id="17" xr3:uid="{FFF7C093-7788-47A7-B254-B26D1A1F6D7E}" name="S" dataDxfId="90"/>
    <tableColumn id="18" xr3:uid="{3E5B7528-3843-4C51-8201-28A0DAF5CE58}" name="M" dataDxfId="89"/>
    <tableColumn id="19" xr3:uid="{30E3ECE5-701F-48C9-BBF9-5BC54D57962C}" name="L" dataDxfId="88"/>
    <tableColumn id="20" xr3:uid="{E13CE8AC-E309-4AE7-9561-DB9CAAF480A6}" name="XL" dataDxfId="87"/>
    <tableColumn id="21" xr3:uid="{0592550F-CDE2-4343-819C-E22DBD8F0137}" name="2XL" dataDxfId="86"/>
    <tableColumn id="22" xr3:uid="{D9BE8CBE-6047-472D-B141-EA8A6B29E567}" name="TOTAL" dataDxfId="85"/>
    <tableColumn id="23" xr3:uid="{48467191-0B11-4070-92A8-D773585AAC96}" name="Observations" dataDxfId="8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4A82FB3-C29F-4F15-89FB-9051F155E6E8}" name="T_MS" displayName="T_MS" ref="A4:W31" totalsRowShown="0" headerRowDxfId="30" dataDxfId="107" headerRowBorderDxfId="347" tableBorderDxfId="348">
  <tableColumns count="23">
    <tableColumn id="1" xr3:uid="{E08E66A9-5FD6-40B2-A0D9-C11FB2C62C94}" name="NOM" dataDxfId="130"/>
    <tableColumn id="2" xr3:uid="{1AE2F488-F0DD-45A2-8F45-B046F367A00A}" name="PRENOM" dataDxfId="129"/>
    <tableColumn id="3" xr3:uid="{01632D2D-2709-4239-8620-5C18C619D561}" name="Fourniture" dataDxfId="128"/>
    <tableColumn id="4" xr3:uid="{997905B8-80E4-45FC-885D-A322EC7821A9}" name="Classe" dataDxfId="127"/>
    <tableColumn id="5" xr3:uid="{C3B136AF-AAF0-46A7-A1B6-394A61F6CBBC}" name="Paiement" dataDxfId="126"/>
    <tableColumn id="6" xr3:uid="{31270B9F-E934-40E4-A21F-238461AF5184}" name="N° de chèque" dataDxfId="125"/>
    <tableColumn id="7" xr3:uid="{582ABABD-1881-4AFB-B38E-06EE293D3EF7}" name="S-Total" dataDxfId="124"/>
    <tableColumn id="8" xr3:uid="{0376146C-740A-4DE9-99FF-B8FC4C583717}" name="Clé USB" dataDxfId="123"/>
    <tableColumn id="9" xr3:uid="{21DFA344-4D3B-4FCB-BE10-20062DB84973}" name="S-Total2" dataDxfId="122"/>
    <tableColumn id="10" xr3:uid="{8D3823B5-646E-46C5-9DFD-C627151DCDDA}" name="T-SHIRT" dataDxfId="121"/>
    <tableColumn id="11" xr3:uid="{BC803C13-1E10-44E6-B1F5-1396833C264C}" name="Nbre" dataDxfId="120"/>
    <tableColumn id="12" xr3:uid="{034B2DD3-A379-4538-B67F-21B5FE522FF8}" name="(3-5)" dataDxfId="119"/>
    <tableColumn id="13" xr3:uid="{4EB962D8-6DC7-4079-BFD9-14FDF8D24DF5}" name="(6-8)" dataDxfId="118"/>
    <tableColumn id="14" xr3:uid="{F510F7E5-A117-44B3-B09D-63877FF8A4FA}" name="(9-11)" dataDxfId="117"/>
    <tableColumn id="15" xr3:uid="{F2925A9A-9533-4FCC-B61C-AF8D3300FDEA}" name="(12-14)" dataDxfId="116"/>
    <tableColumn id="16" xr3:uid="{ED2AD21E-2257-4DF2-BDAE-C32D252F2DD9}" name="XS" dataDxfId="115"/>
    <tableColumn id="17" xr3:uid="{09230E35-4350-44F8-B80A-CB5E44744129}" name="S" dataDxfId="114"/>
    <tableColumn id="18" xr3:uid="{263AC4D0-C258-42C4-85CE-BF074A91CF01}" name="M" dataDxfId="113"/>
    <tableColumn id="19" xr3:uid="{1D3CAA23-D14F-47B9-BDE2-DF00A910D52D}" name="L" dataDxfId="112"/>
    <tableColumn id="20" xr3:uid="{6CF91AAE-F762-4206-908F-5927A6D51BBA}" name="XL" dataDxfId="111"/>
    <tableColumn id="21" xr3:uid="{501A34FC-49D4-4F0E-B741-F4FB878B0049}" name="2XL" dataDxfId="110"/>
    <tableColumn id="22" xr3:uid="{A3673C8C-28B3-46B1-820E-D338EC41177A}" name="TOTAL" dataDxfId="109"/>
    <tableColumn id="23" xr3:uid="{37A452C5-D744-41B5-846B-B8434916F1E2}" name="Observations" dataDxfId="10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6174E2-8255-486C-A12E-A99E78BE1B8E}" name="T_PS" displayName="T_PS" ref="A4:W25" totalsRowShown="0" headerRowDxfId="29" dataDxfId="131" headerRowBorderDxfId="349" tableBorderDxfId="350">
  <tableColumns count="23">
    <tableColumn id="1" xr3:uid="{D4870A0A-8EE0-4857-88E6-6FC216294A85}" name="NOM" dataDxfId="154"/>
    <tableColumn id="2" xr3:uid="{2E6A822A-D20E-426A-B038-21233524E032}" name="PRENOM" dataDxfId="153"/>
    <tableColumn id="3" xr3:uid="{8F698F4B-B63D-4928-B51A-920F58D35369}" name="Fourniture" dataDxfId="152"/>
    <tableColumn id="4" xr3:uid="{0EF1BEF0-7E7F-49D5-8ED6-06D33440B6D6}" name="Classe" dataDxfId="151"/>
    <tableColumn id="5" xr3:uid="{66263474-3101-4A25-AF87-BAE36F518DA6}" name="Paiement" dataDxfId="150"/>
    <tableColumn id="6" xr3:uid="{98F2D42F-5452-4EE3-BB27-4C039229B071}" name="N° de chèque" dataDxfId="149"/>
    <tableColumn id="7" xr3:uid="{6E7D18DF-2C80-4CAC-BCCE-46A62DCFF865}" name="S-Total" dataDxfId="148"/>
    <tableColumn id="8" xr3:uid="{68296A48-71F2-4A3B-9EEA-07D2FCB1798D}" name="Clé USB" dataDxfId="147"/>
    <tableColumn id="9" xr3:uid="{B34C7457-BF3B-4AC8-B04B-4A1D48EA8112}" name="S-Total2" dataDxfId="146"/>
    <tableColumn id="10" xr3:uid="{D312D29D-AEC9-4ABA-A1B9-2ACC136450D3}" name="T-SHIRT" dataDxfId="145"/>
    <tableColumn id="11" xr3:uid="{0BE34859-5435-45F9-ABCA-C6DE5DE86A74}" name="Nbre" dataDxfId="144"/>
    <tableColumn id="12" xr3:uid="{7B19B3BD-655C-4A28-B10E-8DDDD3717FC4}" name="(3-5)" dataDxfId="143"/>
    <tableColumn id="13" xr3:uid="{B7348AA1-AADF-4B30-808D-17EF6CDA9CA2}" name="(6-8)" dataDxfId="142"/>
    <tableColumn id="14" xr3:uid="{38A281E5-5A1C-4982-B4B7-6BB5F4946F7B}" name="(9-11)" dataDxfId="141"/>
    <tableColumn id="15" xr3:uid="{5A4A945C-E066-4D54-AE89-C1B0FFE09037}" name="(12-14)" dataDxfId="140"/>
    <tableColumn id="16" xr3:uid="{40BDD663-801C-4BEE-83BD-618A899B1E8A}" name="XS" dataDxfId="139"/>
    <tableColumn id="17" xr3:uid="{3410A27B-B32C-497C-8B81-09DDF89EFCC7}" name="S" dataDxfId="138"/>
    <tableColumn id="18" xr3:uid="{4214E2F3-FA3C-4A9D-8A2C-32160CB8D81C}" name="M" dataDxfId="137"/>
    <tableColumn id="19" xr3:uid="{5E14BFC1-E5BC-4704-8AB3-041D75DDCDD8}" name="L" dataDxfId="136"/>
    <tableColumn id="20" xr3:uid="{521C5AA6-2C61-4D14-BE5A-18518584CC09}" name="XL" dataDxfId="135"/>
    <tableColumn id="21" xr3:uid="{D421D73D-0A72-4713-BFE2-61BA7A1620E2}" name="2XL" dataDxfId="134"/>
    <tableColumn id="22" xr3:uid="{519B9899-AFEA-40F4-A5EA-10B1107C9B85}" name="TOTAL" dataDxfId="133"/>
    <tableColumn id="23" xr3:uid="{E0BCACC7-51EE-419D-9437-AE9A516B00A2}" name="Observations" dataDxfId="13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C793D-19CE-4D4D-975C-2BEB71FDE269}">
  <sheetPr codeName="Feuil1">
    <pageSetUpPr fitToPage="1"/>
  </sheetPr>
  <dimension ref="A1:W646"/>
  <sheetViews>
    <sheetView tabSelected="1" topLeftCell="B1" zoomScaleNormal="100" workbookViewId="0">
      <pane ySplit="3" topLeftCell="A536" activePane="bottomLeft" state="frozen"/>
      <selection pane="bottomLeft" activeCell="M547" sqref="M547"/>
    </sheetView>
  </sheetViews>
  <sheetFormatPr baseColWidth="10" defaultRowHeight="14.4" x14ac:dyDescent="0.3"/>
  <cols>
    <col min="1" max="1" width="18.44140625" bestFit="1" customWidth="1"/>
    <col min="2" max="2" width="10.6640625" bestFit="1" customWidth="1"/>
    <col min="3" max="3" width="8.21875" customWidth="1"/>
    <col min="4" max="4" width="8.88671875" bestFit="1" customWidth="1"/>
    <col min="5" max="5" width="10.44140625" customWidth="1"/>
    <col min="6" max="6" width="10.33203125" customWidth="1"/>
    <col min="7" max="7" width="9.77734375" customWidth="1"/>
    <col min="8" max="8" width="8" customWidth="1"/>
    <col min="9" max="9" width="7.88671875" customWidth="1"/>
    <col min="10" max="10" width="8.109375" customWidth="1"/>
    <col min="11" max="11" width="5.33203125" customWidth="1"/>
    <col min="12" max="21" width="5.77734375" customWidth="1"/>
    <col min="22" max="22" width="8.5546875" customWidth="1"/>
    <col min="23" max="23" width="35.109375" bestFit="1" customWidth="1"/>
  </cols>
  <sheetData>
    <row r="1" spans="1:23" ht="31.2" customHeight="1" thickBot="1" x14ac:dyDescent="0.55000000000000004">
      <c r="A1" s="77" t="s">
        <v>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9"/>
    </row>
    <row r="2" spans="1:23" ht="15" thickBot="1" x14ac:dyDescent="0.35"/>
    <row r="3" spans="1:23" ht="15" customHeight="1" thickBot="1" x14ac:dyDescent="0.35">
      <c r="A3" s="73" t="s">
        <v>0</v>
      </c>
      <c r="B3" s="52" t="s">
        <v>1</v>
      </c>
      <c r="C3" s="52" t="s">
        <v>33</v>
      </c>
      <c r="D3" s="52" t="s">
        <v>34</v>
      </c>
      <c r="E3" s="52" t="s">
        <v>123</v>
      </c>
      <c r="F3" s="52" t="s">
        <v>35</v>
      </c>
      <c r="G3" s="53" t="s">
        <v>326</v>
      </c>
      <c r="H3" s="52" t="s">
        <v>36</v>
      </c>
      <c r="I3" s="53" t="s">
        <v>327</v>
      </c>
      <c r="J3" s="52" t="s">
        <v>18</v>
      </c>
      <c r="K3" s="52" t="s">
        <v>124</v>
      </c>
      <c r="L3" s="56" t="s">
        <v>119</v>
      </c>
      <c r="M3" s="56" t="s">
        <v>120</v>
      </c>
      <c r="N3" s="56" t="s">
        <v>121</v>
      </c>
      <c r="O3" s="56" t="s">
        <v>122</v>
      </c>
      <c r="P3" s="52" t="s">
        <v>25</v>
      </c>
      <c r="Q3" s="52" t="s">
        <v>26</v>
      </c>
      <c r="R3" s="52" t="s">
        <v>27</v>
      </c>
      <c r="S3" s="52" t="s">
        <v>28</v>
      </c>
      <c r="T3" s="52" t="s">
        <v>29</v>
      </c>
      <c r="U3" s="52" t="s">
        <v>30</v>
      </c>
      <c r="V3" s="74" t="s">
        <v>324</v>
      </c>
      <c r="W3" s="75" t="s">
        <v>325</v>
      </c>
    </row>
    <row r="4" spans="1:23" x14ac:dyDescent="0.3">
      <c r="A4" s="54" t="s">
        <v>64</v>
      </c>
      <c r="B4" s="55" t="s">
        <v>50</v>
      </c>
      <c r="C4" s="55" t="s">
        <v>16</v>
      </c>
      <c r="D4" s="55" t="s">
        <v>2</v>
      </c>
      <c r="E4" s="55" t="s">
        <v>15</v>
      </c>
      <c r="F4" s="55">
        <v>152436</v>
      </c>
      <c r="G4" s="72">
        <f>IF(C4="oui",VLOOKUP(D4,[1]Outils!F$1:G$12,2,FALSE),0)</f>
        <v>45</v>
      </c>
      <c r="H4" s="55" t="s">
        <v>16</v>
      </c>
      <c r="I4" s="72">
        <f t="shared" ref="I4:I67" si="0">IF(H4="oui",G4+4,G4)</f>
        <v>49</v>
      </c>
      <c r="J4" s="55" t="s">
        <v>17</v>
      </c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7">
        <f t="shared" ref="V4:V67" si="1">IF(J4="oui",I4+K4*10,I4)</f>
        <v>49</v>
      </c>
      <c r="W4" s="45"/>
    </row>
    <row r="5" spans="1:23" x14ac:dyDescent="0.3">
      <c r="A5" s="58" t="s">
        <v>362</v>
      </c>
      <c r="B5" s="59" t="s">
        <v>105</v>
      </c>
      <c r="C5" s="59" t="s">
        <v>16</v>
      </c>
      <c r="D5" s="59" t="s">
        <v>4</v>
      </c>
      <c r="E5" s="59" t="s">
        <v>15</v>
      </c>
      <c r="F5" s="59">
        <v>4108027</v>
      </c>
      <c r="G5" s="60">
        <f>IF(C5="oui",VLOOKUP(D5,[1]Outils!F$1:G$12,2,FALSE),0)</f>
        <v>62</v>
      </c>
      <c r="H5" s="59" t="s">
        <v>17</v>
      </c>
      <c r="I5" s="60">
        <f t="shared" si="0"/>
        <v>62</v>
      </c>
      <c r="J5" s="59" t="s">
        <v>17</v>
      </c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61">
        <f t="shared" si="1"/>
        <v>62</v>
      </c>
      <c r="W5" s="47"/>
    </row>
    <row r="6" spans="1:23" x14ac:dyDescent="0.3">
      <c r="A6" s="58" t="s">
        <v>362</v>
      </c>
      <c r="B6" s="59" t="s">
        <v>410</v>
      </c>
      <c r="C6" s="59" t="s">
        <v>16</v>
      </c>
      <c r="D6" s="59" t="s">
        <v>11</v>
      </c>
      <c r="E6" s="59" t="s">
        <v>15</v>
      </c>
      <c r="F6" s="59">
        <v>4108026</v>
      </c>
      <c r="G6" s="60">
        <f>IF(C6="oui",VLOOKUP(D6,[1]Outils!F$1:G$12,2,FALSE),0)</f>
        <v>38</v>
      </c>
      <c r="H6" s="59" t="s">
        <v>17</v>
      </c>
      <c r="I6" s="60">
        <f t="shared" si="0"/>
        <v>38</v>
      </c>
      <c r="J6" s="59" t="s">
        <v>17</v>
      </c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61">
        <f t="shared" si="1"/>
        <v>38</v>
      </c>
      <c r="W6" s="47"/>
    </row>
    <row r="7" spans="1:23" x14ac:dyDescent="0.3">
      <c r="A7" s="58" t="s">
        <v>362</v>
      </c>
      <c r="B7" s="59" t="s">
        <v>270</v>
      </c>
      <c r="C7" s="59" t="s">
        <v>16</v>
      </c>
      <c r="D7" s="59" t="s">
        <v>11</v>
      </c>
      <c r="E7" s="59" t="s">
        <v>15</v>
      </c>
      <c r="F7" s="59">
        <v>4108026</v>
      </c>
      <c r="G7" s="60">
        <f>IF(C7="oui",VLOOKUP(D7,[1]Outils!F$1:G$12,2,FALSE),0)</f>
        <v>38</v>
      </c>
      <c r="H7" s="59" t="s">
        <v>17</v>
      </c>
      <c r="I7" s="60">
        <f t="shared" si="0"/>
        <v>38</v>
      </c>
      <c r="J7" s="59" t="s">
        <v>17</v>
      </c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61">
        <f t="shared" si="1"/>
        <v>38</v>
      </c>
      <c r="W7" s="47"/>
    </row>
    <row r="8" spans="1:23" x14ac:dyDescent="0.3">
      <c r="A8" s="58" t="s">
        <v>631</v>
      </c>
      <c r="B8" s="59" t="s">
        <v>283</v>
      </c>
      <c r="C8" s="59" t="s">
        <v>16</v>
      </c>
      <c r="D8" s="59" t="s">
        <v>5</v>
      </c>
      <c r="E8" s="59" t="s">
        <v>15</v>
      </c>
      <c r="F8" s="59">
        <v>8804248</v>
      </c>
      <c r="G8" s="60">
        <f>IF(C8="oui",VLOOKUP(D8,[1]Outils!F$1:G$12,2,FALSE),0)</f>
        <v>62</v>
      </c>
      <c r="H8" s="59" t="s">
        <v>16</v>
      </c>
      <c r="I8" s="60">
        <f t="shared" si="0"/>
        <v>66</v>
      </c>
      <c r="J8" s="59" t="s">
        <v>17</v>
      </c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61">
        <f t="shared" si="1"/>
        <v>66</v>
      </c>
      <c r="W8" s="47"/>
    </row>
    <row r="9" spans="1:23" x14ac:dyDescent="0.3">
      <c r="A9" s="58" t="s">
        <v>242</v>
      </c>
      <c r="B9" s="59" t="s">
        <v>243</v>
      </c>
      <c r="C9" s="59" t="s">
        <v>16</v>
      </c>
      <c r="D9" s="59" t="s">
        <v>7</v>
      </c>
      <c r="E9" s="59" t="s">
        <v>15</v>
      </c>
      <c r="F9" s="59">
        <v>1000111</v>
      </c>
      <c r="G9" s="60">
        <f>IF(C9="oui",VLOOKUP(D9,[1]Outils!F$1:G$12,2,FALSE),0)</f>
        <v>58</v>
      </c>
      <c r="H9" s="59" t="s">
        <v>17</v>
      </c>
      <c r="I9" s="60">
        <f t="shared" si="0"/>
        <v>58</v>
      </c>
      <c r="J9" s="59" t="s">
        <v>17</v>
      </c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61">
        <f t="shared" si="1"/>
        <v>58</v>
      </c>
      <c r="W9" s="47"/>
    </row>
    <row r="10" spans="1:23" x14ac:dyDescent="0.3">
      <c r="A10" s="58" t="s">
        <v>698</v>
      </c>
      <c r="B10" s="59" t="s">
        <v>239</v>
      </c>
      <c r="C10" s="59" t="s">
        <v>16</v>
      </c>
      <c r="D10" s="59" t="s">
        <v>6</v>
      </c>
      <c r="E10" s="59" t="s">
        <v>15</v>
      </c>
      <c r="F10" s="59">
        <v>7665101</v>
      </c>
      <c r="G10" s="60">
        <f>IF(C10="oui",VLOOKUP(D10,[1]Outils!F$1:G$12,2,FALSE),0)</f>
        <v>58</v>
      </c>
      <c r="H10" s="59" t="s">
        <v>17</v>
      </c>
      <c r="I10" s="60">
        <f t="shared" si="0"/>
        <v>58</v>
      </c>
      <c r="J10" s="59" t="s">
        <v>17</v>
      </c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61">
        <f t="shared" si="1"/>
        <v>58</v>
      </c>
      <c r="W10" s="47"/>
    </row>
    <row r="11" spans="1:23" x14ac:dyDescent="0.3">
      <c r="A11" s="58" t="s">
        <v>698</v>
      </c>
      <c r="B11" s="59" t="s">
        <v>51</v>
      </c>
      <c r="C11" s="59" t="s">
        <v>16</v>
      </c>
      <c r="D11" s="59" t="s">
        <v>4</v>
      </c>
      <c r="E11" s="59" t="s">
        <v>15</v>
      </c>
      <c r="F11" s="59">
        <v>783180</v>
      </c>
      <c r="G11" s="60">
        <f>IF(C11="oui",VLOOKUP(D11,[1]Outils!F$1:G$12,2,FALSE),0)</f>
        <v>62</v>
      </c>
      <c r="H11" s="59" t="s">
        <v>16</v>
      </c>
      <c r="I11" s="60">
        <f t="shared" si="0"/>
        <v>66</v>
      </c>
      <c r="J11" s="59" t="s">
        <v>17</v>
      </c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61">
        <f t="shared" si="1"/>
        <v>66</v>
      </c>
      <c r="W11" s="47"/>
    </row>
    <row r="12" spans="1:23" x14ac:dyDescent="0.3">
      <c r="A12" s="58" t="s">
        <v>603</v>
      </c>
      <c r="B12" s="59" t="s">
        <v>235</v>
      </c>
      <c r="C12" s="59" t="s">
        <v>16</v>
      </c>
      <c r="D12" s="59" t="s">
        <v>3</v>
      </c>
      <c r="E12" s="59" t="s">
        <v>15</v>
      </c>
      <c r="F12" s="59">
        <v>9879421</v>
      </c>
      <c r="G12" s="60">
        <f>IF(C12="oui",VLOOKUP(D12,[1]Outils!F$1:G$12,2,FALSE),0)</f>
        <v>49</v>
      </c>
      <c r="H12" s="59" t="s">
        <v>17</v>
      </c>
      <c r="I12" s="60">
        <f t="shared" si="0"/>
        <v>49</v>
      </c>
      <c r="J12" s="59" t="s">
        <v>17</v>
      </c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61">
        <f t="shared" si="1"/>
        <v>49</v>
      </c>
      <c r="W12" s="47"/>
    </row>
    <row r="13" spans="1:23" x14ac:dyDescent="0.3">
      <c r="A13" s="58" t="s">
        <v>580</v>
      </c>
      <c r="B13" s="59" t="s">
        <v>51</v>
      </c>
      <c r="C13" s="59" t="s">
        <v>16</v>
      </c>
      <c r="D13" s="59" t="s">
        <v>11</v>
      </c>
      <c r="E13" s="59" t="s">
        <v>15</v>
      </c>
      <c r="F13" s="59">
        <v>4035029</v>
      </c>
      <c r="G13" s="60">
        <f>IF(C13="oui",VLOOKUP(D13,[1]Outils!F$1:G$12,2,FALSE),0)</f>
        <v>38</v>
      </c>
      <c r="H13" s="59" t="s">
        <v>17</v>
      </c>
      <c r="I13" s="60">
        <f t="shared" si="0"/>
        <v>38</v>
      </c>
      <c r="J13" s="59" t="s">
        <v>17</v>
      </c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61">
        <f t="shared" si="1"/>
        <v>38</v>
      </c>
      <c r="W13" s="47"/>
    </row>
    <row r="14" spans="1:23" x14ac:dyDescent="0.3">
      <c r="A14" s="58" t="s">
        <v>97</v>
      </c>
      <c r="B14" s="59" t="s">
        <v>98</v>
      </c>
      <c r="C14" s="59" t="s">
        <v>16</v>
      </c>
      <c r="D14" s="59" t="s">
        <v>3</v>
      </c>
      <c r="E14" s="59" t="s">
        <v>15</v>
      </c>
      <c r="F14" s="59">
        <v>309</v>
      </c>
      <c r="G14" s="60">
        <f>IF(C14="oui",VLOOKUP(D14,[1]Outils!F$1:G$12,2,FALSE),0)</f>
        <v>49</v>
      </c>
      <c r="H14" s="59" t="s">
        <v>17</v>
      </c>
      <c r="I14" s="60">
        <f t="shared" si="0"/>
        <v>49</v>
      </c>
      <c r="J14" s="59" t="s">
        <v>16</v>
      </c>
      <c r="K14" s="59">
        <v>1</v>
      </c>
      <c r="L14" s="59"/>
      <c r="M14" s="59"/>
      <c r="N14" s="59"/>
      <c r="O14" s="59"/>
      <c r="P14" s="59">
        <v>1</v>
      </c>
      <c r="Q14" s="59"/>
      <c r="R14" s="59"/>
      <c r="S14" s="59"/>
      <c r="T14" s="59"/>
      <c r="U14" s="59"/>
      <c r="V14" s="61">
        <f t="shared" si="1"/>
        <v>59</v>
      </c>
      <c r="W14" s="47"/>
    </row>
    <row r="15" spans="1:23" x14ac:dyDescent="0.3">
      <c r="A15" s="58" t="s">
        <v>355</v>
      </c>
      <c r="B15" s="59" t="s">
        <v>356</v>
      </c>
      <c r="C15" s="59" t="s">
        <v>16</v>
      </c>
      <c r="D15" s="59" t="s">
        <v>4</v>
      </c>
      <c r="E15" s="59" t="s">
        <v>15</v>
      </c>
      <c r="F15" s="59">
        <v>1331</v>
      </c>
      <c r="G15" s="60">
        <f>IF(C15="oui",VLOOKUP(D15,[1]Outils!F$1:G$12,2,FALSE),0)</f>
        <v>62</v>
      </c>
      <c r="H15" s="59" t="s">
        <v>16</v>
      </c>
      <c r="I15" s="60">
        <f t="shared" si="0"/>
        <v>66</v>
      </c>
      <c r="J15" s="59" t="s">
        <v>17</v>
      </c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61">
        <f t="shared" si="1"/>
        <v>66</v>
      </c>
      <c r="W15" s="47"/>
    </row>
    <row r="16" spans="1:23" x14ac:dyDescent="0.3">
      <c r="A16" s="58" t="s">
        <v>300</v>
      </c>
      <c r="B16" s="59" t="s">
        <v>301</v>
      </c>
      <c r="C16" s="59" t="s">
        <v>16</v>
      </c>
      <c r="D16" s="59" t="s">
        <v>4</v>
      </c>
      <c r="E16" s="59" t="s">
        <v>15</v>
      </c>
      <c r="F16" s="59">
        <v>2256972</v>
      </c>
      <c r="G16" s="60">
        <f>IF(C16="oui",VLOOKUP(D16,[1]Outils!F$1:G$12,2,FALSE),0)</f>
        <v>62</v>
      </c>
      <c r="H16" s="59" t="s">
        <v>17</v>
      </c>
      <c r="I16" s="60">
        <f t="shared" si="0"/>
        <v>62</v>
      </c>
      <c r="J16" s="59" t="s">
        <v>17</v>
      </c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61">
        <f t="shared" si="1"/>
        <v>62</v>
      </c>
      <c r="W16" s="47"/>
    </row>
    <row r="17" spans="1:23" x14ac:dyDescent="0.3">
      <c r="A17" s="58" t="s">
        <v>490</v>
      </c>
      <c r="B17" s="59" t="s">
        <v>176</v>
      </c>
      <c r="C17" s="59" t="s">
        <v>16</v>
      </c>
      <c r="D17" s="59" t="s">
        <v>5</v>
      </c>
      <c r="E17" s="59" t="s">
        <v>15</v>
      </c>
      <c r="F17" s="59">
        <v>1860822</v>
      </c>
      <c r="G17" s="60">
        <f>IF(C17="oui",VLOOKUP(D17,[1]Outils!F$1:G$12,2,FALSE),0)</f>
        <v>62</v>
      </c>
      <c r="H17" s="59" t="s">
        <v>16</v>
      </c>
      <c r="I17" s="60">
        <f t="shared" si="0"/>
        <v>66</v>
      </c>
      <c r="J17" s="59" t="s">
        <v>17</v>
      </c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61">
        <f t="shared" si="1"/>
        <v>66</v>
      </c>
      <c r="W17" s="47"/>
    </row>
    <row r="18" spans="1:23" x14ac:dyDescent="0.3">
      <c r="A18" s="58" t="s">
        <v>490</v>
      </c>
      <c r="B18" s="59" t="s">
        <v>387</v>
      </c>
      <c r="C18" s="59" t="s">
        <v>16</v>
      </c>
      <c r="D18" s="59" t="s">
        <v>8</v>
      </c>
      <c r="E18" s="59" t="s">
        <v>15</v>
      </c>
      <c r="F18" s="59">
        <v>663</v>
      </c>
      <c r="G18" s="60">
        <f>IF(C18="oui",VLOOKUP(D18,[1]Outils!F$1:G$12,2,FALSE),0)</f>
        <v>50</v>
      </c>
      <c r="H18" s="59" t="s">
        <v>17</v>
      </c>
      <c r="I18" s="60">
        <f t="shared" si="0"/>
        <v>50</v>
      </c>
      <c r="J18" s="59" t="s">
        <v>16</v>
      </c>
      <c r="K18" s="59">
        <v>3</v>
      </c>
      <c r="L18" s="59">
        <v>1</v>
      </c>
      <c r="M18" s="59"/>
      <c r="N18" s="59">
        <v>1</v>
      </c>
      <c r="O18" s="59"/>
      <c r="P18" s="59"/>
      <c r="Q18" s="59"/>
      <c r="R18" s="59">
        <v>1</v>
      </c>
      <c r="S18" s="59"/>
      <c r="T18" s="59"/>
      <c r="U18" s="59"/>
      <c r="V18" s="61">
        <f t="shared" si="1"/>
        <v>80</v>
      </c>
      <c r="W18" s="47"/>
    </row>
    <row r="19" spans="1:23" x14ac:dyDescent="0.3">
      <c r="A19" s="58" t="s">
        <v>490</v>
      </c>
      <c r="B19" s="59" t="s">
        <v>499</v>
      </c>
      <c r="C19" s="59" t="s">
        <v>16</v>
      </c>
      <c r="D19" s="59" t="s">
        <v>13</v>
      </c>
      <c r="E19" s="59" t="s">
        <v>15</v>
      </c>
      <c r="F19" s="59">
        <v>664</v>
      </c>
      <c r="G19" s="60">
        <f>IF(C19="oui",VLOOKUP(D19,[1]Outils!F$1:G$12,2,FALSE),0)</f>
        <v>28</v>
      </c>
      <c r="H19" s="59" t="s">
        <v>17</v>
      </c>
      <c r="I19" s="60">
        <f t="shared" si="0"/>
        <v>28</v>
      </c>
      <c r="J19" s="59" t="s">
        <v>17</v>
      </c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61">
        <f t="shared" si="1"/>
        <v>28</v>
      </c>
      <c r="W19" s="47"/>
    </row>
    <row r="20" spans="1:23" x14ac:dyDescent="0.3">
      <c r="A20" s="58" t="s">
        <v>150</v>
      </c>
      <c r="B20" s="59" t="s">
        <v>151</v>
      </c>
      <c r="C20" s="59" t="s">
        <v>16</v>
      </c>
      <c r="D20" s="59" t="s">
        <v>4</v>
      </c>
      <c r="E20" s="59" t="s">
        <v>15</v>
      </c>
      <c r="F20" s="59">
        <v>524</v>
      </c>
      <c r="G20" s="60">
        <f>IF(C20="oui",VLOOKUP(D20,[1]Outils!F$1:G$12,2,FALSE),0)</f>
        <v>62</v>
      </c>
      <c r="H20" s="59" t="s">
        <v>17</v>
      </c>
      <c r="I20" s="60">
        <f t="shared" si="0"/>
        <v>62</v>
      </c>
      <c r="J20" s="59" t="s">
        <v>17</v>
      </c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61">
        <f t="shared" si="1"/>
        <v>62</v>
      </c>
      <c r="W20" s="47"/>
    </row>
    <row r="21" spans="1:23" x14ac:dyDescent="0.3">
      <c r="A21" s="62" t="s">
        <v>146</v>
      </c>
      <c r="B21" s="59" t="s">
        <v>147</v>
      </c>
      <c r="C21" s="59" t="s">
        <v>16</v>
      </c>
      <c r="D21" s="59" t="s">
        <v>3</v>
      </c>
      <c r="E21" s="59" t="s">
        <v>15</v>
      </c>
      <c r="F21" s="59">
        <v>5417611</v>
      </c>
      <c r="G21" s="60">
        <f>IF(C21="oui",VLOOKUP(D21,[1]Outils!F$1:G$12,2,FALSE),0)</f>
        <v>49</v>
      </c>
      <c r="H21" s="59" t="s">
        <v>17</v>
      </c>
      <c r="I21" s="60">
        <f t="shared" si="0"/>
        <v>49</v>
      </c>
      <c r="J21" s="59" t="s">
        <v>17</v>
      </c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61">
        <f t="shared" si="1"/>
        <v>49</v>
      </c>
      <c r="W21" s="47"/>
    </row>
    <row r="22" spans="1:23" x14ac:dyDescent="0.3">
      <c r="A22" s="58" t="s">
        <v>462</v>
      </c>
      <c r="B22" s="59" t="s">
        <v>50</v>
      </c>
      <c r="C22" s="59" t="s">
        <v>16</v>
      </c>
      <c r="D22" s="59" t="s">
        <v>9</v>
      </c>
      <c r="E22" s="59" t="s">
        <v>15</v>
      </c>
      <c r="F22" s="59">
        <v>7487327</v>
      </c>
      <c r="G22" s="60">
        <f>IF(C22="oui",VLOOKUP(D22,[1]Outils!F$1:G$12,2,FALSE),0)</f>
        <v>61</v>
      </c>
      <c r="H22" s="59" t="s">
        <v>17</v>
      </c>
      <c r="I22" s="60">
        <f t="shared" si="0"/>
        <v>61</v>
      </c>
      <c r="J22" s="59" t="s">
        <v>17</v>
      </c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61">
        <f t="shared" si="1"/>
        <v>61</v>
      </c>
      <c r="W22" s="47"/>
    </row>
    <row r="23" spans="1:23" x14ac:dyDescent="0.3">
      <c r="A23" s="58" t="s">
        <v>462</v>
      </c>
      <c r="B23" s="59" t="s">
        <v>195</v>
      </c>
      <c r="C23" s="59" t="s">
        <v>16</v>
      </c>
      <c r="D23" s="59" t="s">
        <v>6</v>
      </c>
      <c r="E23" s="59" t="s">
        <v>15</v>
      </c>
      <c r="F23" s="59">
        <v>7487328</v>
      </c>
      <c r="G23" s="60">
        <f>IF(C23="oui",VLOOKUP(D23,[1]Outils!F$1:G$12,2,FALSE),0)</f>
        <v>58</v>
      </c>
      <c r="H23" s="59" t="s">
        <v>17</v>
      </c>
      <c r="I23" s="60">
        <f t="shared" si="0"/>
        <v>58</v>
      </c>
      <c r="J23" s="59" t="s">
        <v>17</v>
      </c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61">
        <f t="shared" si="1"/>
        <v>58</v>
      </c>
      <c r="W23" s="47"/>
    </row>
    <row r="24" spans="1:23" x14ac:dyDescent="0.3">
      <c r="A24" s="58" t="s">
        <v>746</v>
      </c>
      <c r="B24" s="59" t="s">
        <v>807</v>
      </c>
      <c r="C24" s="59" t="s">
        <v>16</v>
      </c>
      <c r="D24" s="59" t="s">
        <v>4</v>
      </c>
      <c r="E24" s="59" t="s">
        <v>15</v>
      </c>
      <c r="F24" s="59">
        <v>5780412</v>
      </c>
      <c r="G24" s="60">
        <f>IF(C24="oui",VLOOKUP(D24,[1]Outils!F$1:G$12,2,FALSE),0)</f>
        <v>62</v>
      </c>
      <c r="H24" s="59" t="s">
        <v>16</v>
      </c>
      <c r="I24" s="60">
        <f t="shared" si="0"/>
        <v>66</v>
      </c>
      <c r="J24" s="59" t="s">
        <v>16</v>
      </c>
      <c r="K24" s="59">
        <v>2</v>
      </c>
      <c r="L24" s="59"/>
      <c r="M24" s="59"/>
      <c r="N24" s="59"/>
      <c r="O24" s="59">
        <v>1</v>
      </c>
      <c r="P24" s="59"/>
      <c r="Q24" s="59"/>
      <c r="R24" s="59">
        <v>1</v>
      </c>
      <c r="S24" s="59"/>
      <c r="T24" s="59"/>
      <c r="U24" s="59"/>
      <c r="V24" s="61">
        <f t="shared" si="1"/>
        <v>86</v>
      </c>
      <c r="W24" s="47"/>
    </row>
    <row r="25" spans="1:23" x14ac:dyDescent="0.3">
      <c r="A25" s="58" t="s">
        <v>219</v>
      </c>
      <c r="B25" s="59" t="s">
        <v>220</v>
      </c>
      <c r="C25" s="59" t="s">
        <v>16</v>
      </c>
      <c r="D25" s="59" t="s">
        <v>12</v>
      </c>
      <c r="E25" s="59" t="s">
        <v>15</v>
      </c>
      <c r="F25" s="59">
        <v>98</v>
      </c>
      <c r="G25" s="60">
        <f>IF(C25="oui",VLOOKUP(D25,[1]Outils!F$1:G$12,2,FALSE),0)</f>
        <v>43</v>
      </c>
      <c r="H25" s="59" t="s">
        <v>17</v>
      </c>
      <c r="I25" s="60">
        <f t="shared" si="0"/>
        <v>43</v>
      </c>
      <c r="J25" s="59" t="s">
        <v>17</v>
      </c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61">
        <f t="shared" si="1"/>
        <v>43</v>
      </c>
      <c r="W25" s="47"/>
    </row>
    <row r="26" spans="1:23" x14ac:dyDescent="0.3">
      <c r="A26" s="58" t="s">
        <v>219</v>
      </c>
      <c r="B26" s="59" t="s">
        <v>151</v>
      </c>
      <c r="C26" s="59" t="s">
        <v>16</v>
      </c>
      <c r="D26" s="59" t="s">
        <v>9</v>
      </c>
      <c r="E26" s="59" t="s">
        <v>15</v>
      </c>
      <c r="F26" s="59">
        <v>97</v>
      </c>
      <c r="G26" s="60">
        <f>IF(C26="oui",VLOOKUP(D26,[1]Outils!F$1:G$12,2,FALSE),0)</f>
        <v>61</v>
      </c>
      <c r="H26" s="59" t="s">
        <v>17</v>
      </c>
      <c r="I26" s="60">
        <f t="shared" si="0"/>
        <v>61</v>
      </c>
      <c r="J26" s="59" t="s">
        <v>17</v>
      </c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61">
        <f t="shared" si="1"/>
        <v>61</v>
      </c>
      <c r="W26" s="47"/>
    </row>
    <row r="27" spans="1:23" x14ac:dyDescent="0.3">
      <c r="A27" s="58" t="s">
        <v>193</v>
      </c>
      <c r="B27" s="59" t="s">
        <v>169</v>
      </c>
      <c r="C27" s="59" t="s">
        <v>16</v>
      </c>
      <c r="D27" s="59" t="s">
        <v>8</v>
      </c>
      <c r="E27" s="59" t="s">
        <v>15</v>
      </c>
      <c r="F27" s="59">
        <v>2494034</v>
      </c>
      <c r="G27" s="60">
        <f>IF(C27="oui",VLOOKUP(D27,[1]Outils!F$1:G$12,2,FALSE),0)</f>
        <v>50</v>
      </c>
      <c r="H27" s="59" t="s">
        <v>17</v>
      </c>
      <c r="I27" s="60">
        <f t="shared" si="0"/>
        <v>50</v>
      </c>
      <c r="J27" s="59" t="s">
        <v>17</v>
      </c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61">
        <f t="shared" si="1"/>
        <v>50</v>
      </c>
      <c r="W27" s="47"/>
    </row>
    <row r="28" spans="1:23" x14ac:dyDescent="0.3">
      <c r="A28" s="58" t="s">
        <v>113</v>
      </c>
      <c r="B28" s="59" t="s">
        <v>114</v>
      </c>
      <c r="C28" s="59" t="s">
        <v>16</v>
      </c>
      <c r="D28" s="59" t="s">
        <v>9</v>
      </c>
      <c r="E28" s="59" t="s">
        <v>15</v>
      </c>
      <c r="F28" s="59">
        <v>13</v>
      </c>
      <c r="G28" s="60">
        <f>IF(C28="oui",VLOOKUP(D28,[1]Outils!F$1:G$12,2,FALSE),0)</f>
        <v>61</v>
      </c>
      <c r="H28" s="59" t="s">
        <v>17</v>
      </c>
      <c r="I28" s="60">
        <f t="shared" si="0"/>
        <v>61</v>
      </c>
      <c r="J28" s="59" t="s">
        <v>17</v>
      </c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61">
        <f t="shared" si="1"/>
        <v>61</v>
      </c>
      <c r="W28" s="47"/>
    </row>
    <row r="29" spans="1:23" x14ac:dyDescent="0.3">
      <c r="A29" s="58" t="s">
        <v>54</v>
      </c>
      <c r="B29" s="59" t="s">
        <v>55</v>
      </c>
      <c r="C29" s="59" t="s">
        <v>16</v>
      </c>
      <c r="D29" s="59" t="s">
        <v>5</v>
      </c>
      <c r="E29" s="59" t="s">
        <v>15</v>
      </c>
      <c r="F29" s="59">
        <v>3425002</v>
      </c>
      <c r="G29" s="60">
        <f>IF(C29="oui",VLOOKUP(D29,[1]Outils!F$1:G$12,2,FALSE),0)</f>
        <v>62</v>
      </c>
      <c r="H29" s="59" t="s">
        <v>16</v>
      </c>
      <c r="I29" s="60">
        <f t="shared" si="0"/>
        <v>66</v>
      </c>
      <c r="J29" s="59" t="s">
        <v>17</v>
      </c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61">
        <f t="shared" si="1"/>
        <v>66</v>
      </c>
      <c r="W29" s="47"/>
    </row>
    <row r="30" spans="1:23" x14ac:dyDescent="0.3">
      <c r="A30" s="58" t="s">
        <v>266</v>
      </c>
      <c r="B30" s="59" t="s">
        <v>267</v>
      </c>
      <c r="C30" s="59" t="s">
        <v>16</v>
      </c>
      <c r="D30" s="59" t="s">
        <v>3</v>
      </c>
      <c r="E30" s="59" t="s">
        <v>15</v>
      </c>
      <c r="F30" s="59">
        <v>6865824</v>
      </c>
      <c r="G30" s="60">
        <f>IF(C30="oui",VLOOKUP(D30,[1]Outils!F$1:G$12,2,FALSE),0)</f>
        <v>49</v>
      </c>
      <c r="H30" s="59" t="s">
        <v>17</v>
      </c>
      <c r="I30" s="60">
        <f t="shared" si="0"/>
        <v>49</v>
      </c>
      <c r="J30" s="59" t="s">
        <v>17</v>
      </c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61">
        <f t="shared" si="1"/>
        <v>49</v>
      </c>
      <c r="W30" s="47"/>
    </row>
    <row r="31" spans="1:23" x14ac:dyDescent="0.3">
      <c r="A31" s="58" t="s">
        <v>775</v>
      </c>
      <c r="B31" s="59" t="s">
        <v>776</v>
      </c>
      <c r="C31" s="59" t="s">
        <v>16</v>
      </c>
      <c r="D31" s="59" t="s">
        <v>7</v>
      </c>
      <c r="E31" s="59" t="s">
        <v>15</v>
      </c>
      <c r="F31" s="59">
        <v>1814</v>
      </c>
      <c r="G31" s="60">
        <f>IF(C31="oui",VLOOKUP(D31,[1]Outils!F$1:G$12,2,FALSE),0)</f>
        <v>58</v>
      </c>
      <c r="H31" s="59" t="s">
        <v>17</v>
      </c>
      <c r="I31" s="60">
        <f t="shared" si="0"/>
        <v>58</v>
      </c>
      <c r="J31" s="59" t="s">
        <v>17</v>
      </c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61">
        <f t="shared" si="1"/>
        <v>58</v>
      </c>
      <c r="W31" s="47"/>
    </row>
    <row r="32" spans="1:23" x14ac:dyDescent="0.3">
      <c r="A32" s="58" t="s">
        <v>529</v>
      </c>
      <c r="B32" s="59" t="s">
        <v>159</v>
      </c>
      <c r="C32" s="59" t="s">
        <v>16</v>
      </c>
      <c r="D32" s="59" t="s">
        <v>4</v>
      </c>
      <c r="E32" s="59" t="s">
        <v>15</v>
      </c>
      <c r="F32" s="59">
        <v>8000388</v>
      </c>
      <c r="G32" s="60">
        <f>IF(C32="oui",VLOOKUP(D32,[1]Outils!F$1:G$12,2,FALSE),0)</f>
        <v>62</v>
      </c>
      <c r="H32" s="59" t="s">
        <v>17</v>
      </c>
      <c r="I32" s="60">
        <f t="shared" si="0"/>
        <v>62</v>
      </c>
      <c r="J32" s="59" t="s">
        <v>17</v>
      </c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61">
        <f t="shared" si="1"/>
        <v>62</v>
      </c>
      <c r="W32" s="47"/>
    </row>
    <row r="33" spans="1:23" x14ac:dyDescent="0.3">
      <c r="A33" s="58" t="s">
        <v>529</v>
      </c>
      <c r="B33" s="59" t="s">
        <v>220</v>
      </c>
      <c r="C33" s="59" t="s">
        <v>16</v>
      </c>
      <c r="D33" s="59" t="s">
        <v>8</v>
      </c>
      <c r="E33" s="59" t="s">
        <v>15</v>
      </c>
      <c r="F33" s="59">
        <v>8000387</v>
      </c>
      <c r="G33" s="60">
        <f>IF(C33="oui",VLOOKUP(D33,[1]Outils!F$1:G$12,2,FALSE),0)</f>
        <v>50</v>
      </c>
      <c r="H33" s="59" t="s">
        <v>17</v>
      </c>
      <c r="I33" s="60">
        <f t="shared" si="0"/>
        <v>50</v>
      </c>
      <c r="J33" s="59" t="s">
        <v>17</v>
      </c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61">
        <f t="shared" si="1"/>
        <v>50</v>
      </c>
      <c r="W33" s="47"/>
    </row>
    <row r="34" spans="1:23" x14ac:dyDescent="0.3">
      <c r="A34" s="58" t="s">
        <v>777</v>
      </c>
      <c r="B34" s="59" t="s">
        <v>449</v>
      </c>
      <c r="C34" s="59" t="s">
        <v>16</v>
      </c>
      <c r="D34" s="59" t="s">
        <v>8</v>
      </c>
      <c r="E34" s="59" t="s">
        <v>15</v>
      </c>
      <c r="F34" s="59">
        <v>8932849</v>
      </c>
      <c r="G34" s="60">
        <f>IF(C34="oui",VLOOKUP(D34,[1]Outils!F$1:G$12,2,FALSE),0)</f>
        <v>50</v>
      </c>
      <c r="H34" s="59" t="s">
        <v>17</v>
      </c>
      <c r="I34" s="60">
        <f t="shared" si="0"/>
        <v>50</v>
      </c>
      <c r="J34" s="59" t="s">
        <v>17</v>
      </c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61">
        <f t="shared" si="1"/>
        <v>50</v>
      </c>
      <c r="W34" s="47"/>
    </row>
    <row r="35" spans="1:23" x14ac:dyDescent="0.3">
      <c r="A35" s="58" t="s">
        <v>587</v>
      </c>
      <c r="B35" s="59" t="s">
        <v>588</v>
      </c>
      <c r="C35" s="59" t="s">
        <v>16</v>
      </c>
      <c r="D35" s="59" t="s">
        <v>6</v>
      </c>
      <c r="E35" s="59" t="s">
        <v>15</v>
      </c>
      <c r="F35" s="59">
        <v>1505694</v>
      </c>
      <c r="G35" s="60">
        <f>IF(C35="oui",VLOOKUP(D35,[1]Outils!F$1:G$12,2,FALSE),0)</f>
        <v>58</v>
      </c>
      <c r="H35" s="59" t="s">
        <v>17</v>
      </c>
      <c r="I35" s="60">
        <f t="shared" si="0"/>
        <v>58</v>
      </c>
      <c r="J35" s="59" t="s">
        <v>16</v>
      </c>
      <c r="K35" s="59">
        <v>1</v>
      </c>
      <c r="L35" s="59"/>
      <c r="M35" s="59"/>
      <c r="N35" s="59"/>
      <c r="O35" s="59">
        <v>1</v>
      </c>
      <c r="P35" s="59"/>
      <c r="Q35" s="59"/>
      <c r="R35" s="59"/>
      <c r="S35" s="59"/>
      <c r="T35" s="59"/>
      <c r="U35" s="59"/>
      <c r="V35" s="61">
        <f t="shared" si="1"/>
        <v>68</v>
      </c>
      <c r="W35" s="47"/>
    </row>
    <row r="36" spans="1:23" x14ac:dyDescent="0.3">
      <c r="A36" s="58" t="s">
        <v>587</v>
      </c>
      <c r="B36" s="59" t="s">
        <v>427</v>
      </c>
      <c r="C36" s="59" t="s">
        <v>16</v>
      </c>
      <c r="D36" s="59" t="s">
        <v>7</v>
      </c>
      <c r="E36" s="59" t="s">
        <v>15</v>
      </c>
      <c r="F36" s="59">
        <v>1505693</v>
      </c>
      <c r="G36" s="60">
        <f>IF(C36="oui",VLOOKUP(D36,[1]Outils!F$1:G$12,2,FALSE),0)</f>
        <v>58</v>
      </c>
      <c r="H36" s="59" t="s">
        <v>17</v>
      </c>
      <c r="I36" s="60">
        <f t="shared" si="0"/>
        <v>58</v>
      </c>
      <c r="J36" s="59" t="s">
        <v>16</v>
      </c>
      <c r="K36" s="59">
        <v>1</v>
      </c>
      <c r="L36" s="59"/>
      <c r="M36" s="59"/>
      <c r="N36" s="59">
        <v>1</v>
      </c>
      <c r="O36" s="59"/>
      <c r="P36" s="59"/>
      <c r="Q36" s="59"/>
      <c r="R36" s="59"/>
      <c r="S36" s="59"/>
      <c r="T36" s="59"/>
      <c r="U36" s="59"/>
      <c r="V36" s="61">
        <f t="shared" si="1"/>
        <v>68</v>
      </c>
      <c r="W36" s="47"/>
    </row>
    <row r="37" spans="1:23" x14ac:dyDescent="0.3">
      <c r="A37" s="58" t="s">
        <v>629</v>
      </c>
      <c r="B37" s="59" t="s">
        <v>78</v>
      </c>
      <c r="C37" s="59" t="s">
        <v>16</v>
      </c>
      <c r="D37" s="59" t="s">
        <v>5</v>
      </c>
      <c r="E37" s="59" t="s">
        <v>15</v>
      </c>
      <c r="F37" s="59">
        <v>1423</v>
      </c>
      <c r="G37" s="60">
        <f>IF(C37="oui",VLOOKUP(D37,[1]Outils!F$1:G$12,2,FALSE),0)</f>
        <v>62</v>
      </c>
      <c r="H37" s="59" t="s">
        <v>16</v>
      </c>
      <c r="I37" s="60">
        <f t="shared" si="0"/>
        <v>66</v>
      </c>
      <c r="J37" s="59" t="s">
        <v>16</v>
      </c>
      <c r="K37" s="59">
        <v>1</v>
      </c>
      <c r="L37" s="59"/>
      <c r="M37" s="59"/>
      <c r="N37" s="59"/>
      <c r="O37" s="59"/>
      <c r="P37" s="59">
        <v>1</v>
      </c>
      <c r="Q37" s="59"/>
      <c r="R37" s="59"/>
      <c r="S37" s="59"/>
      <c r="T37" s="59"/>
      <c r="U37" s="59"/>
      <c r="V37" s="61">
        <f t="shared" si="1"/>
        <v>76</v>
      </c>
      <c r="W37" s="47"/>
    </row>
    <row r="38" spans="1:23" x14ac:dyDescent="0.3">
      <c r="A38" s="58" t="s">
        <v>480</v>
      </c>
      <c r="B38" s="59" t="s">
        <v>481</v>
      </c>
      <c r="C38" s="59" t="s">
        <v>16</v>
      </c>
      <c r="D38" s="59" t="s">
        <v>2</v>
      </c>
      <c r="E38" s="59" t="s">
        <v>15</v>
      </c>
      <c r="F38" s="59">
        <v>5</v>
      </c>
      <c r="G38" s="60">
        <f>IF(C38="oui",VLOOKUP(D38,[1]Outils!F$1:G$12,2,FALSE),0)</f>
        <v>45</v>
      </c>
      <c r="H38" s="59" t="s">
        <v>17</v>
      </c>
      <c r="I38" s="60">
        <f t="shared" si="0"/>
        <v>45</v>
      </c>
      <c r="J38" s="59" t="s">
        <v>17</v>
      </c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61">
        <f t="shared" si="1"/>
        <v>45</v>
      </c>
      <c r="W38" s="47"/>
    </row>
    <row r="39" spans="1:23" x14ac:dyDescent="0.3">
      <c r="A39" s="58" t="s">
        <v>560</v>
      </c>
      <c r="B39" s="59" t="s">
        <v>561</v>
      </c>
      <c r="C39" s="59" t="s">
        <v>16</v>
      </c>
      <c r="D39" s="59" t="s">
        <v>7</v>
      </c>
      <c r="E39" s="59" t="s">
        <v>15</v>
      </c>
      <c r="F39" s="59">
        <v>560</v>
      </c>
      <c r="G39" s="60">
        <f>IF(C39="oui",VLOOKUP(D39,[1]Outils!F$1:G$12,2,FALSE),0)</f>
        <v>58</v>
      </c>
      <c r="H39" s="59" t="s">
        <v>17</v>
      </c>
      <c r="I39" s="60">
        <f t="shared" si="0"/>
        <v>58</v>
      </c>
      <c r="J39" s="59" t="s">
        <v>17</v>
      </c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61">
        <f t="shared" si="1"/>
        <v>58</v>
      </c>
      <c r="W39" s="47"/>
    </row>
    <row r="40" spans="1:23" x14ac:dyDescent="0.3">
      <c r="A40" s="58" t="s">
        <v>560</v>
      </c>
      <c r="B40" s="59" t="s">
        <v>562</v>
      </c>
      <c r="C40" s="59" t="s">
        <v>16</v>
      </c>
      <c r="D40" s="59" t="s">
        <v>7</v>
      </c>
      <c r="E40" s="59" t="s">
        <v>15</v>
      </c>
      <c r="F40" s="59">
        <v>562</v>
      </c>
      <c r="G40" s="60">
        <f>IF(C40="oui",VLOOKUP(D40,[1]Outils!F$1:G$12,2,FALSE),0)</f>
        <v>58</v>
      </c>
      <c r="H40" s="59" t="s">
        <v>17</v>
      </c>
      <c r="I40" s="60">
        <f t="shared" si="0"/>
        <v>58</v>
      </c>
      <c r="J40" s="59" t="s">
        <v>17</v>
      </c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61">
        <f t="shared" si="1"/>
        <v>58</v>
      </c>
      <c r="W40" s="47"/>
    </row>
    <row r="41" spans="1:23" x14ac:dyDescent="0.3">
      <c r="A41" s="58" t="s">
        <v>319</v>
      </c>
      <c r="B41" s="59" t="s">
        <v>320</v>
      </c>
      <c r="C41" s="59" t="s">
        <v>17</v>
      </c>
      <c r="D41" s="59" t="s">
        <v>3</v>
      </c>
      <c r="E41" s="59" t="s">
        <v>15</v>
      </c>
      <c r="F41" s="59">
        <v>8725605</v>
      </c>
      <c r="G41" s="60">
        <f>IF(C41="oui",VLOOKUP(D41,[1]Outils!F$1:G$12,2,FALSE),0)</f>
        <v>0</v>
      </c>
      <c r="H41" s="59" t="s">
        <v>17</v>
      </c>
      <c r="I41" s="60">
        <f t="shared" si="0"/>
        <v>0</v>
      </c>
      <c r="J41" s="59" t="s">
        <v>16</v>
      </c>
      <c r="K41" s="59">
        <v>1</v>
      </c>
      <c r="L41" s="59"/>
      <c r="M41" s="59"/>
      <c r="N41" s="59"/>
      <c r="O41" s="59"/>
      <c r="P41" s="59"/>
      <c r="Q41" s="59">
        <v>1</v>
      </c>
      <c r="R41" s="59"/>
      <c r="S41" s="59"/>
      <c r="T41" s="59"/>
      <c r="U41" s="59"/>
      <c r="V41" s="61">
        <f t="shared" si="1"/>
        <v>10</v>
      </c>
      <c r="W41" s="47"/>
    </row>
    <row r="42" spans="1:23" x14ac:dyDescent="0.3">
      <c r="A42" s="58" t="s">
        <v>49</v>
      </c>
      <c r="B42" s="59" t="s">
        <v>50</v>
      </c>
      <c r="C42" s="59" t="s">
        <v>16</v>
      </c>
      <c r="D42" s="59" t="s">
        <v>3</v>
      </c>
      <c r="E42" s="59" t="s">
        <v>15</v>
      </c>
      <c r="F42" s="59">
        <v>5331457</v>
      </c>
      <c r="G42" s="60">
        <f>IF(C42="oui",VLOOKUP(D42,[1]Outils!F$1:G$12,2,FALSE),0)</f>
        <v>49</v>
      </c>
      <c r="H42" s="59" t="s">
        <v>17</v>
      </c>
      <c r="I42" s="60">
        <f t="shared" si="0"/>
        <v>49</v>
      </c>
      <c r="J42" s="59" t="s">
        <v>17</v>
      </c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1">
        <f t="shared" si="1"/>
        <v>49</v>
      </c>
      <c r="W42" s="47"/>
    </row>
    <row r="43" spans="1:23" x14ac:dyDescent="0.3">
      <c r="A43" s="58" t="s">
        <v>273</v>
      </c>
      <c r="B43" s="59" t="s">
        <v>151</v>
      </c>
      <c r="C43" s="59" t="s">
        <v>16</v>
      </c>
      <c r="D43" s="59" t="s">
        <v>3</v>
      </c>
      <c r="E43" s="59" t="s">
        <v>15</v>
      </c>
      <c r="F43" s="59">
        <v>676515</v>
      </c>
      <c r="G43" s="60">
        <f>IF(C43="oui",VLOOKUP(D43,[1]Outils!F$1:G$12,2,FALSE),0)</f>
        <v>49</v>
      </c>
      <c r="H43" s="59" t="s">
        <v>17</v>
      </c>
      <c r="I43" s="60">
        <f t="shared" si="0"/>
        <v>49</v>
      </c>
      <c r="J43" s="59" t="s">
        <v>17</v>
      </c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61">
        <f t="shared" si="1"/>
        <v>49</v>
      </c>
      <c r="W43" s="47"/>
    </row>
    <row r="44" spans="1:23" x14ac:dyDescent="0.3">
      <c r="A44" s="58" t="s">
        <v>244</v>
      </c>
      <c r="B44" s="59" t="s">
        <v>245</v>
      </c>
      <c r="C44" s="59" t="s">
        <v>16</v>
      </c>
      <c r="D44" s="59" t="s">
        <v>6</v>
      </c>
      <c r="E44" s="59" t="s">
        <v>15</v>
      </c>
      <c r="F44" s="59">
        <v>2000469</v>
      </c>
      <c r="G44" s="60">
        <f>IF(C44="oui",VLOOKUP(D44,[1]Outils!F$1:G$12,2,FALSE),0)</f>
        <v>58</v>
      </c>
      <c r="H44" s="59" t="s">
        <v>17</v>
      </c>
      <c r="I44" s="60">
        <f t="shared" si="0"/>
        <v>58</v>
      </c>
      <c r="J44" s="59" t="s">
        <v>17</v>
      </c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61">
        <f t="shared" si="1"/>
        <v>58</v>
      </c>
      <c r="W44" s="47"/>
    </row>
    <row r="45" spans="1:23" x14ac:dyDescent="0.3">
      <c r="A45" s="58" t="s">
        <v>244</v>
      </c>
      <c r="B45" s="59" t="s">
        <v>330</v>
      </c>
      <c r="C45" s="59" t="s">
        <v>16</v>
      </c>
      <c r="D45" s="59" t="s">
        <v>8</v>
      </c>
      <c r="E45" s="59" t="s">
        <v>15</v>
      </c>
      <c r="F45" s="59">
        <v>335</v>
      </c>
      <c r="G45" s="60">
        <f>IF(C45="oui",VLOOKUP(D45,[1]Outils!F$1:G$12,2,FALSE),0)</f>
        <v>50</v>
      </c>
      <c r="H45" s="59" t="s">
        <v>17</v>
      </c>
      <c r="I45" s="60">
        <f t="shared" si="0"/>
        <v>50</v>
      </c>
      <c r="J45" s="59" t="s">
        <v>17</v>
      </c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61">
        <f t="shared" si="1"/>
        <v>50</v>
      </c>
      <c r="W45" s="47"/>
    </row>
    <row r="46" spans="1:23" x14ac:dyDescent="0.3">
      <c r="A46" s="58" t="s">
        <v>93</v>
      </c>
      <c r="B46" s="59" t="s">
        <v>94</v>
      </c>
      <c r="C46" s="59" t="s">
        <v>16</v>
      </c>
      <c r="D46" s="59" t="s">
        <v>5</v>
      </c>
      <c r="E46" s="59" t="s">
        <v>15</v>
      </c>
      <c r="F46" s="59">
        <v>31408351</v>
      </c>
      <c r="G46" s="60">
        <f>IF(C46="oui",VLOOKUP(D46,[1]Outils!F$1:G$12,2,FALSE),0)</f>
        <v>62</v>
      </c>
      <c r="H46" s="59" t="s">
        <v>17</v>
      </c>
      <c r="I46" s="60">
        <f t="shared" si="0"/>
        <v>62</v>
      </c>
      <c r="J46" s="59" t="s">
        <v>17</v>
      </c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61">
        <f t="shared" si="1"/>
        <v>62</v>
      </c>
      <c r="W46" s="47"/>
    </row>
    <row r="47" spans="1:23" x14ac:dyDescent="0.3">
      <c r="A47" s="58" t="s">
        <v>52</v>
      </c>
      <c r="B47" s="59" t="s">
        <v>53</v>
      </c>
      <c r="C47" s="59" t="s">
        <v>16</v>
      </c>
      <c r="D47" s="59" t="s">
        <v>12</v>
      </c>
      <c r="E47" s="59" t="s">
        <v>15</v>
      </c>
      <c r="F47" s="59">
        <v>1000345</v>
      </c>
      <c r="G47" s="60">
        <f>IF(C47="oui",VLOOKUP(D47,[1]Outils!F$1:G$12,2,FALSE),0)</f>
        <v>43</v>
      </c>
      <c r="H47" s="59" t="s">
        <v>17</v>
      </c>
      <c r="I47" s="60">
        <f t="shared" si="0"/>
        <v>43</v>
      </c>
      <c r="J47" s="59" t="s">
        <v>17</v>
      </c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61">
        <f t="shared" si="1"/>
        <v>43</v>
      </c>
      <c r="W47" s="47"/>
    </row>
    <row r="48" spans="1:23" x14ac:dyDescent="0.3">
      <c r="A48" s="58" t="s">
        <v>589</v>
      </c>
      <c r="B48" s="59" t="s">
        <v>590</v>
      </c>
      <c r="C48" s="59" t="s">
        <v>16</v>
      </c>
      <c r="D48" s="59" t="s">
        <v>2</v>
      </c>
      <c r="E48" s="59" t="s">
        <v>15</v>
      </c>
      <c r="F48" s="59">
        <v>1522</v>
      </c>
      <c r="G48" s="60">
        <f>IF(C48="oui",VLOOKUP(D48,[1]Outils!F$1:G$12,2,FALSE),0)</f>
        <v>45</v>
      </c>
      <c r="H48" s="59" t="s">
        <v>17</v>
      </c>
      <c r="I48" s="60">
        <f t="shared" si="0"/>
        <v>45</v>
      </c>
      <c r="J48" s="59" t="s">
        <v>17</v>
      </c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61">
        <f t="shared" si="1"/>
        <v>45</v>
      </c>
      <c r="W48" s="47"/>
    </row>
    <row r="49" spans="1:23" x14ac:dyDescent="0.3">
      <c r="A49" s="58" t="s">
        <v>589</v>
      </c>
      <c r="B49" s="59" t="s">
        <v>449</v>
      </c>
      <c r="C49" s="59" t="s">
        <v>16</v>
      </c>
      <c r="D49" s="59" t="s">
        <v>6</v>
      </c>
      <c r="E49" s="59" t="s">
        <v>15</v>
      </c>
      <c r="F49" s="59">
        <v>1522</v>
      </c>
      <c r="G49" s="60">
        <f>IF(C49="oui",VLOOKUP(D49,[1]Outils!F$1:G$12,2,FALSE),0)</f>
        <v>58</v>
      </c>
      <c r="H49" s="59" t="s">
        <v>17</v>
      </c>
      <c r="I49" s="60">
        <f t="shared" si="0"/>
        <v>58</v>
      </c>
      <c r="J49" s="59" t="s">
        <v>17</v>
      </c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61">
        <f t="shared" si="1"/>
        <v>58</v>
      </c>
      <c r="W49" s="47"/>
    </row>
    <row r="50" spans="1:23" x14ac:dyDescent="0.3">
      <c r="A50" s="58" t="s">
        <v>692</v>
      </c>
      <c r="B50" s="59" t="s">
        <v>693</v>
      </c>
      <c r="C50" s="59" t="s">
        <v>16</v>
      </c>
      <c r="D50" s="59" t="s">
        <v>5</v>
      </c>
      <c r="E50" s="59" t="s">
        <v>15</v>
      </c>
      <c r="F50" s="59">
        <v>622</v>
      </c>
      <c r="G50" s="60">
        <f>IF(C50="oui",VLOOKUP(D50,[1]Outils!F$1:G$12,2,FALSE),0)</f>
        <v>62</v>
      </c>
      <c r="H50" s="59" t="s">
        <v>16</v>
      </c>
      <c r="I50" s="60">
        <f t="shared" si="0"/>
        <v>66</v>
      </c>
      <c r="J50" s="59" t="s">
        <v>17</v>
      </c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61">
        <f t="shared" si="1"/>
        <v>66</v>
      </c>
      <c r="W50" s="47"/>
    </row>
    <row r="51" spans="1:23" x14ac:dyDescent="0.3">
      <c r="A51" s="58" t="s">
        <v>263</v>
      </c>
      <c r="B51" s="59" t="s">
        <v>267</v>
      </c>
      <c r="C51" s="59" t="s">
        <v>16</v>
      </c>
      <c r="D51" s="59" t="s">
        <v>2</v>
      </c>
      <c r="E51" s="59" t="s">
        <v>15</v>
      </c>
      <c r="F51" s="59">
        <v>8399908</v>
      </c>
      <c r="G51" s="60">
        <f>IF(C51="oui",VLOOKUP(D51,[1]Outils!F$1:G$12,2,FALSE),0)</f>
        <v>45</v>
      </c>
      <c r="H51" s="59" t="s">
        <v>17</v>
      </c>
      <c r="I51" s="60">
        <f t="shared" si="0"/>
        <v>45</v>
      </c>
      <c r="J51" s="59" t="s">
        <v>17</v>
      </c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61">
        <f t="shared" si="1"/>
        <v>45</v>
      </c>
      <c r="W51" s="47"/>
    </row>
    <row r="52" spans="1:23" x14ac:dyDescent="0.3">
      <c r="A52" s="58" t="s">
        <v>141</v>
      </c>
      <c r="B52" s="59" t="s">
        <v>142</v>
      </c>
      <c r="C52" s="59" t="s">
        <v>16</v>
      </c>
      <c r="D52" s="59" t="s">
        <v>3</v>
      </c>
      <c r="E52" s="59" t="s">
        <v>15</v>
      </c>
      <c r="F52" s="59">
        <v>5662380</v>
      </c>
      <c r="G52" s="60">
        <f>IF(C52="oui",VLOOKUP(D52,[1]Outils!F$1:G$12,2,FALSE),0)</f>
        <v>49</v>
      </c>
      <c r="H52" s="59" t="s">
        <v>16</v>
      </c>
      <c r="I52" s="60">
        <f t="shared" si="0"/>
        <v>53</v>
      </c>
      <c r="J52" s="59" t="s">
        <v>17</v>
      </c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61">
        <f t="shared" si="1"/>
        <v>53</v>
      </c>
      <c r="W52" s="47"/>
    </row>
    <row r="53" spans="1:23" x14ac:dyDescent="0.3">
      <c r="A53" s="58" t="s">
        <v>141</v>
      </c>
      <c r="B53" s="59" t="s">
        <v>48</v>
      </c>
      <c r="C53" s="59" t="s">
        <v>16</v>
      </c>
      <c r="D53" s="59" t="s">
        <v>10</v>
      </c>
      <c r="E53" s="59" t="s">
        <v>15</v>
      </c>
      <c r="F53" s="59">
        <v>5661379</v>
      </c>
      <c r="G53" s="60">
        <f>IF(C53="oui",VLOOKUP(D53,[1]Outils!F$1:G$12,2,FALSE),0)</f>
        <v>46</v>
      </c>
      <c r="H53" s="59" t="s">
        <v>17</v>
      </c>
      <c r="I53" s="60">
        <f t="shared" si="0"/>
        <v>46</v>
      </c>
      <c r="J53" s="59" t="s">
        <v>17</v>
      </c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61">
        <f t="shared" si="1"/>
        <v>46</v>
      </c>
      <c r="W53" s="47"/>
    </row>
    <row r="54" spans="1:23" x14ac:dyDescent="0.3">
      <c r="A54" s="58" t="s">
        <v>418</v>
      </c>
      <c r="B54" s="59" t="s">
        <v>195</v>
      </c>
      <c r="C54" s="59" t="s">
        <v>16</v>
      </c>
      <c r="D54" s="59" t="s">
        <v>12</v>
      </c>
      <c r="E54" s="59" t="s">
        <v>15</v>
      </c>
      <c r="F54" s="59">
        <v>238</v>
      </c>
      <c r="G54" s="60">
        <f>IF(C54="oui",VLOOKUP(D54,[1]Outils!F$1:G$12,2,FALSE),0)</f>
        <v>43</v>
      </c>
      <c r="H54" s="59" t="s">
        <v>17</v>
      </c>
      <c r="I54" s="60">
        <f t="shared" si="0"/>
        <v>43</v>
      </c>
      <c r="J54" s="59" t="s">
        <v>17</v>
      </c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61">
        <f t="shared" si="1"/>
        <v>43</v>
      </c>
      <c r="W54" s="47"/>
    </row>
    <row r="55" spans="1:23" x14ac:dyDescent="0.3">
      <c r="A55" s="58" t="s">
        <v>418</v>
      </c>
      <c r="B55" s="59" t="s">
        <v>497</v>
      </c>
      <c r="C55" s="59" t="s">
        <v>16</v>
      </c>
      <c r="D55" s="59" t="s">
        <v>8</v>
      </c>
      <c r="E55" s="59" t="s">
        <v>15</v>
      </c>
      <c r="F55" s="59">
        <v>222</v>
      </c>
      <c r="G55" s="60">
        <f>IF(C55="oui",VLOOKUP(D55,[1]Outils!F$1:G$12,2,FALSE),0)</f>
        <v>50</v>
      </c>
      <c r="H55" s="59" t="s">
        <v>17</v>
      </c>
      <c r="I55" s="60">
        <f t="shared" si="0"/>
        <v>50</v>
      </c>
      <c r="J55" s="59" t="s">
        <v>17</v>
      </c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61">
        <f t="shared" si="1"/>
        <v>50</v>
      </c>
      <c r="W55" s="47"/>
    </row>
    <row r="56" spans="1:23" x14ac:dyDescent="0.3">
      <c r="A56" s="58" t="s">
        <v>754</v>
      </c>
      <c r="B56" s="59" t="s">
        <v>96</v>
      </c>
      <c r="C56" s="59" t="s">
        <v>16</v>
      </c>
      <c r="D56" s="59" t="s">
        <v>4</v>
      </c>
      <c r="E56" s="59" t="s">
        <v>15</v>
      </c>
      <c r="F56" s="59">
        <v>2694964</v>
      </c>
      <c r="G56" s="60">
        <f>IF(C56="oui",VLOOKUP(D56,[1]Outils!F$1:G$12,2,FALSE),0)</f>
        <v>62</v>
      </c>
      <c r="H56" s="59" t="s">
        <v>16</v>
      </c>
      <c r="I56" s="60">
        <f t="shared" si="0"/>
        <v>66</v>
      </c>
      <c r="J56" s="59" t="s">
        <v>16</v>
      </c>
      <c r="K56" s="59">
        <v>2</v>
      </c>
      <c r="L56" s="59"/>
      <c r="M56" s="59"/>
      <c r="N56" s="59"/>
      <c r="O56" s="59">
        <v>1</v>
      </c>
      <c r="P56" s="59"/>
      <c r="Q56" s="59"/>
      <c r="R56" s="59">
        <v>1</v>
      </c>
      <c r="S56" s="59"/>
      <c r="T56" s="59"/>
      <c r="U56" s="59"/>
      <c r="V56" s="61">
        <f t="shared" si="1"/>
        <v>86</v>
      </c>
      <c r="W56" s="47"/>
    </row>
    <row r="57" spans="1:23" x14ac:dyDescent="0.3">
      <c r="A57" s="58" t="s">
        <v>754</v>
      </c>
      <c r="B57" s="59" t="s">
        <v>128</v>
      </c>
      <c r="C57" s="59" t="s">
        <v>16</v>
      </c>
      <c r="D57" s="59" t="s">
        <v>5</v>
      </c>
      <c r="E57" s="59" t="s">
        <v>15</v>
      </c>
      <c r="F57" s="59">
        <v>2694964</v>
      </c>
      <c r="G57" s="60">
        <f>IF(C57="oui",VLOOKUP(D57,[1]Outils!F$1:G$12,2,FALSE),0)</f>
        <v>62</v>
      </c>
      <c r="H57" s="59" t="s">
        <v>16</v>
      </c>
      <c r="I57" s="60">
        <f t="shared" si="0"/>
        <v>66</v>
      </c>
      <c r="J57" s="59" t="s">
        <v>17</v>
      </c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61">
        <f t="shared" si="1"/>
        <v>66</v>
      </c>
      <c r="W57" s="47"/>
    </row>
    <row r="58" spans="1:23" x14ac:dyDescent="0.3">
      <c r="A58" s="58" t="s">
        <v>240</v>
      </c>
      <c r="B58" s="59" t="s">
        <v>241</v>
      </c>
      <c r="C58" s="59" t="s">
        <v>16</v>
      </c>
      <c r="D58" s="59" t="s">
        <v>7</v>
      </c>
      <c r="E58" s="59" t="s">
        <v>15</v>
      </c>
      <c r="F58" s="59">
        <v>148</v>
      </c>
      <c r="G58" s="60">
        <f>IF(C58="oui",VLOOKUP(D58,[1]Outils!F$1:G$12,2,FALSE),0)</f>
        <v>58</v>
      </c>
      <c r="H58" s="59" t="s">
        <v>16</v>
      </c>
      <c r="I58" s="60">
        <f t="shared" si="0"/>
        <v>62</v>
      </c>
      <c r="J58" s="59" t="s">
        <v>17</v>
      </c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61">
        <f t="shared" si="1"/>
        <v>62</v>
      </c>
      <c r="W58" s="47"/>
    </row>
    <row r="59" spans="1:23" x14ac:dyDescent="0.3">
      <c r="A59" s="58" t="s">
        <v>163</v>
      </c>
      <c r="B59" s="59" t="s">
        <v>164</v>
      </c>
      <c r="C59" s="59" t="s">
        <v>16</v>
      </c>
      <c r="D59" s="59" t="s">
        <v>9</v>
      </c>
      <c r="E59" s="59" t="s">
        <v>15</v>
      </c>
      <c r="F59" s="59">
        <v>2256665</v>
      </c>
      <c r="G59" s="60">
        <f>IF(C59="oui",VLOOKUP(D59,[1]Outils!F$1:G$12,2,FALSE),0)</f>
        <v>61</v>
      </c>
      <c r="H59" s="59" t="s">
        <v>17</v>
      </c>
      <c r="I59" s="60">
        <f t="shared" si="0"/>
        <v>61</v>
      </c>
      <c r="J59" s="59" t="s">
        <v>17</v>
      </c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61">
        <f t="shared" si="1"/>
        <v>61</v>
      </c>
      <c r="W59" s="47"/>
    </row>
    <row r="60" spans="1:23" x14ac:dyDescent="0.3">
      <c r="A60" s="58" t="s">
        <v>163</v>
      </c>
      <c r="B60" s="59" t="s">
        <v>311</v>
      </c>
      <c r="C60" s="59" t="s">
        <v>16</v>
      </c>
      <c r="D60" s="59" t="s">
        <v>5</v>
      </c>
      <c r="E60" s="59" t="s">
        <v>15</v>
      </c>
      <c r="F60" s="59">
        <v>2256666</v>
      </c>
      <c r="G60" s="60">
        <f>IF(C60="oui",VLOOKUP(D60,[1]Outils!F$1:G$12,2,FALSE),0)</f>
        <v>62</v>
      </c>
      <c r="H60" s="59" t="s">
        <v>17</v>
      </c>
      <c r="I60" s="60">
        <f t="shared" si="0"/>
        <v>62</v>
      </c>
      <c r="J60" s="59" t="s">
        <v>17</v>
      </c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61">
        <f t="shared" si="1"/>
        <v>62</v>
      </c>
      <c r="W60" s="47"/>
    </row>
    <row r="61" spans="1:23" x14ac:dyDescent="0.3">
      <c r="A61" s="58" t="s">
        <v>276</v>
      </c>
      <c r="B61" s="59" t="s">
        <v>200</v>
      </c>
      <c r="C61" s="59" t="s">
        <v>16</v>
      </c>
      <c r="D61" s="59" t="s">
        <v>3</v>
      </c>
      <c r="E61" s="59" t="s">
        <v>15</v>
      </c>
      <c r="F61" s="59">
        <v>6984037</v>
      </c>
      <c r="G61" s="60">
        <f>IF(C61="oui",VLOOKUP(D61,[1]Outils!F$1:G$12,2,FALSE),0)</f>
        <v>49</v>
      </c>
      <c r="H61" s="59" t="s">
        <v>16</v>
      </c>
      <c r="I61" s="60">
        <f t="shared" si="0"/>
        <v>53</v>
      </c>
      <c r="J61" s="59" t="s">
        <v>17</v>
      </c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61">
        <f t="shared" si="1"/>
        <v>53</v>
      </c>
      <c r="W61" s="47"/>
    </row>
    <row r="62" spans="1:23" x14ac:dyDescent="0.3">
      <c r="A62" s="58" t="s">
        <v>282</v>
      </c>
      <c r="B62" s="59" t="s">
        <v>283</v>
      </c>
      <c r="C62" s="59" t="s">
        <v>16</v>
      </c>
      <c r="D62" s="59" t="s">
        <v>3</v>
      </c>
      <c r="E62" s="59" t="s">
        <v>15</v>
      </c>
      <c r="F62" s="59">
        <v>1341</v>
      </c>
      <c r="G62" s="60">
        <f>IF(C62="oui",VLOOKUP(D62,[1]Outils!F$1:G$12,2,FALSE),0)</f>
        <v>49</v>
      </c>
      <c r="H62" s="59" t="s">
        <v>17</v>
      </c>
      <c r="I62" s="60">
        <f t="shared" si="0"/>
        <v>49</v>
      </c>
      <c r="J62" s="59" t="s">
        <v>17</v>
      </c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61">
        <f t="shared" si="1"/>
        <v>49</v>
      </c>
      <c r="W62" s="47"/>
    </row>
    <row r="63" spans="1:23" x14ac:dyDescent="0.3">
      <c r="A63" s="58" t="s">
        <v>133</v>
      </c>
      <c r="B63" s="59" t="s">
        <v>66</v>
      </c>
      <c r="C63" s="59" t="s">
        <v>16</v>
      </c>
      <c r="D63" s="59" t="s">
        <v>2</v>
      </c>
      <c r="E63" s="59" t="s">
        <v>15</v>
      </c>
      <c r="F63" s="59">
        <v>3000581</v>
      </c>
      <c r="G63" s="60">
        <f>IF(C63="oui",VLOOKUP(D63,[1]Outils!F$1:G$12,2,FALSE),0)</f>
        <v>45</v>
      </c>
      <c r="H63" s="59" t="s">
        <v>17</v>
      </c>
      <c r="I63" s="60">
        <f t="shared" si="0"/>
        <v>45</v>
      </c>
      <c r="J63" s="59" t="s">
        <v>17</v>
      </c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61">
        <f t="shared" si="1"/>
        <v>45</v>
      </c>
      <c r="W63" s="47"/>
    </row>
    <row r="64" spans="1:23" x14ac:dyDescent="0.3">
      <c r="A64" s="58" t="s">
        <v>764</v>
      </c>
      <c r="B64" s="59" t="s">
        <v>765</v>
      </c>
      <c r="C64" s="59" t="s">
        <v>16</v>
      </c>
      <c r="D64" s="59" t="s">
        <v>6</v>
      </c>
      <c r="E64" s="59" t="s">
        <v>15</v>
      </c>
      <c r="F64" s="59">
        <v>4551043</v>
      </c>
      <c r="G64" s="60">
        <f>IF(C64="oui",VLOOKUP(D64,[1]Outils!F$1:G$12,2,FALSE),0)</f>
        <v>58</v>
      </c>
      <c r="H64" s="59" t="s">
        <v>17</v>
      </c>
      <c r="I64" s="60">
        <f t="shared" si="0"/>
        <v>58</v>
      </c>
      <c r="J64" s="59" t="s">
        <v>17</v>
      </c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61">
        <f t="shared" si="1"/>
        <v>58</v>
      </c>
      <c r="W64" s="47"/>
    </row>
    <row r="65" spans="1:23" x14ac:dyDescent="0.3">
      <c r="A65" s="58" t="s">
        <v>764</v>
      </c>
      <c r="B65" s="59" t="s">
        <v>42</v>
      </c>
      <c r="C65" s="59" t="s">
        <v>16</v>
      </c>
      <c r="D65" s="59" t="s">
        <v>7</v>
      </c>
      <c r="E65" s="59" t="s">
        <v>15</v>
      </c>
      <c r="F65" s="59">
        <v>4551043</v>
      </c>
      <c r="G65" s="60">
        <f>IF(C65="oui",VLOOKUP(D65,[1]Outils!F$1:G$12,2,FALSE),0)</f>
        <v>58</v>
      </c>
      <c r="H65" s="59" t="s">
        <v>17</v>
      </c>
      <c r="I65" s="60">
        <f t="shared" si="0"/>
        <v>58</v>
      </c>
      <c r="J65" s="59" t="s">
        <v>17</v>
      </c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61">
        <f t="shared" si="1"/>
        <v>58</v>
      </c>
      <c r="W65" s="47"/>
    </row>
    <row r="66" spans="1:23" x14ac:dyDescent="0.3">
      <c r="A66" s="58" t="s">
        <v>764</v>
      </c>
      <c r="B66" s="59" t="s">
        <v>753</v>
      </c>
      <c r="C66" s="59" t="s">
        <v>16</v>
      </c>
      <c r="D66" s="59" t="s">
        <v>9</v>
      </c>
      <c r="E66" s="59" t="s">
        <v>15</v>
      </c>
      <c r="F66" s="59">
        <v>4551043</v>
      </c>
      <c r="G66" s="60">
        <f>IF(C66="oui",VLOOKUP(D66,[1]Outils!F$1:G$12,2,FALSE),0)</f>
        <v>61</v>
      </c>
      <c r="H66" s="59" t="s">
        <v>17</v>
      </c>
      <c r="I66" s="60">
        <f t="shared" si="0"/>
        <v>61</v>
      </c>
      <c r="J66" s="59" t="s">
        <v>17</v>
      </c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61">
        <f t="shared" si="1"/>
        <v>61</v>
      </c>
      <c r="W66" s="47"/>
    </row>
    <row r="67" spans="1:23" x14ac:dyDescent="0.3">
      <c r="A67" s="58" t="s">
        <v>764</v>
      </c>
      <c r="B67" s="59" t="s">
        <v>644</v>
      </c>
      <c r="C67" s="59" t="s">
        <v>16</v>
      </c>
      <c r="D67" s="59" t="s">
        <v>13</v>
      </c>
      <c r="E67" s="59" t="s">
        <v>15</v>
      </c>
      <c r="F67" s="59">
        <v>4551043</v>
      </c>
      <c r="G67" s="60">
        <f>IF(C67="oui",VLOOKUP(D67,[1]Outils!F$1:G$12,2,FALSE),0)</f>
        <v>28</v>
      </c>
      <c r="H67" s="59" t="s">
        <v>17</v>
      </c>
      <c r="I67" s="60">
        <f t="shared" si="0"/>
        <v>28</v>
      </c>
      <c r="J67" s="59" t="s">
        <v>17</v>
      </c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61">
        <f t="shared" si="1"/>
        <v>28</v>
      </c>
      <c r="W67" s="47"/>
    </row>
    <row r="68" spans="1:23" x14ac:dyDescent="0.3">
      <c r="A68" s="63" t="s">
        <v>494</v>
      </c>
      <c r="B68" s="59" t="s">
        <v>112</v>
      </c>
      <c r="C68" s="59" t="s">
        <v>16</v>
      </c>
      <c r="D68" s="59" t="s">
        <v>4</v>
      </c>
      <c r="E68" s="59" t="s">
        <v>15</v>
      </c>
      <c r="F68" s="59">
        <v>6880181</v>
      </c>
      <c r="G68" s="60">
        <f>IF(C68="oui",VLOOKUP(D68,[1]Outils!F$1:G$12,2,FALSE),0)</f>
        <v>62</v>
      </c>
      <c r="H68" s="59" t="s">
        <v>17</v>
      </c>
      <c r="I68" s="60">
        <f t="shared" ref="I68:I131" si="2">IF(H68="oui",G68+4,G68)</f>
        <v>62</v>
      </c>
      <c r="J68" s="59" t="s">
        <v>17</v>
      </c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61">
        <f t="shared" ref="V68:V131" si="3">IF(J68="oui",I68+K68*10,I68)</f>
        <v>62</v>
      </c>
      <c r="W68" s="47"/>
    </row>
    <row r="69" spans="1:23" x14ac:dyDescent="0.3">
      <c r="A69" s="58" t="s">
        <v>421</v>
      </c>
      <c r="B69" s="59" t="s">
        <v>255</v>
      </c>
      <c r="C69" s="59" t="s">
        <v>16</v>
      </c>
      <c r="D69" s="59" t="s">
        <v>13</v>
      </c>
      <c r="E69" s="59" t="s">
        <v>15</v>
      </c>
      <c r="F69" s="59">
        <v>109</v>
      </c>
      <c r="G69" s="60">
        <f>IF(C69="oui",VLOOKUP(D69,[1]Outils!F$1:G$12,2,FALSE),0)</f>
        <v>28</v>
      </c>
      <c r="H69" s="59" t="s">
        <v>17</v>
      </c>
      <c r="I69" s="60">
        <f t="shared" si="2"/>
        <v>28</v>
      </c>
      <c r="J69" s="59" t="s">
        <v>17</v>
      </c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61">
        <f t="shared" si="3"/>
        <v>28</v>
      </c>
      <c r="W69" s="47"/>
    </row>
    <row r="70" spans="1:23" x14ac:dyDescent="0.3">
      <c r="A70" s="58" t="s">
        <v>788</v>
      </c>
      <c r="B70" s="59" t="s">
        <v>789</v>
      </c>
      <c r="C70" s="59" t="s">
        <v>17</v>
      </c>
      <c r="D70" s="59" t="s">
        <v>790</v>
      </c>
      <c r="E70" s="59" t="s">
        <v>15</v>
      </c>
      <c r="F70" s="59">
        <v>9383584</v>
      </c>
      <c r="G70" s="60">
        <f>IF(C70="oui",VLOOKUP(D70,[1]Outils!F$1:G$12,2,FALSE),0)</f>
        <v>0</v>
      </c>
      <c r="H70" s="59" t="s">
        <v>17</v>
      </c>
      <c r="I70" s="60">
        <f t="shared" si="2"/>
        <v>0</v>
      </c>
      <c r="J70" s="59" t="s">
        <v>16</v>
      </c>
      <c r="K70" s="59">
        <v>1</v>
      </c>
      <c r="L70" s="59"/>
      <c r="M70" s="59"/>
      <c r="N70" s="59"/>
      <c r="O70" s="59"/>
      <c r="P70" s="59"/>
      <c r="Q70" s="59">
        <v>1</v>
      </c>
      <c r="R70" s="59"/>
      <c r="S70" s="59"/>
      <c r="T70" s="59"/>
      <c r="U70" s="59"/>
      <c r="V70" s="61">
        <f t="shared" si="3"/>
        <v>10</v>
      </c>
      <c r="W70" s="47"/>
    </row>
    <row r="71" spans="1:23" x14ac:dyDescent="0.3">
      <c r="A71" s="58" t="s">
        <v>715</v>
      </c>
      <c r="B71" s="59" t="s">
        <v>562</v>
      </c>
      <c r="C71" s="59" t="s">
        <v>16</v>
      </c>
      <c r="D71" s="59" t="s">
        <v>10</v>
      </c>
      <c r="E71" s="59" t="s">
        <v>15</v>
      </c>
      <c r="F71" s="59">
        <v>5482885</v>
      </c>
      <c r="G71" s="60">
        <f>IF(C71="oui",VLOOKUP(D71,[1]Outils!F$1:G$12,2,FALSE),0)</f>
        <v>46</v>
      </c>
      <c r="H71" s="59" t="s">
        <v>17</v>
      </c>
      <c r="I71" s="60">
        <f t="shared" si="2"/>
        <v>46</v>
      </c>
      <c r="J71" s="59" t="s">
        <v>17</v>
      </c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61">
        <f t="shared" si="3"/>
        <v>46</v>
      </c>
      <c r="W71" s="47"/>
    </row>
    <row r="72" spans="1:23" x14ac:dyDescent="0.3">
      <c r="A72" s="58" t="s">
        <v>755</v>
      </c>
      <c r="B72" s="59" t="s">
        <v>756</v>
      </c>
      <c r="C72" s="59" t="s">
        <v>16</v>
      </c>
      <c r="D72" s="59" t="s">
        <v>5</v>
      </c>
      <c r="E72" s="59" t="s">
        <v>15</v>
      </c>
      <c r="F72" s="59">
        <v>196</v>
      </c>
      <c r="G72" s="60">
        <f>IF(C72="oui",VLOOKUP(D72,[1]Outils!F$1:G$12,2,FALSE),0)</f>
        <v>62</v>
      </c>
      <c r="H72" s="59" t="s">
        <v>17</v>
      </c>
      <c r="I72" s="60">
        <f t="shared" si="2"/>
        <v>62</v>
      </c>
      <c r="J72" s="59" t="s">
        <v>17</v>
      </c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61">
        <f t="shared" si="3"/>
        <v>62</v>
      </c>
      <c r="W72" s="47"/>
    </row>
    <row r="73" spans="1:23" x14ac:dyDescent="0.3">
      <c r="A73" s="58" t="s">
        <v>47</v>
      </c>
      <c r="B73" s="59" t="s">
        <v>48</v>
      </c>
      <c r="C73" s="59" t="s">
        <v>16</v>
      </c>
      <c r="D73" s="59" t="s">
        <v>5</v>
      </c>
      <c r="E73" s="59" t="s">
        <v>15</v>
      </c>
      <c r="F73" s="59">
        <v>1721067</v>
      </c>
      <c r="G73" s="60">
        <f>IF(C73="oui",VLOOKUP(D73,[1]Outils!F$1:G$12,2,FALSE),0)</f>
        <v>62</v>
      </c>
      <c r="H73" s="59" t="s">
        <v>16</v>
      </c>
      <c r="I73" s="60">
        <f t="shared" si="2"/>
        <v>66</v>
      </c>
      <c r="J73" s="59" t="s">
        <v>17</v>
      </c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61">
        <f t="shared" si="3"/>
        <v>66</v>
      </c>
      <c r="W73" s="47"/>
    </row>
    <row r="74" spans="1:23" x14ac:dyDescent="0.3">
      <c r="A74" s="58" t="s">
        <v>506</v>
      </c>
      <c r="B74" s="59" t="s">
        <v>507</v>
      </c>
      <c r="C74" s="59" t="s">
        <v>16</v>
      </c>
      <c r="D74" s="59" t="s">
        <v>6</v>
      </c>
      <c r="E74" s="59" t="s">
        <v>15</v>
      </c>
      <c r="F74" s="59">
        <v>400023</v>
      </c>
      <c r="G74" s="60">
        <f>IF(C74="oui",VLOOKUP(D74,[1]Outils!F$1:G$12,2,FALSE),0)</f>
        <v>58</v>
      </c>
      <c r="H74" s="59" t="s">
        <v>17</v>
      </c>
      <c r="I74" s="60">
        <f t="shared" si="2"/>
        <v>58</v>
      </c>
      <c r="J74" s="59" t="s">
        <v>17</v>
      </c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61">
        <f t="shared" si="3"/>
        <v>58</v>
      </c>
      <c r="W74" s="47"/>
    </row>
    <row r="75" spans="1:23" x14ac:dyDescent="0.3">
      <c r="A75" s="58" t="s">
        <v>582</v>
      </c>
      <c r="B75" s="59" t="s">
        <v>103</v>
      </c>
      <c r="C75" s="59" t="s">
        <v>16</v>
      </c>
      <c r="D75" s="59" t="s">
        <v>12</v>
      </c>
      <c r="E75" s="59" t="s">
        <v>15</v>
      </c>
      <c r="F75" s="59">
        <v>7153162</v>
      </c>
      <c r="G75" s="60">
        <f>IF(C75="oui",VLOOKUP(D75,[1]Outils!F$1:G$12,2,FALSE),0)</f>
        <v>43</v>
      </c>
      <c r="H75" s="59" t="s">
        <v>17</v>
      </c>
      <c r="I75" s="60">
        <f t="shared" si="2"/>
        <v>43</v>
      </c>
      <c r="J75" s="59" t="s">
        <v>17</v>
      </c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61">
        <f t="shared" si="3"/>
        <v>43</v>
      </c>
      <c r="W75" s="47"/>
    </row>
    <row r="76" spans="1:23" x14ac:dyDescent="0.3">
      <c r="A76" s="58" t="s">
        <v>43</v>
      </c>
      <c r="B76" s="59" t="s">
        <v>44</v>
      </c>
      <c r="C76" s="59" t="s">
        <v>16</v>
      </c>
      <c r="D76" s="59" t="s">
        <v>5</v>
      </c>
      <c r="E76" s="59" t="s">
        <v>15</v>
      </c>
      <c r="F76" s="59">
        <v>149305</v>
      </c>
      <c r="G76" s="60">
        <f>IF(C76="oui",VLOOKUP(D76,[1]Outils!F$1:G$12,2,FALSE),0)</f>
        <v>62</v>
      </c>
      <c r="H76" s="59" t="s">
        <v>16</v>
      </c>
      <c r="I76" s="60">
        <f t="shared" si="2"/>
        <v>66</v>
      </c>
      <c r="J76" s="59" t="s">
        <v>17</v>
      </c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61">
        <f t="shared" si="3"/>
        <v>66</v>
      </c>
      <c r="W76" s="47"/>
    </row>
    <row r="77" spans="1:23" x14ac:dyDescent="0.3">
      <c r="A77" s="58" t="s">
        <v>778</v>
      </c>
      <c r="B77" s="59" t="s">
        <v>330</v>
      </c>
      <c r="C77" s="59" t="s">
        <v>16</v>
      </c>
      <c r="D77" s="59" t="s">
        <v>9</v>
      </c>
      <c r="E77" s="59" t="s">
        <v>15</v>
      </c>
      <c r="F77" s="59">
        <v>92</v>
      </c>
      <c r="G77" s="60">
        <f>IF(C77="oui",VLOOKUP(D77,[1]Outils!F$1:G$12,2,FALSE),0)</f>
        <v>61</v>
      </c>
      <c r="H77" s="59" t="s">
        <v>17</v>
      </c>
      <c r="I77" s="60">
        <f t="shared" si="2"/>
        <v>61</v>
      </c>
      <c r="J77" s="59" t="s">
        <v>17</v>
      </c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61">
        <f t="shared" si="3"/>
        <v>61</v>
      </c>
      <c r="W77" s="47"/>
    </row>
    <row r="78" spans="1:23" x14ac:dyDescent="0.3">
      <c r="A78" s="58" t="s">
        <v>291</v>
      </c>
      <c r="B78" s="59" t="s">
        <v>245</v>
      </c>
      <c r="C78" s="59" t="s">
        <v>16</v>
      </c>
      <c r="D78" s="59" t="s">
        <v>4</v>
      </c>
      <c r="E78" s="59" t="s">
        <v>15</v>
      </c>
      <c r="F78" s="59">
        <v>3878734</v>
      </c>
      <c r="G78" s="60">
        <f>IF(C78="oui",VLOOKUP(D78,[1]Outils!F$1:G$12,2,FALSE),0)</f>
        <v>62</v>
      </c>
      <c r="H78" s="59" t="s">
        <v>17</v>
      </c>
      <c r="I78" s="60">
        <f t="shared" si="2"/>
        <v>62</v>
      </c>
      <c r="J78" s="59" t="s">
        <v>17</v>
      </c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61">
        <f t="shared" si="3"/>
        <v>62</v>
      </c>
      <c r="W78" s="47"/>
    </row>
    <row r="79" spans="1:23" x14ac:dyDescent="0.3">
      <c r="A79" s="62" t="s">
        <v>360</v>
      </c>
      <c r="B79" s="59" t="s">
        <v>361</v>
      </c>
      <c r="C79" s="59" t="s">
        <v>16</v>
      </c>
      <c r="D79" s="59" t="s">
        <v>4</v>
      </c>
      <c r="E79" s="59" t="s">
        <v>15</v>
      </c>
      <c r="F79" s="59">
        <v>4039179</v>
      </c>
      <c r="G79" s="60">
        <f>IF(C79="oui",VLOOKUP(D79,[1]Outils!F$1:G$12,2,FALSE),0)</f>
        <v>62</v>
      </c>
      <c r="H79" s="59" t="s">
        <v>17</v>
      </c>
      <c r="I79" s="60">
        <f t="shared" si="2"/>
        <v>62</v>
      </c>
      <c r="J79" s="59" t="s">
        <v>17</v>
      </c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61">
        <f t="shared" si="3"/>
        <v>62</v>
      </c>
      <c r="W79" s="47"/>
    </row>
    <row r="80" spans="1:23" x14ac:dyDescent="0.3">
      <c r="A80" s="58" t="s">
        <v>583</v>
      </c>
      <c r="B80" s="59" t="s">
        <v>88</v>
      </c>
      <c r="C80" s="59" t="s">
        <v>16</v>
      </c>
      <c r="D80" s="59" t="s">
        <v>12</v>
      </c>
      <c r="E80" s="59" t="s">
        <v>15</v>
      </c>
      <c r="F80" s="59">
        <v>915560</v>
      </c>
      <c r="G80" s="60">
        <f>IF(C80="oui",VLOOKUP(D80,[1]Outils!F$1:G$12,2,FALSE),0)</f>
        <v>43</v>
      </c>
      <c r="H80" s="59" t="s">
        <v>16</v>
      </c>
      <c r="I80" s="60">
        <f t="shared" si="2"/>
        <v>47</v>
      </c>
      <c r="J80" s="59" t="s">
        <v>17</v>
      </c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61">
        <f t="shared" si="3"/>
        <v>47</v>
      </c>
      <c r="W80" s="47"/>
    </row>
    <row r="81" spans="1:23" x14ac:dyDescent="0.3">
      <c r="A81" s="58" t="s">
        <v>104</v>
      </c>
      <c r="B81" s="59" t="s">
        <v>105</v>
      </c>
      <c r="C81" s="59" t="s">
        <v>16</v>
      </c>
      <c r="D81" s="59" t="s">
        <v>10</v>
      </c>
      <c r="E81" s="59" t="s">
        <v>15</v>
      </c>
      <c r="F81" s="59">
        <v>1944589</v>
      </c>
      <c r="G81" s="60">
        <f>IF(C81="oui",VLOOKUP(D81,[1]Outils!F$1:G$12,2,FALSE),0)</f>
        <v>46</v>
      </c>
      <c r="H81" s="59" t="s">
        <v>17</v>
      </c>
      <c r="I81" s="60">
        <f t="shared" si="2"/>
        <v>46</v>
      </c>
      <c r="J81" s="59" t="s">
        <v>16</v>
      </c>
      <c r="K81" s="59">
        <v>3</v>
      </c>
      <c r="L81" s="59"/>
      <c r="M81" s="59">
        <v>1</v>
      </c>
      <c r="N81" s="59"/>
      <c r="O81" s="59"/>
      <c r="P81" s="59"/>
      <c r="Q81" s="59"/>
      <c r="R81" s="59"/>
      <c r="S81" s="59">
        <v>1</v>
      </c>
      <c r="T81" s="59"/>
      <c r="U81" s="59">
        <v>1</v>
      </c>
      <c r="V81" s="61">
        <f t="shared" si="3"/>
        <v>76</v>
      </c>
      <c r="W81" s="47"/>
    </row>
    <row r="82" spans="1:23" x14ac:dyDescent="0.3">
      <c r="A82" s="58" t="s">
        <v>409</v>
      </c>
      <c r="B82" s="59" t="s">
        <v>281</v>
      </c>
      <c r="C82" s="59" t="s">
        <v>16</v>
      </c>
      <c r="D82" s="59" t="s">
        <v>11</v>
      </c>
      <c r="E82" s="59" t="s">
        <v>15</v>
      </c>
      <c r="F82" s="59">
        <v>4411489</v>
      </c>
      <c r="G82" s="60">
        <f>IF(C82="oui",VLOOKUP(D82,[1]Outils!F$1:G$12,2,FALSE),0)</f>
        <v>38</v>
      </c>
      <c r="H82" s="59" t="s">
        <v>17</v>
      </c>
      <c r="I82" s="60">
        <f t="shared" si="2"/>
        <v>38</v>
      </c>
      <c r="J82" s="59" t="s">
        <v>17</v>
      </c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61">
        <f t="shared" si="3"/>
        <v>38</v>
      </c>
      <c r="W82" s="47"/>
    </row>
    <row r="83" spans="1:23" x14ac:dyDescent="0.3">
      <c r="A83" s="58" t="s">
        <v>409</v>
      </c>
      <c r="B83" s="59" t="s">
        <v>419</v>
      </c>
      <c r="C83" s="59" t="s">
        <v>16</v>
      </c>
      <c r="D83" s="59" t="s">
        <v>12</v>
      </c>
      <c r="E83" s="59" t="s">
        <v>15</v>
      </c>
      <c r="F83" s="59">
        <v>4411490</v>
      </c>
      <c r="G83" s="60">
        <f>IF(C83="oui",VLOOKUP(D83,[1]Outils!F$1:G$12,2,FALSE),0)</f>
        <v>43</v>
      </c>
      <c r="H83" s="59" t="s">
        <v>17</v>
      </c>
      <c r="I83" s="60">
        <f t="shared" si="2"/>
        <v>43</v>
      </c>
      <c r="J83" s="59" t="s">
        <v>17</v>
      </c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61">
        <f t="shared" si="3"/>
        <v>43</v>
      </c>
      <c r="W83" s="47"/>
    </row>
    <row r="84" spans="1:23" x14ac:dyDescent="0.3">
      <c r="A84" s="58" t="s">
        <v>59</v>
      </c>
      <c r="B84" s="59" t="s">
        <v>60</v>
      </c>
      <c r="C84" s="59" t="s">
        <v>16</v>
      </c>
      <c r="D84" s="59" t="s">
        <v>5</v>
      </c>
      <c r="E84" s="59" t="s">
        <v>15</v>
      </c>
      <c r="F84" s="59">
        <v>1932511</v>
      </c>
      <c r="G84" s="60">
        <f>IF(C84="oui",VLOOKUP(D84,[1]Outils!F$1:G$12,2,FALSE),0)</f>
        <v>62</v>
      </c>
      <c r="H84" s="59" t="s">
        <v>17</v>
      </c>
      <c r="I84" s="60">
        <f t="shared" si="2"/>
        <v>62</v>
      </c>
      <c r="J84" s="59" t="s">
        <v>17</v>
      </c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61">
        <f t="shared" si="3"/>
        <v>62</v>
      </c>
      <c r="W84" s="47"/>
    </row>
    <row r="85" spans="1:23" x14ac:dyDescent="0.3">
      <c r="A85" s="58" t="s">
        <v>138</v>
      </c>
      <c r="B85" s="59" t="s">
        <v>139</v>
      </c>
      <c r="C85" s="59" t="s">
        <v>16</v>
      </c>
      <c r="D85" s="59" t="s">
        <v>3</v>
      </c>
      <c r="E85" s="59" t="s">
        <v>15</v>
      </c>
      <c r="F85" s="59">
        <v>20</v>
      </c>
      <c r="G85" s="60">
        <f>IF(C85="oui",VLOOKUP(D85,[1]Outils!F$1:G$12,2,FALSE),0)</f>
        <v>49</v>
      </c>
      <c r="H85" s="59" t="s">
        <v>17</v>
      </c>
      <c r="I85" s="60">
        <f t="shared" si="2"/>
        <v>49</v>
      </c>
      <c r="J85" s="59" t="s">
        <v>17</v>
      </c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61">
        <f t="shared" si="3"/>
        <v>49</v>
      </c>
      <c r="W85" s="47"/>
    </row>
    <row r="86" spans="1:23" x14ac:dyDescent="0.3">
      <c r="A86" s="58" t="s">
        <v>138</v>
      </c>
      <c r="B86" s="59" t="s">
        <v>592</v>
      </c>
      <c r="C86" s="59" t="s">
        <v>16</v>
      </c>
      <c r="D86" s="59" t="s">
        <v>2</v>
      </c>
      <c r="E86" s="59" t="s">
        <v>15</v>
      </c>
      <c r="F86" s="59">
        <v>6890785</v>
      </c>
      <c r="G86" s="60">
        <f>IF(C86="oui",VLOOKUP(D86,[1]Outils!F$1:G$12,2,FALSE),0)</f>
        <v>45</v>
      </c>
      <c r="H86" s="59" t="s">
        <v>17</v>
      </c>
      <c r="I86" s="60">
        <f t="shared" si="2"/>
        <v>45</v>
      </c>
      <c r="J86" s="59" t="s">
        <v>17</v>
      </c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61">
        <f t="shared" si="3"/>
        <v>45</v>
      </c>
      <c r="W86" s="47"/>
    </row>
    <row r="87" spans="1:23" x14ac:dyDescent="0.3">
      <c r="A87" s="58" t="s">
        <v>138</v>
      </c>
      <c r="B87" s="59" t="s">
        <v>448</v>
      </c>
      <c r="C87" s="59" t="s">
        <v>16</v>
      </c>
      <c r="D87" s="59" t="s">
        <v>9</v>
      </c>
      <c r="E87" s="59" t="s">
        <v>15</v>
      </c>
      <c r="F87" s="59">
        <v>6890785</v>
      </c>
      <c r="G87" s="60">
        <f>IF(C87="oui",VLOOKUP(D87,[1]Outils!F$1:G$12,2,FALSE),0)</f>
        <v>61</v>
      </c>
      <c r="H87" s="59" t="s">
        <v>17</v>
      </c>
      <c r="I87" s="60">
        <f t="shared" si="2"/>
        <v>61</v>
      </c>
      <c r="J87" s="59" t="s">
        <v>17</v>
      </c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61">
        <f t="shared" si="3"/>
        <v>61</v>
      </c>
      <c r="W87" s="47"/>
    </row>
    <row r="88" spans="1:23" x14ac:dyDescent="0.3">
      <c r="A88" s="58" t="s">
        <v>138</v>
      </c>
      <c r="B88" s="59" t="s">
        <v>784</v>
      </c>
      <c r="C88" s="59" t="s">
        <v>16</v>
      </c>
      <c r="D88" s="59" t="s">
        <v>12</v>
      </c>
      <c r="E88" s="59" t="s">
        <v>15</v>
      </c>
      <c r="F88" s="59">
        <v>7696175</v>
      </c>
      <c r="G88" s="60">
        <f>IF(C88="oui",VLOOKUP(D88,[1]Outils!F$1:G$12,2,FALSE),0)</f>
        <v>43</v>
      </c>
      <c r="H88" s="59" t="s">
        <v>17</v>
      </c>
      <c r="I88" s="60">
        <f t="shared" si="2"/>
        <v>43</v>
      </c>
      <c r="J88" s="59" t="s">
        <v>17</v>
      </c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61">
        <f t="shared" si="3"/>
        <v>43</v>
      </c>
      <c r="W88" s="47"/>
    </row>
    <row r="89" spans="1:23" x14ac:dyDescent="0.3">
      <c r="A89" s="58" t="s">
        <v>106</v>
      </c>
      <c r="B89" s="59" t="s">
        <v>107</v>
      </c>
      <c r="C89" s="59" t="s">
        <v>16</v>
      </c>
      <c r="D89" s="59" t="s">
        <v>11</v>
      </c>
      <c r="E89" s="59" t="s">
        <v>15</v>
      </c>
      <c r="F89" s="59">
        <v>144</v>
      </c>
      <c r="G89" s="60">
        <f>IF(C89="oui",VLOOKUP(D89,[1]Outils!F$1:G$12,2,FALSE),0)</f>
        <v>38</v>
      </c>
      <c r="H89" s="59" t="s">
        <v>17</v>
      </c>
      <c r="I89" s="60">
        <f t="shared" si="2"/>
        <v>38</v>
      </c>
      <c r="J89" s="59" t="s">
        <v>17</v>
      </c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61">
        <f t="shared" si="3"/>
        <v>38</v>
      </c>
      <c r="W89" s="47"/>
    </row>
    <row r="90" spans="1:23" x14ac:dyDescent="0.3">
      <c r="A90" s="58" t="s">
        <v>106</v>
      </c>
      <c r="B90" s="59" t="s">
        <v>249</v>
      </c>
      <c r="C90" s="59" t="s">
        <v>16</v>
      </c>
      <c r="D90" s="59" t="s">
        <v>3</v>
      </c>
      <c r="E90" s="59" t="s">
        <v>15</v>
      </c>
      <c r="F90" s="59">
        <v>6724875</v>
      </c>
      <c r="G90" s="60">
        <f>IF(C90="oui",VLOOKUP(D90,[1]Outils!F$1:G$12,2,FALSE),0)</f>
        <v>49</v>
      </c>
      <c r="H90" s="59" t="s">
        <v>16</v>
      </c>
      <c r="I90" s="60">
        <f t="shared" si="2"/>
        <v>53</v>
      </c>
      <c r="J90" s="59" t="s">
        <v>17</v>
      </c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61">
        <f t="shared" si="3"/>
        <v>53</v>
      </c>
      <c r="W90" s="47"/>
    </row>
    <row r="91" spans="1:23" x14ac:dyDescent="0.3">
      <c r="A91" s="58" t="s">
        <v>127</v>
      </c>
      <c r="B91" s="59" t="s">
        <v>128</v>
      </c>
      <c r="C91" s="59" t="s">
        <v>16</v>
      </c>
      <c r="D91" s="59" t="s">
        <v>4</v>
      </c>
      <c r="E91" s="59" t="s">
        <v>15</v>
      </c>
      <c r="F91" s="59">
        <v>3966643</v>
      </c>
      <c r="G91" s="60">
        <f>IF(C91="oui",VLOOKUP(D91,[1]Outils!F$1:G$12,2,FALSE),0)</f>
        <v>62</v>
      </c>
      <c r="H91" s="59" t="s">
        <v>17</v>
      </c>
      <c r="I91" s="60">
        <f t="shared" si="2"/>
        <v>62</v>
      </c>
      <c r="J91" s="59" t="s">
        <v>17</v>
      </c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61">
        <f t="shared" si="3"/>
        <v>62</v>
      </c>
      <c r="W91" s="47"/>
    </row>
    <row r="92" spans="1:23" x14ac:dyDescent="0.3">
      <c r="A92" s="58" t="s">
        <v>677</v>
      </c>
      <c r="B92" s="59" t="s">
        <v>270</v>
      </c>
      <c r="C92" s="59" t="s">
        <v>16</v>
      </c>
      <c r="D92" s="59" t="s">
        <v>4</v>
      </c>
      <c r="E92" s="59" t="s">
        <v>14</v>
      </c>
      <c r="F92" s="59"/>
      <c r="G92" s="60">
        <f>IF(C92="oui",VLOOKUP(D92,[1]Outils!F$1:G$12,2,FALSE),0)</f>
        <v>62</v>
      </c>
      <c r="H92" s="59" t="s">
        <v>17</v>
      </c>
      <c r="I92" s="60">
        <f t="shared" si="2"/>
        <v>62</v>
      </c>
      <c r="J92" s="59" t="s">
        <v>17</v>
      </c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61">
        <f t="shared" si="3"/>
        <v>62</v>
      </c>
      <c r="W92" s="47"/>
    </row>
    <row r="93" spans="1:23" x14ac:dyDescent="0.3">
      <c r="A93" s="58" t="s">
        <v>712</v>
      </c>
      <c r="B93" s="59" t="s">
        <v>283</v>
      </c>
      <c r="C93" s="59" t="s">
        <v>16</v>
      </c>
      <c r="D93" s="59" t="s">
        <v>9</v>
      </c>
      <c r="E93" s="59" t="s">
        <v>15</v>
      </c>
      <c r="F93" s="59">
        <v>8486891</v>
      </c>
      <c r="G93" s="60">
        <f>IF(C93="oui",VLOOKUP(D93,[1]Outils!F$1:G$12,2,FALSE),0)</f>
        <v>61</v>
      </c>
      <c r="H93" s="59" t="s">
        <v>17</v>
      </c>
      <c r="I93" s="60">
        <f t="shared" si="2"/>
        <v>61</v>
      </c>
      <c r="J93" s="59" t="s">
        <v>17</v>
      </c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61">
        <f t="shared" si="3"/>
        <v>61</v>
      </c>
      <c r="W93" s="47"/>
    </row>
    <row r="94" spans="1:23" x14ac:dyDescent="0.3">
      <c r="A94" s="58" t="s">
        <v>37</v>
      </c>
      <c r="B94" s="59" t="s">
        <v>38</v>
      </c>
      <c r="C94" s="59" t="s">
        <v>16</v>
      </c>
      <c r="D94" s="59" t="s">
        <v>7</v>
      </c>
      <c r="E94" s="59" t="s">
        <v>15</v>
      </c>
      <c r="F94" s="59">
        <v>7930616</v>
      </c>
      <c r="G94" s="60">
        <f>IF(C94="oui",VLOOKUP(D94,[1]Outils!F$1:G$12,2,FALSE),0)</f>
        <v>58</v>
      </c>
      <c r="H94" s="59" t="s">
        <v>17</v>
      </c>
      <c r="I94" s="60">
        <f t="shared" si="2"/>
        <v>58</v>
      </c>
      <c r="J94" s="59" t="s">
        <v>17</v>
      </c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61">
        <f t="shared" si="3"/>
        <v>58</v>
      </c>
      <c r="W94" s="47"/>
    </row>
    <row r="95" spans="1:23" x14ac:dyDescent="0.3">
      <c r="A95" s="58" t="s">
        <v>671</v>
      </c>
      <c r="B95" s="59" t="s">
        <v>339</v>
      </c>
      <c r="C95" s="59" t="s">
        <v>16</v>
      </c>
      <c r="D95" s="59" t="s">
        <v>4</v>
      </c>
      <c r="E95" s="59" t="s">
        <v>15</v>
      </c>
      <c r="F95" s="59">
        <v>6693246</v>
      </c>
      <c r="G95" s="60">
        <f>IF(C95="oui",VLOOKUP(D95,[1]Outils!F$1:G$12,2,FALSE),0)</f>
        <v>62</v>
      </c>
      <c r="H95" s="59" t="s">
        <v>17</v>
      </c>
      <c r="I95" s="60">
        <f t="shared" si="2"/>
        <v>62</v>
      </c>
      <c r="J95" s="59" t="s">
        <v>17</v>
      </c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61">
        <f t="shared" si="3"/>
        <v>62</v>
      </c>
      <c r="W95" s="47"/>
    </row>
    <row r="96" spans="1:23" x14ac:dyDescent="0.3">
      <c r="A96" s="58" t="s">
        <v>625</v>
      </c>
      <c r="B96" s="59" t="s">
        <v>626</v>
      </c>
      <c r="C96" s="59" t="s">
        <v>16</v>
      </c>
      <c r="D96" s="59" t="s">
        <v>5</v>
      </c>
      <c r="E96" s="59" t="s">
        <v>15</v>
      </c>
      <c r="F96" s="59">
        <v>1343198</v>
      </c>
      <c r="G96" s="60">
        <f>IF(C96="oui",VLOOKUP(D96,[1]Outils!F$1:G$12,2,FALSE),0)</f>
        <v>62</v>
      </c>
      <c r="H96" s="59" t="s">
        <v>16</v>
      </c>
      <c r="I96" s="60">
        <f t="shared" si="2"/>
        <v>66</v>
      </c>
      <c r="J96" s="59" t="s">
        <v>17</v>
      </c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61">
        <f t="shared" si="3"/>
        <v>66</v>
      </c>
      <c r="W96" s="47"/>
    </row>
    <row r="97" spans="1:23" x14ac:dyDescent="0.3">
      <c r="A97" s="58" t="s">
        <v>745</v>
      </c>
      <c r="B97" s="59" t="s">
        <v>74</v>
      </c>
      <c r="C97" s="59" t="s">
        <v>16</v>
      </c>
      <c r="D97" s="59" t="s">
        <v>3</v>
      </c>
      <c r="E97" s="59" t="s">
        <v>15</v>
      </c>
      <c r="F97" s="59">
        <v>2000345</v>
      </c>
      <c r="G97" s="60">
        <f>IF(C97="oui",VLOOKUP(D97,[1]Outils!F$1:G$12,2,FALSE),0)</f>
        <v>49</v>
      </c>
      <c r="H97" s="59" t="s">
        <v>17</v>
      </c>
      <c r="I97" s="60">
        <f t="shared" si="2"/>
        <v>49</v>
      </c>
      <c r="J97" s="59" t="s">
        <v>17</v>
      </c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61">
        <f t="shared" si="3"/>
        <v>49</v>
      </c>
      <c r="W97" s="47"/>
    </row>
    <row r="98" spans="1:23" x14ac:dyDescent="0.3">
      <c r="A98" s="58" t="s">
        <v>745</v>
      </c>
      <c r="B98" s="59" t="s">
        <v>794</v>
      </c>
      <c r="C98" s="59" t="s">
        <v>16</v>
      </c>
      <c r="D98" s="59" t="s">
        <v>8</v>
      </c>
      <c r="E98" s="59" t="s">
        <v>15</v>
      </c>
      <c r="F98" s="59">
        <v>2000345</v>
      </c>
      <c r="G98" s="60">
        <f>IF(C98="oui",VLOOKUP(D98,[1]Outils!F$1:G$12,2,FALSE),0)</f>
        <v>50</v>
      </c>
      <c r="H98" s="59" t="s">
        <v>17</v>
      </c>
      <c r="I98" s="60">
        <f t="shared" si="2"/>
        <v>50</v>
      </c>
      <c r="J98" s="59" t="s">
        <v>17</v>
      </c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61">
        <f t="shared" si="3"/>
        <v>50</v>
      </c>
      <c r="W98" s="47"/>
    </row>
    <row r="99" spans="1:23" x14ac:dyDescent="0.3">
      <c r="A99" s="58" t="s">
        <v>422</v>
      </c>
      <c r="B99" s="59" t="s">
        <v>53</v>
      </c>
      <c r="C99" s="59" t="s">
        <v>16</v>
      </c>
      <c r="D99" s="59" t="s">
        <v>13</v>
      </c>
      <c r="E99" s="59" t="s">
        <v>15</v>
      </c>
      <c r="F99" s="59">
        <v>2271</v>
      </c>
      <c r="G99" s="60">
        <f>IF(C99="oui",VLOOKUP(D99,[1]Outils!F$1:G$12,2,FALSE),0)</f>
        <v>28</v>
      </c>
      <c r="H99" s="59" t="s">
        <v>17</v>
      </c>
      <c r="I99" s="60">
        <f t="shared" si="2"/>
        <v>28</v>
      </c>
      <c r="J99" s="59" t="s">
        <v>17</v>
      </c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61">
        <f t="shared" si="3"/>
        <v>28</v>
      </c>
      <c r="W99" s="47"/>
    </row>
    <row r="100" spans="1:23" x14ac:dyDescent="0.3">
      <c r="A100" s="58" t="s">
        <v>422</v>
      </c>
      <c r="B100" s="59" t="s">
        <v>533</v>
      </c>
      <c r="C100" s="59" t="s">
        <v>16</v>
      </c>
      <c r="D100" s="59" t="s">
        <v>4</v>
      </c>
      <c r="E100" s="59" t="s">
        <v>15</v>
      </c>
      <c r="F100" s="59">
        <v>327754</v>
      </c>
      <c r="G100" s="60">
        <f>IF(C100="oui",VLOOKUP(D100,[1]Outils!F$1:G$12,2,FALSE),0)</f>
        <v>62</v>
      </c>
      <c r="H100" s="59" t="s">
        <v>16</v>
      </c>
      <c r="I100" s="60">
        <f t="shared" si="2"/>
        <v>66</v>
      </c>
      <c r="J100" s="59" t="s">
        <v>17</v>
      </c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61">
        <f t="shared" si="3"/>
        <v>66</v>
      </c>
      <c r="W100" s="47"/>
    </row>
    <row r="101" spans="1:23" x14ac:dyDescent="0.3">
      <c r="A101" s="58" t="s">
        <v>99</v>
      </c>
      <c r="B101" s="59" t="s">
        <v>100</v>
      </c>
      <c r="C101" s="59" t="s">
        <v>16</v>
      </c>
      <c r="D101" s="59" t="s">
        <v>12</v>
      </c>
      <c r="E101" s="59" t="s">
        <v>15</v>
      </c>
      <c r="F101" s="59">
        <v>2086</v>
      </c>
      <c r="G101" s="60">
        <f>IF(C101="oui",VLOOKUP(D101,[1]Outils!F$1:G$12,2,FALSE),0)</f>
        <v>43</v>
      </c>
      <c r="H101" s="59" t="s">
        <v>17</v>
      </c>
      <c r="I101" s="60">
        <f t="shared" si="2"/>
        <v>43</v>
      </c>
      <c r="J101" s="59" t="s">
        <v>17</v>
      </c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61">
        <f t="shared" si="3"/>
        <v>43</v>
      </c>
      <c r="W101" s="47"/>
    </row>
    <row r="102" spans="1:23" x14ac:dyDescent="0.3">
      <c r="A102" s="58" t="s">
        <v>299</v>
      </c>
      <c r="B102" s="59" t="s">
        <v>149</v>
      </c>
      <c r="C102" s="59" t="s">
        <v>16</v>
      </c>
      <c r="D102" s="59" t="s">
        <v>4</v>
      </c>
      <c r="E102" s="59" t="s">
        <v>15</v>
      </c>
      <c r="F102" s="59">
        <v>5000699</v>
      </c>
      <c r="G102" s="60">
        <f>IF(C102="oui",VLOOKUP(D102,[1]Outils!F$1:G$12,2,FALSE),0)</f>
        <v>62</v>
      </c>
      <c r="H102" s="59" t="s">
        <v>16</v>
      </c>
      <c r="I102" s="60">
        <f t="shared" si="2"/>
        <v>66</v>
      </c>
      <c r="J102" s="59" t="s">
        <v>17</v>
      </c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61">
        <f t="shared" si="3"/>
        <v>66</v>
      </c>
      <c r="W102" s="47"/>
    </row>
    <row r="103" spans="1:23" x14ac:dyDescent="0.3">
      <c r="A103" s="58" t="s">
        <v>615</v>
      </c>
      <c r="B103" s="59" t="s">
        <v>139</v>
      </c>
      <c r="C103" s="59" t="s">
        <v>16</v>
      </c>
      <c r="D103" s="59" t="s">
        <v>5</v>
      </c>
      <c r="E103" s="59" t="s">
        <v>14</v>
      </c>
      <c r="F103" s="59"/>
      <c r="G103" s="60">
        <f>IF(C103="oui",VLOOKUP(D103,[1]Outils!F$1:G$12,2,FALSE),0)</f>
        <v>62</v>
      </c>
      <c r="H103" s="59" t="s">
        <v>16</v>
      </c>
      <c r="I103" s="60">
        <f t="shared" si="2"/>
        <v>66</v>
      </c>
      <c r="J103" s="59" t="s">
        <v>17</v>
      </c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61">
        <f t="shared" si="3"/>
        <v>66</v>
      </c>
      <c r="W103" s="47"/>
    </row>
    <row r="104" spans="1:23" x14ac:dyDescent="0.3">
      <c r="A104" s="58" t="s">
        <v>540</v>
      </c>
      <c r="B104" s="59" t="s">
        <v>541</v>
      </c>
      <c r="C104" s="59" t="s">
        <v>16</v>
      </c>
      <c r="D104" s="59" t="s">
        <v>5</v>
      </c>
      <c r="E104" s="59" t="s">
        <v>15</v>
      </c>
      <c r="F104" s="59">
        <v>1650064</v>
      </c>
      <c r="G104" s="60">
        <f>IF(C104="oui",VLOOKUP(D104,[1]Outils!F$1:G$12,2,FALSE),0)</f>
        <v>62</v>
      </c>
      <c r="H104" s="59" t="s">
        <v>16</v>
      </c>
      <c r="I104" s="60">
        <f t="shared" si="2"/>
        <v>66</v>
      </c>
      <c r="J104" s="59" t="s">
        <v>17</v>
      </c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61">
        <f t="shared" si="3"/>
        <v>66</v>
      </c>
      <c r="W104" s="47"/>
    </row>
    <row r="105" spans="1:23" x14ac:dyDescent="0.3">
      <c r="A105" s="58" t="s">
        <v>632</v>
      </c>
      <c r="B105" s="59" t="s">
        <v>159</v>
      </c>
      <c r="C105" s="59" t="s">
        <v>16</v>
      </c>
      <c r="D105" s="59" t="s">
        <v>5</v>
      </c>
      <c r="E105" s="59" t="s">
        <v>15</v>
      </c>
      <c r="F105" s="59">
        <v>813</v>
      </c>
      <c r="G105" s="60">
        <f>IF(C105="oui",VLOOKUP(D105,[1]Outils!F$1:G$12,2,FALSE),0)</f>
        <v>62</v>
      </c>
      <c r="H105" s="59" t="s">
        <v>16</v>
      </c>
      <c r="I105" s="60">
        <f t="shared" si="2"/>
        <v>66</v>
      </c>
      <c r="J105" s="59" t="s">
        <v>17</v>
      </c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61">
        <f t="shared" si="3"/>
        <v>66</v>
      </c>
      <c r="W105" s="47"/>
    </row>
    <row r="106" spans="1:23" x14ac:dyDescent="0.3">
      <c r="A106" s="58" t="s">
        <v>709</v>
      </c>
      <c r="B106" s="59" t="s">
        <v>172</v>
      </c>
      <c r="C106" s="59" t="s">
        <v>16</v>
      </c>
      <c r="D106" s="59" t="s">
        <v>8</v>
      </c>
      <c r="E106" s="59" t="s">
        <v>15</v>
      </c>
      <c r="F106" s="59">
        <v>9000089</v>
      </c>
      <c r="G106" s="60">
        <f>IF(C106="oui",VLOOKUP(D106,[1]Outils!F$1:G$12,2,FALSE),0)</f>
        <v>50</v>
      </c>
      <c r="H106" s="59" t="s">
        <v>17</v>
      </c>
      <c r="I106" s="60">
        <f t="shared" si="2"/>
        <v>50</v>
      </c>
      <c r="J106" s="59" t="s">
        <v>17</v>
      </c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61">
        <f t="shared" si="3"/>
        <v>50</v>
      </c>
      <c r="W106" s="47"/>
    </row>
    <row r="107" spans="1:23" x14ac:dyDescent="0.3">
      <c r="A107" s="58" t="s">
        <v>253</v>
      </c>
      <c r="B107" s="59" t="s">
        <v>42</v>
      </c>
      <c r="C107" s="59" t="s">
        <v>16</v>
      </c>
      <c r="D107" s="59" t="s">
        <v>6</v>
      </c>
      <c r="E107" s="59" t="s">
        <v>15</v>
      </c>
      <c r="F107" s="59">
        <v>7774534</v>
      </c>
      <c r="G107" s="60">
        <f>IF(C107="oui",VLOOKUP(D107,[1]Outils!F$1:G$12,2,FALSE),0)</f>
        <v>58</v>
      </c>
      <c r="H107" s="59" t="s">
        <v>17</v>
      </c>
      <c r="I107" s="60">
        <f t="shared" si="2"/>
        <v>58</v>
      </c>
      <c r="J107" s="59" t="s">
        <v>17</v>
      </c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61">
        <f t="shared" si="3"/>
        <v>58</v>
      </c>
      <c r="W107" s="47"/>
    </row>
    <row r="108" spans="1:23" x14ac:dyDescent="0.3">
      <c r="A108" s="58" t="s">
        <v>635</v>
      </c>
      <c r="B108" s="59" t="s">
        <v>159</v>
      </c>
      <c r="C108" s="59" t="s">
        <v>16</v>
      </c>
      <c r="D108" s="59" t="s">
        <v>5</v>
      </c>
      <c r="E108" s="59" t="s">
        <v>15</v>
      </c>
      <c r="F108" s="59">
        <v>2169</v>
      </c>
      <c r="G108" s="60">
        <f>IF(C108="oui",VLOOKUP(D108,[1]Outils!F$1:G$12,2,FALSE),0)</f>
        <v>62</v>
      </c>
      <c r="H108" s="59" t="s">
        <v>16</v>
      </c>
      <c r="I108" s="60">
        <f t="shared" si="2"/>
        <v>66</v>
      </c>
      <c r="J108" s="59" t="s">
        <v>17</v>
      </c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61">
        <f t="shared" si="3"/>
        <v>66</v>
      </c>
      <c r="W108" s="47"/>
    </row>
    <row r="109" spans="1:23" x14ac:dyDescent="0.3">
      <c r="A109" s="58" t="s">
        <v>80</v>
      </c>
      <c r="B109" s="59" t="s">
        <v>81</v>
      </c>
      <c r="C109" s="59" t="s">
        <v>16</v>
      </c>
      <c r="D109" s="59" t="s">
        <v>6</v>
      </c>
      <c r="E109" s="59" t="s">
        <v>15</v>
      </c>
      <c r="F109" s="59">
        <v>3016413</v>
      </c>
      <c r="G109" s="60">
        <f>IF(C109="oui",VLOOKUP(D109,[1]Outils!F$1:G$12,2,FALSE),0)</f>
        <v>58</v>
      </c>
      <c r="H109" s="59" t="s">
        <v>17</v>
      </c>
      <c r="I109" s="60">
        <f t="shared" si="2"/>
        <v>58</v>
      </c>
      <c r="J109" s="59" t="s">
        <v>17</v>
      </c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61">
        <f t="shared" si="3"/>
        <v>58</v>
      </c>
      <c r="W109" s="47"/>
    </row>
    <row r="110" spans="1:23" x14ac:dyDescent="0.3">
      <c r="A110" s="58" t="s">
        <v>80</v>
      </c>
      <c r="B110" s="59" t="s">
        <v>110</v>
      </c>
      <c r="C110" s="59" t="s">
        <v>16</v>
      </c>
      <c r="D110" s="59" t="s">
        <v>8</v>
      </c>
      <c r="E110" s="59" t="s">
        <v>15</v>
      </c>
      <c r="F110" s="59">
        <v>3016413</v>
      </c>
      <c r="G110" s="60">
        <f>IF(C110="oui",VLOOKUP(D110,[1]Outils!F$1:G$12,2,FALSE),0)</f>
        <v>50</v>
      </c>
      <c r="H110" s="59" t="s">
        <v>17</v>
      </c>
      <c r="I110" s="60">
        <f t="shared" si="2"/>
        <v>50</v>
      </c>
      <c r="J110" s="59" t="s">
        <v>17</v>
      </c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61">
        <f t="shared" si="3"/>
        <v>50</v>
      </c>
      <c r="W110" s="47"/>
    </row>
    <row r="111" spans="1:23" x14ac:dyDescent="0.3">
      <c r="A111" s="58" t="s">
        <v>616</v>
      </c>
      <c r="B111" s="59" t="s">
        <v>174</v>
      </c>
      <c r="C111" s="59" t="s">
        <v>16</v>
      </c>
      <c r="D111" s="59" t="s">
        <v>5</v>
      </c>
      <c r="E111" s="59" t="s">
        <v>15</v>
      </c>
      <c r="F111" s="59">
        <v>2596012</v>
      </c>
      <c r="G111" s="60">
        <f>IF(C111="oui",VLOOKUP(D111,[1]Outils!F$1:G$12,2,FALSE),0)</f>
        <v>62</v>
      </c>
      <c r="H111" s="59" t="s">
        <v>16</v>
      </c>
      <c r="I111" s="60">
        <f t="shared" si="2"/>
        <v>66</v>
      </c>
      <c r="J111" s="59" t="s">
        <v>17</v>
      </c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61">
        <f t="shared" si="3"/>
        <v>66</v>
      </c>
      <c r="W111" s="47"/>
    </row>
    <row r="112" spans="1:23" x14ac:dyDescent="0.3">
      <c r="A112" s="58" t="s">
        <v>412</v>
      </c>
      <c r="B112" s="59" t="s">
        <v>62</v>
      </c>
      <c r="C112" s="59" t="s">
        <v>16</v>
      </c>
      <c r="D112" s="59" t="s">
        <v>11</v>
      </c>
      <c r="E112" s="59" t="s">
        <v>15</v>
      </c>
      <c r="F112" s="59">
        <v>6791565</v>
      </c>
      <c r="G112" s="60">
        <f>IF(C112="oui",VLOOKUP(D112,[1]Outils!F$1:G$12,2,FALSE),0)</f>
        <v>38</v>
      </c>
      <c r="H112" s="59" t="s">
        <v>17</v>
      </c>
      <c r="I112" s="60">
        <f t="shared" si="2"/>
        <v>38</v>
      </c>
      <c r="J112" s="59" t="s">
        <v>17</v>
      </c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61">
        <f t="shared" si="3"/>
        <v>38</v>
      </c>
      <c r="W112" s="47"/>
    </row>
    <row r="113" spans="1:23" x14ac:dyDescent="0.3">
      <c r="A113" s="58" t="s">
        <v>334</v>
      </c>
      <c r="B113" s="59" t="s">
        <v>335</v>
      </c>
      <c r="C113" s="59" t="s">
        <v>16</v>
      </c>
      <c r="D113" s="59" t="s">
        <v>3</v>
      </c>
      <c r="E113" s="59" t="s">
        <v>15</v>
      </c>
      <c r="F113" s="59">
        <v>180</v>
      </c>
      <c r="G113" s="60">
        <f>IF(C113="oui",VLOOKUP(D113,[1]Outils!F$1:G$12,2,FALSE),0)</f>
        <v>49</v>
      </c>
      <c r="H113" s="59" t="s">
        <v>17</v>
      </c>
      <c r="I113" s="60">
        <f t="shared" si="2"/>
        <v>49</v>
      </c>
      <c r="J113" s="59" t="s">
        <v>16</v>
      </c>
      <c r="K113" s="59">
        <v>2</v>
      </c>
      <c r="L113" s="59"/>
      <c r="M113" s="59"/>
      <c r="N113" s="59"/>
      <c r="O113" s="59"/>
      <c r="P113" s="59"/>
      <c r="Q113" s="59"/>
      <c r="R113" s="59"/>
      <c r="S113" s="59">
        <v>1</v>
      </c>
      <c r="T113" s="59"/>
      <c r="U113" s="59">
        <v>1</v>
      </c>
      <c r="V113" s="61">
        <f t="shared" si="3"/>
        <v>69</v>
      </c>
      <c r="W113" s="47"/>
    </row>
    <row r="114" spans="1:23" x14ac:dyDescent="0.3">
      <c r="A114" s="58" t="s">
        <v>334</v>
      </c>
      <c r="B114" s="59" t="s">
        <v>62</v>
      </c>
      <c r="C114" s="59" t="s">
        <v>16</v>
      </c>
      <c r="D114" s="59" t="s">
        <v>2</v>
      </c>
      <c r="E114" s="59" t="s">
        <v>15</v>
      </c>
      <c r="F114" s="59">
        <v>6526449</v>
      </c>
      <c r="G114" s="60">
        <f>IF(C114="oui",VLOOKUP(D114,[1]Outils!F$1:G$12,2,FALSE),0)</f>
        <v>45</v>
      </c>
      <c r="H114" s="59" t="s">
        <v>17</v>
      </c>
      <c r="I114" s="60">
        <f t="shared" si="2"/>
        <v>45</v>
      </c>
      <c r="J114" s="59" t="s">
        <v>17</v>
      </c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61">
        <f t="shared" si="3"/>
        <v>45</v>
      </c>
      <c r="W114" s="47"/>
    </row>
    <row r="115" spans="1:23" x14ac:dyDescent="0.3">
      <c r="A115" s="58" t="s">
        <v>334</v>
      </c>
      <c r="B115" s="59" t="s">
        <v>520</v>
      </c>
      <c r="C115" s="59" t="s">
        <v>16</v>
      </c>
      <c r="D115" s="59" t="s">
        <v>4</v>
      </c>
      <c r="E115" s="59" t="s">
        <v>15</v>
      </c>
      <c r="F115" s="59">
        <v>6526449</v>
      </c>
      <c r="G115" s="60">
        <f>IF(C115="oui",VLOOKUP(D115,[1]Outils!F$1:G$12,2,FALSE),0)</f>
        <v>62</v>
      </c>
      <c r="H115" s="59" t="s">
        <v>17</v>
      </c>
      <c r="I115" s="60">
        <f t="shared" si="2"/>
        <v>62</v>
      </c>
      <c r="J115" s="59" t="s">
        <v>17</v>
      </c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61">
        <f t="shared" si="3"/>
        <v>62</v>
      </c>
      <c r="W115" s="47"/>
    </row>
    <row r="116" spans="1:23" x14ac:dyDescent="0.3">
      <c r="A116" s="58" t="s">
        <v>739</v>
      </c>
      <c r="B116" s="59" t="s">
        <v>610</v>
      </c>
      <c r="C116" s="59" t="s">
        <v>16</v>
      </c>
      <c r="D116" s="59" t="s">
        <v>2</v>
      </c>
      <c r="E116" s="59" t="s">
        <v>15</v>
      </c>
      <c r="F116" s="59">
        <v>3438007</v>
      </c>
      <c r="G116" s="60">
        <f>IF(C116="oui",VLOOKUP(D116,[1]Outils!F$1:G$12,2,FALSE),0)</f>
        <v>45</v>
      </c>
      <c r="H116" s="59" t="s">
        <v>17</v>
      </c>
      <c r="I116" s="60">
        <f t="shared" si="2"/>
        <v>45</v>
      </c>
      <c r="J116" s="59" t="s">
        <v>17</v>
      </c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61">
        <f t="shared" si="3"/>
        <v>45</v>
      </c>
      <c r="W116" s="47"/>
    </row>
    <row r="117" spans="1:23" x14ac:dyDescent="0.3">
      <c r="A117" s="58" t="s">
        <v>262</v>
      </c>
      <c r="B117" s="59" t="s">
        <v>220</v>
      </c>
      <c r="C117" s="59" t="s">
        <v>16</v>
      </c>
      <c r="D117" s="59" t="s">
        <v>2</v>
      </c>
      <c r="E117" s="59" t="s">
        <v>15</v>
      </c>
      <c r="F117" s="59">
        <v>3954551</v>
      </c>
      <c r="G117" s="60">
        <f>IF(C117="oui",VLOOKUP(D117,[1]Outils!F$1:G$12,2,FALSE),0)</f>
        <v>45</v>
      </c>
      <c r="H117" s="59" t="s">
        <v>17</v>
      </c>
      <c r="I117" s="60">
        <f t="shared" si="2"/>
        <v>45</v>
      </c>
      <c r="J117" s="59" t="s">
        <v>17</v>
      </c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61">
        <f t="shared" si="3"/>
        <v>45</v>
      </c>
      <c r="W117" s="47"/>
    </row>
    <row r="118" spans="1:23" x14ac:dyDescent="0.3">
      <c r="A118" s="58" t="s">
        <v>750</v>
      </c>
      <c r="B118" s="59" t="s">
        <v>751</v>
      </c>
      <c r="C118" s="59" t="s">
        <v>16</v>
      </c>
      <c r="D118" s="59" t="s">
        <v>4</v>
      </c>
      <c r="E118" s="59" t="s">
        <v>15</v>
      </c>
      <c r="F118" s="59">
        <v>21</v>
      </c>
      <c r="G118" s="60">
        <f>IF(C118="oui",VLOOKUP(D118,[1]Outils!F$1:G$12,2,FALSE),0)</f>
        <v>62</v>
      </c>
      <c r="H118" s="59" t="s">
        <v>17</v>
      </c>
      <c r="I118" s="60">
        <f t="shared" si="2"/>
        <v>62</v>
      </c>
      <c r="J118" s="59" t="s">
        <v>17</v>
      </c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61">
        <f t="shared" si="3"/>
        <v>62</v>
      </c>
      <c r="W118" s="47"/>
    </row>
    <row r="119" spans="1:23" x14ac:dyDescent="0.3">
      <c r="A119" s="58" t="s">
        <v>750</v>
      </c>
      <c r="B119" s="59" t="s">
        <v>769</v>
      </c>
      <c r="C119" s="59" t="s">
        <v>16</v>
      </c>
      <c r="D119" s="59" t="s">
        <v>6</v>
      </c>
      <c r="E119" s="59" t="s">
        <v>15</v>
      </c>
      <c r="F119" s="59">
        <v>20</v>
      </c>
      <c r="G119" s="60">
        <f>IF(C119="oui",VLOOKUP(D119,[1]Outils!F$1:G$12,2,FALSE),0)</f>
        <v>58</v>
      </c>
      <c r="H119" s="59" t="s">
        <v>17</v>
      </c>
      <c r="I119" s="60">
        <f t="shared" si="2"/>
        <v>58</v>
      </c>
      <c r="J119" s="59" t="s">
        <v>17</v>
      </c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61">
        <f t="shared" si="3"/>
        <v>58</v>
      </c>
      <c r="W119" s="47"/>
    </row>
    <row r="120" spans="1:23" x14ac:dyDescent="0.3">
      <c r="A120" s="64" t="s">
        <v>309</v>
      </c>
      <c r="B120" s="65" t="s">
        <v>178</v>
      </c>
      <c r="C120" s="65" t="s">
        <v>16</v>
      </c>
      <c r="D120" s="65" t="s">
        <v>5</v>
      </c>
      <c r="E120" s="65" t="s">
        <v>14</v>
      </c>
      <c r="F120" s="65"/>
      <c r="G120" s="66">
        <f>IF(C120="oui",VLOOKUP(D120,[1]Outils!F$1:G$12,2,FALSE),0)</f>
        <v>62</v>
      </c>
      <c r="H120" s="65" t="s">
        <v>16</v>
      </c>
      <c r="I120" s="66">
        <f t="shared" si="2"/>
        <v>66</v>
      </c>
      <c r="J120" s="65" t="s">
        <v>17</v>
      </c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7">
        <f t="shared" si="3"/>
        <v>66</v>
      </c>
      <c r="W120" s="50" t="s">
        <v>310</v>
      </c>
    </row>
    <row r="121" spans="1:23" x14ac:dyDescent="0.3">
      <c r="A121" s="58" t="s">
        <v>214</v>
      </c>
      <c r="B121" s="59" t="s">
        <v>215</v>
      </c>
      <c r="C121" s="59" t="s">
        <v>16</v>
      </c>
      <c r="D121" s="59" t="s">
        <v>13</v>
      </c>
      <c r="E121" s="59" t="s">
        <v>15</v>
      </c>
      <c r="F121" s="59">
        <v>6905757</v>
      </c>
      <c r="G121" s="60">
        <f>IF(C121="oui",VLOOKUP(D121,[1]Outils!F$1:G$12,2,FALSE),0)</f>
        <v>28</v>
      </c>
      <c r="H121" s="59" t="s">
        <v>17</v>
      </c>
      <c r="I121" s="60">
        <f t="shared" si="2"/>
        <v>28</v>
      </c>
      <c r="J121" s="59" t="s">
        <v>17</v>
      </c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61">
        <f t="shared" si="3"/>
        <v>28</v>
      </c>
      <c r="W121" s="47"/>
    </row>
    <row r="122" spans="1:23" x14ac:dyDescent="0.3">
      <c r="A122" s="58" t="s">
        <v>214</v>
      </c>
      <c r="B122" s="59" t="s">
        <v>224</v>
      </c>
      <c r="C122" s="59" t="s">
        <v>16</v>
      </c>
      <c r="D122" s="59" t="s">
        <v>10</v>
      </c>
      <c r="E122" s="59" t="s">
        <v>15</v>
      </c>
      <c r="F122" s="59">
        <v>6905756</v>
      </c>
      <c r="G122" s="60">
        <f>IF(C122="oui",VLOOKUP(D122,[1]Outils!F$1:G$12,2,FALSE),0)</f>
        <v>46</v>
      </c>
      <c r="H122" s="59" t="s">
        <v>17</v>
      </c>
      <c r="I122" s="60">
        <f t="shared" si="2"/>
        <v>46</v>
      </c>
      <c r="J122" s="59" t="s">
        <v>17</v>
      </c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61">
        <f t="shared" si="3"/>
        <v>46</v>
      </c>
      <c r="W122" s="47"/>
    </row>
    <row r="123" spans="1:23" x14ac:dyDescent="0.3">
      <c r="A123" s="58" t="s">
        <v>662</v>
      </c>
      <c r="B123" s="59" t="s">
        <v>545</v>
      </c>
      <c r="C123" s="59" t="s">
        <v>16</v>
      </c>
      <c r="D123" s="59" t="s">
        <v>5</v>
      </c>
      <c r="E123" s="59" t="s">
        <v>15</v>
      </c>
      <c r="F123" s="59">
        <v>588</v>
      </c>
      <c r="G123" s="60">
        <f>IF(C123="oui",VLOOKUP(D123,[1]Outils!F$1:G$12,2,FALSE),0)</f>
        <v>62</v>
      </c>
      <c r="H123" s="59" t="s">
        <v>17</v>
      </c>
      <c r="I123" s="60">
        <f t="shared" si="2"/>
        <v>62</v>
      </c>
      <c r="J123" s="59" t="s">
        <v>17</v>
      </c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61">
        <f t="shared" si="3"/>
        <v>62</v>
      </c>
      <c r="W123" s="47"/>
    </row>
    <row r="124" spans="1:23" x14ac:dyDescent="0.3">
      <c r="A124" s="58" t="s">
        <v>662</v>
      </c>
      <c r="B124" s="59" t="s">
        <v>320</v>
      </c>
      <c r="C124" s="59" t="s">
        <v>16</v>
      </c>
      <c r="D124" s="59" t="s">
        <v>2</v>
      </c>
      <c r="E124" s="59" t="s">
        <v>15</v>
      </c>
      <c r="F124" s="59">
        <v>588</v>
      </c>
      <c r="G124" s="60">
        <f>IF(C124="oui",VLOOKUP(D124,[1]Outils!F$1:G$12,2,FALSE),0)</f>
        <v>45</v>
      </c>
      <c r="H124" s="59" t="s">
        <v>17</v>
      </c>
      <c r="I124" s="60">
        <f t="shared" si="2"/>
        <v>45</v>
      </c>
      <c r="J124" s="59" t="s">
        <v>17</v>
      </c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61">
        <f t="shared" si="3"/>
        <v>45</v>
      </c>
      <c r="W124" s="47"/>
    </row>
    <row r="125" spans="1:23" x14ac:dyDescent="0.3">
      <c r="A125" s="62" t="s">
        <v>185</v>
      </c>
      <c r="B125" s="59" t="s">
        <v>186</v>
      </c>
      <c r="C125" s="59" t="s">
        <v>16</v>
      </c>
      <c r="D125" s="59" t="s">
        <v>7</v>
      </c>
      <c r="E125" s="59" t="s">
        <v>15</v>
      </c>
      <c r="F125" s="59">
        <v>146</v>
      </c>
      <c r="G125" s="60">
        <f>IF(C125="oui",VLOOKUP(D125,[1]Outils!F$1:G$12,2,FALSE),0)</f>
        <v>58</v>
      </c>
      <c r="H125" s="59" t="s">
        <v>17</v>
      </c>
      <c r="I125" s="60">
        <f t="shared" si="2"/>
        <v>58</v>
      </c>
      <c r="J125" s="59" t="s">
        <v>17</v>
      </c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61">
        <f t="shared" si="3"/>
        <v>58</v>
      </c>
      <c r="W125" s="47"/>
    </row>
    <row r="126" spans="1:23" x14ac:dyDescent="0.3">
      <c r="A126" s="58" t="s">
        <v>371</v>
      </c>
      <c r="B126" s="59" t="s">
        <v>372</v>
      </c>
      <c r="C126" s="59" t="s">
        <v>16</v>
      </c>
      <c r="D126" s="59" t="s">
        <v>5</v>
      </c>
      <c r="E126" s="59" t="s">
        <v>15</v>
      </c>
      <c r="F126" s="59">
        <v>4931405</v>
      </c>
      <c r="G126" s="60">
        <f>IF(C126="oui",VLOOKUP(D126,[1]Outils!F$1:G$12,2,FALSE),0)</f>
        <v>62</v>
      </c>
      <c r="H126" s="59" t="s">
        <v>16</v>
      </c>
      <c r="I126" s="60">
        <f t="shared" si="2"/>
        <v>66</v>
      </c>
      <c r="J126" s="59" t="s">
        <v>16</v>
      </c>
      <c r="K126" s="59">
        <v>1</v>
      </c>
      <c r="L126" s="59"/>
      <c r="M126" s="59"/>
      <c r="N126" s="59"/>
      <c r="O126" s="59">
        <v>1</v>
      </c>
      <c r="P126" s="59"/>
      <c r="Q126" s="59"/>
      <c r="R126" s="59"/>
      <c r="S126" s="59"/>
      <c r="T126" s="59"/>
      <c r="U126" s="59"/>
      <c r="V126" s="61">
        <f t="shared" si="3"/>
        <v>76</v>
      </c>
      <c r="W126" s="47"/>
    </row>
    <row r="127" spans="1:23" x14ac:dyDescent="0.3">
      <c r="A127" s="58" t="s">
        <v>566</v>
      </c>
      <c r="B127" s="59" t="s">
        <v>461</v>
      </c>
      <c r="C127" s="59" t="s">
        <v>16</v>
      </c>
      <c r="D127" s="59" t="s">
        <v>8</v>
      </c>
      <c r="E127" s="59" t="s">
        <v>15</v>
      </c>
      <c r="F127" s="59">
        <v>4789332</v>
      </c>
      <c r="G127" s="60">
        <f>IF(C127="oui",VLOOKUP(D127,[1]Outils!F$1:G$12,2,FALSE),0)</f>
        <v>50</v>
      </c>
      <c r="H127" s="59" t="s">
        <v>17</v>
      </c>
      <c r="I127" s="60">
        <f t="shared" si="2"/>
        <v>50</v>
      </c>
      <c r="J127" s="59" t="s">
        <v>17</v>
      </c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61">
        <f t="shared" si="3"/>
        <v>50</v>
      </c>
      <c r="W127" s="47"/>
    </row>
    <row r="128" spans="1:23" x14ac:dyDescent="0.3">
      <c r="A128" s="58" t="s">
        <v>566</v>
      </c>
      <c r="B128" s="59" t="s">
        <v>584</v>
      </c>
      <c r="C128" s="59" t="s">
        <v>16</v>
      </c>
      <c r="D128" s="59" t="s">
        <v>13</v>
      </c>
      <c r="E128" s="59" t="s">
        <v>15</v>
      </c>
      <c r="F128" s="59">
        <v>4789333</v>
      </c>
      <c r="G128" s="60">
        <f>IF(C128="oui",VLOOKUP(D128,[1]Outils!F$1:G$12,2,FALSE),0)</f>
        <v>28</v>
      </c>
      <c r="H128" s="59" t="s">
        <v>17</v>
      </c>
      <c r="I128" s="60">
        <f t="shared" si="2"/>
        <v>28</v>
      </c>
      <c r="J128" s="59" t="s">
        <v>17</v>
      </c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61">
        <f t="shared" si="3"/>
        <v>28</v>
      </c>
      <c r="W128" s="47"/>
    </row>
    <row r="129" spans="1:23" x14ac:dyDescent="0.3">
      <c r="A129" s="58" t="s">
        <v>547</v>
      </c>
      <c r="B129" s="59" t="s">
        <v>294</v>
      </c>
      <c r="C129" s="59" t="s">
        <v>16</v>
      </c>
      <c r="D129" s="59" t="s">
        <v>6</v>
      </c>
      <c r="E129" s="59" t="s">
        <v>15</v>
      </c>
      <c r="F129" s="59">
        <v>923239</v>
      </c>
      <c r="G129" s="60">
        <f>IF(C129="oui",VLOOKUP(D129,[1]Outils!F$1:G$12,2,FALSE),0)</f>
        <v>58</v>
      </c>
      <c r="H129" s="59" t="s">
        <v>17</v>
      </c>
      <c r="I129" s="60">
        <f t="shared" si="2"/>
        <v>58</v>
      </c>
      <c r="J129" s="59" t="s">
        <v>17</v>
      </c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61">
        <f t="shared" si="3"/>
        <v>58</v>
      </c>
      <c r="W129" s="47"/>
    </row>
    <row r="130" spans="1:23" x14ac:dyDescent="0.3">
      <c r="A130" s="58" t="s">
        <v>802</v>
      </c>
      <c r="B130" s="59" t="s">
        <v>446</v>
      </c>
      <c r="C130" s="59" t="s">
        <v>16</v>
      </c>
      <c r="D130" s="59" t="s">
        <v>3</v>
      </c>
      <c r="E130" s="59" t="s">
        <v>15</v>
      </c>
      <c r="F130" s="59">
        <v>5466597</v>
      </c>
      <c r="G130" s="60">
        <f>IF(C130="oui",VLOOKUP(D130,[1]Outils!F$1:G$12,2,FALSE),0)</f>
        <v>49</v>
      </c>
      <c r="H130" s="59" t="s">
        <v>17</v>
      </c>
      <c r="I130" s="60">
        <f t="shared" si="2"/>
        <v>49</v>
      </c>
      <c r="J130" s="59" t="s">
        <v>17</v>
      </c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61">
        <f t="shared" si="3"/>
        <v>49</v>
      </c>
      <c r="W130" s="47"/>
    </row>
    <row r="131" spans="1:23" x14ac:dyDescent="0.3">
      <c r="A131" s="58" t="s">
        <v>67</v>
      </c>
      <c r="B131" s="59" t="s">
        <v>68</v>
      </c>
      <c r="C131" s="59" t="s">
        <v>16</v>
      </c>
      <c r="D131" s="59" t="s">
        <v>3</v>
      </c>
      <c r="E131" s="59" t="s">
        <v>15</v>
      </c>
      <c r="F131" s="59">
        <v>2000333</v>
      </c>
      <c r="G131" s="60">
        <f>IF(C131="oui",VLOOKUP(D131,[1]Outils!F$1:G$12,2,FALSE),0)</f>
        <v>49</v>
      </c>
      <c r="H131" s="59" t="s">
        <v>17</v>
      </c>
      <c r="I131" s="60">
        <f t="shared" si="2"/>
        <v>49</v>
      </c>
      <c r="J131" s="59" t="s">
        <v>17</v>
      </c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61">
        <f t="shared" si="3"/>
        <v>49</v>
      </c>
      <c r="W131" s="47"/>
    </row>
    <row r="132" spans="1:23" x14ac:dyDescent="0.3">
      <c r="A132" s="58" t="s">
        <v>304</v>
      </c>
      <c r="B132" s="59" t="s">
        <v>103</v>
      </c>
      <c r="C132" s="59" t="s">
        <v>16</v>
      </c>
      <c r="D132" s="59" t="s">
        <v>4</v>
      </c>
      <c r="E132" s="59" t="s">
        <v>15</v>
      </c>
      <c r="F132" s="59">
        <v>302940</v>
      </c>
      <c r="G132" s="60">
        <f>IF(C132="oui",VLOOKUP(D132,[1]Outils!F$1:G$12,2,FALSE),0)</f>
        <v>62</v>
      </c>
      <c r="H132" s="59" t="s">
        <v>17</v>
      </c>
      <c r="I132" s="60">
        <f t="shared" ref="I132:I195" si="4">IF(H132="oui",G132+4,G132)</f>
        <v>62</v>
      </c>
      <c r="J132" s="59" t="s">
        <v>17</v>
      </c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61">
        <f t="shared" ref="V132:V195" si="5">IF(J132="oui",I132+K132*10,I132)</f>
        <v>62</v>
      </c>
      <c r="W132" s="47"/>
    </row>
    <row r="133" spans="1:23" x14ac:dyDescent="0.3">
      <c r="A133" s="58" t="s">
        <v>304</v>
      </c>
      <c r="B133" s="59" t="s">
        <v>314</v>
      </c>
      <c r="C133" s="59" t="s">
        <v>16</v>
      </c>
      <c r="D133" s="59" t="s">
        <v>5</v>
      </c>
      <c r="E133" s="59" t="s">
        <v>15</v>
      </c>
      <c r="F133" s="59">
        <v>3001325</v>
      </c>
      <c r="G133" s="60">
        <f>IF(C133="oui",VLOOKUP(D133,[1]Outils!F$1:G$12,2,FALSE),0)</f>
        <v>62</v>
      </c>
      <c r="H133" s="59" t="s">
        <v>16</v>
      </c>
      <c r="I133" s="60">
        <f t="shared" si="4"/>
        <v>66</v>
      </c>
      <c r="J133" s="59" t="s">
        <v>17</v>
      </c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61">
        <f t="shared" si="5"/>
        <v>66</v>
      </c>
      <c r="W133" s="47"/>
    </row>
    <row r="134" spans="1:23" x14ac:dyDescent="0.3">
      <c r="A134" s="58" t="s">
        <v>39</v>
      </c>
      <c r="B134" s="59" t="s">
        <v>40</v>
      </c>
      <c r="C134" s="59" t="s">
        <v>16</v>
      </c>
      <c r="D134" s="59" t="s">
        <v>10</v>
      </c>
      <c r="E134" s="59" t="s">
        <v>15</v>
      </c>
      <c r="F134" s="59">
        <v>926</v>
      </c>
      <c r="G134" s="60">
        <f>IF(C134="oui",VLOOKUP(D134,[1]Outils!F$1:G$12,2,FALSE),0)</f>
        <v>46</v>
      </c>
      <c r="H134" s="59" t="s">
        <v>17</v>
      </c>
      <c r="I134" s="60">
        <f t="shared" si="4"/>
        <v>46</v>
      </c>
      <c r="J134" s="59" t="s">
        <v>17</v>
      </c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61">
        <f t="shared" si="5"/>
        <v>46</v>
      </c>
      <c r="W134" s="47"/>
    </row>
    <row r="135" spans="1:23" x14ac:dyDescent="0.3">
      <c r="A135" s="58" t="s">
        <v>39</v>
      </c>
      <c r="B135" s="59" t="s">
        <v>51</v>
      </c>
      <c r="C135" s="59" t="s">
        <v>16</v>
      </c>
      <c r="D135" s="59" t="s">
        <v>2</v>
      </c>
      <c r="E135" s="59" t="s">
        <v>15</v>
      </c>
      <c r="F135" s="59">
        <v>926</v>
      </c>
      <c r="G135" s="60">
        <f>IF(C135="oui",VLOOKUP(D135,[1]Outils!F$1:G$12,2,FALSE),0)</f>
        <v>45</v>
      </c>
      <c r="H135" s="59" t="s">
        <v>17</v>
      </c>
      <c r="I135" s="60">
        <f t="shared" si="4"/>
        <v>45</v>
      </c>
      <c r="J135" s="59" t="s">
        <v>17</v>
      </c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61">
        <f t="shared" si="5"/>
        <v>45</v>
      </c>
      <c r="W135" s="47"/>
    </row>
    <row r="136" spans="1:23" x14ac:dyDescent="0.3">
      <c r="A136" s="58" t="s">
        <v>598</v>
      </c>
      <c r="B136" s="59" t="s">
        <v>599</v>
      </c>
      <c r="C136" s="59" t="s">
        <v>16</v>
      </c>
      <c r="D136" s="59" t="s">
        <v>2</v>
      </c>
      <c r="E136" s="59" t="s">
        <v>14</v>
      </c>
      <c r="F136" s="59"/>
      <c r="G136" s="60">
        <f>IF(C136="oui",VLOOKUP(D136,[1]Outils!F$1:G$12,2,FALSE),0)</f>
        <v>45</v>
      </c>
      <c r="H136" s="59" t="s">
        <v>17</v>
      </c>
      <c r="I136" s="60">
        <f t="shared" si="4"/>
        <v>45</v>
      </c>
      <c r="J136" s="59" t="s">
        <v>17</v>
      </c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61">
        <f t="shared" si="5"/>
        <v>45</v>
      </c>
      <c r="W136" s="47"/>
    </row>
    <row r="137" spans="1:23" x14ac:dyDescent="0.3">
      <c r="A137" s="58" t="s">
        <v>598</v>
      </c>
      <c r="B137" s="59" t="s">
        <v>644</v>
      </c>
      <c r="C137" s="59" t="s">
        <v>16</v>
      </c>
      <c r="D137" s="59" t="s">
        <v>6</v>
      </c>
      <c r="E137" s="59" t="s">
        <v>14</v>
      </c>
      <c r="F137" s="59"/>
      <c r="G137" s="60">
        <f>IF(C137="oui",VLOOKUP(D137,[1]Outils!F$1:G$12,2,FALSE),0)</f>
        <v>58</v>
      </c>
      <c r="H137" s="59" t="s">
        <v>17</v>
      </c>
      <c r="I137" s="60">
        <f t="shared" si="4"/>
        <v>58</v>
      </c>
      <c r="J137" s="59" t="s">
        <v>17</v>
      </c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61">
        <f t="shared" si="5"/>
        <v>58</v>
      </c>
      <c r="W137" s="47"/>
    </row>
    <row r="138" spans="1:23" x14ac:dyDescent="0.3">
      <c r="A138" s="58" t="s">
        <v>563</v>
      </c>
      <c r="B138" s="59" t="s">
        <v>564</v>
      </c>
      <c r="C138" s="59" t="s">
        <v>16</v>
      </c>
      <c r="D138" s="59" t="s">
        <v>8</v>
      </c>
      <c r="E138" s="59" t="s">
        <v>15</v>
      </c>
      <c r="F138" s="59">
        <v>876</v>
      </c>
      <c r="G138" s="60">
        <f>IF(C138="oui",VLOOKUP(D138,[1]Outils!F$1:G$12,2,FALSE),0)</f>
        <v>50</v>
      </c>
      <c r="H138" s="59" t="s">
        <v>17</v>
      </c>
      <c r="I138" s="60">
        <f t="shared" si="4"/>
        <v>50</v>
      </c>
      <c r="J138" s="59" t="s">
        <v>17</v>
      </c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61">
        <f t="shared" si="5"/>
        <v>50</v>
      </c>
      <c r="W138" s="47"/>
    </row>
    <row r="139" spans="1:23" x14ac:dyDescent="0.3">
      <c r="A139" s="58" t="s">
        <v>353</v>
      </c>
      <c r="B139" s="59" t="s">
        <v>50</v>
      </c>
      <c r="C139" s="59" t="s">
        <v>16</v>
      </c>
      <c r="D139" s="59" t="s">
        <v>4</v>
      </c>
      <c r="E139" s="59" t="s">
        <v>15</v>
      </c>
      <c r="F139" s="59">
        <v>220</v>
      </c>
      <c r="G139" s="60">
        <f>IF(C139="oui",VLOOKUP(D139,[1]Outils!F$1:G$12,2,FALSE),0)</f>
        <v>62</v>
      </c>
      <c r="H139" s="59" t="s">
        <v>16</v>
      </c>
      <c r="I139" s="60">
        <f t="shared" si="4"/>
        <v>66</v>
      </c>
      <c r="J139" s="59" t="s">
        <v>17</v>
      </c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61">
        <f t="shared" si="5"/>
        <v>66</v>
      </c>
      <c r="W139" s="47"/>
    </row>
    <row r="140" spans="1:23" x14ac:dyDescent="0.3">
      <c r="A140" s="58" t="s">
        <v>315</v>
      </c>
      <c r="B140" s="59" t="s">
        <v>232</v>
      </c>
      <c r="C140" s="59" t="s">
        <v>16</v>
      </c>
      <c r="D140" s="59" t="s">
        <v>5</v>
      </c>
      <c r="E140" s="59" t="s">
        <v>15</v>
      </c>
      <c r="F140" s="59">
        <v>87</v>
      </c>
      <c r="G140" s="60">
        <f>IF(C140="oui",VLOOKUP(D140,[1]Outils!F$1:G$12,2,FALSE),0)</f>
        <v>62</v>
      </c>
      <c r="H140" s="59" t="s">
        <v>16</v>
      </c>
      <c r="I140" s="60">
        <f t="shared" si="4"/>
        <v>66</v>
      </c>
      <c r="J140" s="59" t="s">
        <v>17</v>
      </c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61">
        <f t="shared" si="5"/>
        <v>66</v>
      </c>
      <c r="W140" s="47"/>
    </row>
    <row r="141" spans="1:23" x14ac:dyDescent="0.3">
      <c r="A141" s="58" t="s">
        <v>167</v>
      </c>
      <c r="B141" s="59" t="s">
        <v>94</v>
      </c>
      <c r="C141" s="59" t="s">
        <v>16</v>
      </c>
      <c r="D141" s="59" t="s">
        <v>13</v>
      </c>
      <c r="E141" s="59" t="s">
        <v>15</v>
      </c>
      <c r="F141" s="59">
        <v>2</v>
      </c>
      <c r="G141" s="60">
        <f>IF(C141="oui",VLOOKUP(D141,[1]Outils!F$1:G$12,2,FALSE),0)</f>
        <v>28</v>
      </c>
      <c r="H141" s="59" t="s">
        <v>17</v>
      </c>
      <c r="I141" s="60">
        <f t="shared" si="4"/>
        <v>28</v>
      </c>
      <c r="J141" s="59" t="s">
        <v>17</v>
      </c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61">
        <f t="shared" si="5"/>
        <v>28</v>
      </c>
      <c r="W141" s="47"/>
    </row>
    <row r="142" spans="1:23" x14ac:dyDescent="0.3">
      <c r="A142" s="58" t="s">
        <v>167</v>
      </c>
      <c r="B142" s="59" t="s">
        <v>169</v>
      </c>
      <c r="C142" s="59" t="s">
        <v>16</v>
      </c>
      <c r="D142" s="59" t="s">
        <v>7</v>
      </c>
      <c r="E142" s="59" t="s">
        <v>15</v>
      </c>
      <c r="F142" s="59">
        <v>3</v>
      </c>
      <c r="G142" s="60">
        <f>IF(C142="oui",VLOOKUP(D142,[1]Outils!F$1:G$12,2,FALSE),0)</f>
        <v>58</v>
      </c>
      <c r="H142" s="59" t="s">
        <v>17</v>
      </c>
      <c r="I142" s="60">
        <f t="shared" si="4"/>
        <v>58</v>
      </c>
      <c r="J142" s="59" t="s">
        <v>17</v>
      </c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61">
        <f t="shared" si="5"/>
        <v>58</v>
      </c>
      <c r="W142" s="47"/>
    </row>
    <row r="143" spans="1:23" x14ac:dyDescent="0.3">
      <c r="A143" s="58" t="s">
        <v>91</v>
      </c>
      <c r="B143" s="59" t="s">
        <v>92</v>
      </c>
      <c r="C143" s="59" t="s">
        <v>16</v>
      </c>
      <c r="D143" s="59" t="s">
        <v>3</v>
      </c>
      <c r="E143" s="59" t="s">
        <v>15</v>
      </c>
      <c r="F143" s="59">
        <v>8468028</v>
      </c>
      <c r="G143" s="60">
        <f>IF(C143="oui",VLOOKUP(D143,[1]Outils!F$1:G$12,2,FALSE),0)</f>
        <v>49</v>
      </c>
      <c r="H143" s="59" t="s">
        <v>17</v>
      </c>
      <c r="I143" s="60">
        <f t="shared" si="4"/>
        <v>49</v>
      </c>
      <c r="J143" s="59" t="s">
        <v>17</v>
      </c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61">
        <f t="shared" si="5"/>
        <v>49</v>
      </c>
      <c r="W143" s="47"/>
    </row>
    <row r="144" spans="1:23" x14ac:dyDescent="0.3">
      <c r="A144" s="58" t="s">
        <v>45</v>
      </c>
      <c r="B144" s="59" t="s">
        <v>46</v>
      </c>
      <c r="C144" s="59" t="s">
        <v>16</v>
      </c>
      <c r="D144" s="59" t="s">
        <v>7</v>
      </c>
      <c r="E144" s="59" t="s">
        <v>15</v>
      </c>
      <c r="F144" s="59">
        <v>6301731</v>
      </c>
      <c r="G144" s="60">
        <f>IF(C144="oui",VLOOKUP(D144,[1]Outils!F$1:G$12,2,FALSE),0)</f>
        <v>58</v>
      </c>
      <c r="H144" s="59" t="s">
        <v>17</v>
      </c>
      <c r="I144" s="60">
        <f t="shared" si="4"/>
        <v>58</v>
      </c>
      <c r="J144" s="59" t="s">
        <v>17</v>
      </c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61">
        <f t="shared" si="5"/>
        <v>58</v>
      </c>
      <c r="W144" s="47"/>
    </row>
    <row r="145" spans="1:23" x14ac:dyDescent="0.3">
      <c r="A145" s="58" t="s">
        <v>183</v>
      </c>
      <c r="B145" s="59" t="s">
        <v>184</v>
      </c>
      <c r="C145" s="59" t="s">
        <v>16</v>
      </c>
      <c r="D145" s="59" t="s">
        <v>11</v>
      </c>
      <c r="E145" s="59" t="s">
        <v>15</v>
      </c>
      <c r="F145" s="59">
        <v>2207</v>
      </c>
      <c r="G145" s="60">
        <f>IF(C145="oui",VLOOKUP(D145,[1]Outils!F$1:G$12,2,FALSE),0)</f>
        <v>38</v>
      </c>
      <c r="H145" s="59" t="s">
        <v>17</v>
      </c>
      <c r="I145" s="60">
        <f t="shared" si="4"/>
        <v>38</v>
      </c>
      <c r="J145" s="59" t="s">
        <v>17</v>
      </c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61">
        <f t="shared" si="5"/>
        <v>38</v>
      </c>
      <c r="W145" s="47"/>
    </row>
    <row r="146" spans="1:23" x14ac:dyDescent="0.3">
      <c r="A146" s="64" t="s">
        <v>183</v>
      </c>
      <c r="B146" s="65" t="s">
        <v>176</v>
      </c>
      <c r="C146" s="65" t="s">
        <v>16</v>
      </c>
      <c r="D146" s="65" t="s">
        <v>3</v>
      </c>
      <c r="E146" s="65" t="s">
        <v>15</v>
      </c>
      <c r="F146" s="65">
        <v>2208</v>
      </c>
      <c r="G146" s="66">
        <f>IF(C146="oui",VLOOKUP(D146,[1]Outils!F$1:G$12,2,FALSE),0)</f>
        <v>49</v>
      </c>
      <c r="H146" s="65" t="s">
        <v>17</v>
      </c>
      <c r="I146" s="66">
        <f t="shared" si="4"/>
        <v>49</v>
      </c>
      <c r="J146" s="65" t="s">
        <v>17</v>
      </c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7">
        <f t="shared" si="5"/>
        <v>49</v>
      </c>
      <c r="W146" s="50" t="s">
        <v>336</v>
      </c>
    </row>
    <row r="147" spans="1:23" x14ac:dyDescent="0.3">
      <c r="A147" s="58" t="s">
        <v>630</v>
      </c>
      <c r="B147" s="59" t="s">
        <v>235</v>
      </c>
      <c r="C147" s="59" t="s">
        <v>16</v>
      </c>
      <c r="D147" s="59" t="s">
        <v>5</v>
      </c>
      <c r="E147" s="59" t="s">
        <v>15</v>
      </c>
      <c r="F147" s="59">
        <v>1771805</v>
      </c>
      <c r="G147" s="60">
        <f>IF(C147="oui",VLOOKUP(D147,[1]Outils!F$1:G$12,2,FALSE),0)</f>
        <v>62</v>
      </c>
      <c r="H147" s="59" t="s">
        <v>16</v>
      </c>
      <c r="I147" s="60">
        <f t="shared" si="4"/>
        <v>66</v>
      </c>
      <c r="J147" s="59" t="s">
        <v>17</v>
      </c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61">
        <f t="shared" si="5"/>
        <v>66</v>
      </c>
      <c r="W147" s="47"/>
    </row>
    <row r="148" spans="1:23" x14ac:dyDescent="0.3">
      <c r="A148" s="58" t="s">
        <v>526</v>
      </c>
      <c r="B148" s="59" t="s">
        <v>186</v>
      </c>
      <c r="C148" s="59" t="s">
        <v>16</v>
      </c>
      <c r="D148" s="59" t="s">
        <v>3</v>
      </c>
      <c r="E148" s="59" t="s">
        <v>15</v>
      </c>
      <c r="F148" s="59">
        <v>1000229</v>
      </c>
      <c r="G148" s="60">
        <f>IF(C148="oui",VLOOKUP(D148,[1]Outils!F$1:G$12,2,FALSE),0)</f>
        <v>49</v>
      </c>
      <c r="H148" s="59" t="s">
        <v>17</v>
      </c>
      <c r="I148" s="60">
        <f t="shared" si="4"/>
        <v>49</v>
      </c>
      <c r="J148" s="59" t="s">
        <v>17</v>
      </c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61">
        <f t="shared" si="5"/>
        <v>49</v>
      </c>
      <c r="W148" s="47"/>
    </row>
    <row r="149" spans="1:23" x14ac:dyDescent="0.3">
      <c r="A149" s="58" t="s">
        <v>526</v>
      </c>
      <c r="B149" s="59" t="s">
        <v>548</v>
      </c>
      <c r="C149" s="59" t="s">
        <v>16</v>
      </c>
      <c r="D149" s="59" t="s">
        <v>6</v>
      </c>
      <c r="E149" s="59" t="s">
        <v>15</v>
      </c>
      <c r="F149" s="59">
        <v>1000228</v>
      </c>
      <c r="G149" s="60">
        <f>IF(C149="oui",VLOOKUP(D149,[1]Outils!F$1:G$12,2,FALSE),0)</f>
        <v>58</v>
      </c>
      <c r="H149" s="59" t="s">
        <v>17</v>
      </c>
      <c r="I149" s="60">
        <f t="shared" si="4"/>
        <v>58</v>
      </c>
      <c r="J149" s="59" t="s">
        <v>17</v>
      </c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61">
        <f t="shared" si="5"/>
        <v>58</v>
      </c>
      <c r="W149" s="47"/>
    </row>
    <row r="150" spans="1:23" x14ac:dyDescent="0.3">
      <c r="A150" s="58" t="s">
        <v>375</v>
      </c>
      <c r="B150" s="59" t="s">
        <v>151</v>
      </c>
      <c r="C150" s="59" t="s">
        <v>16</v>
      </c>
      <c r="D150" s="59" t="s">
        <v>5</v>
      </c>
      <c r="E150" s="59" t="s">
        <v>15</v>
      </c>
      <c r="F150" s="59">
        <v>3026011</v>
      </c>
      <c r="G150" s="60">
        <f>IF(C150="oui",VLOOKUP(D150,[1]Outils!F$1:G$12,2,FALSE),0)</f>
        <v>62</v>
      </c>
      <c r="H150" s="59" t="s">
        <v>16</v>
      </c>
      <c r="I150" s="60">
        <f t="shared" si="4"/>
        <v>66</v>
      </c>
      <c r="J150" s="59" t="s">
        <v>17</v>
      </c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61">
        <f t="shared" si="5"/>
        <v>66</v>
      </c>
      <c r="W150" s="47"/>
    </row>
    <row r="151" spans="1:23" x14ac:dyDescent="0.3">
      <c r="A151" s="58" t="s">
        <v>732</v>
      </c>
      <c r="B151" s="59" t="s">
        <v>733</v>
      </c>
      <c r="C151" s="59" t="s">
        <v>16</v>
      </c>
      <c r="D151" s="59" t="s">
        <v>2</v>
      </c>
      <c r="E151" s="59" t="s">
        <v>14</v>
      </c>
      <c r="F151" s="59"/>
      <c r="G151" s="60">
        <f>IF(C151="oui",VLOOKUP(D151,[1]Outils!F$1:G$12,2,FALSE),0)</f>
        <v>45</v>
      </c>
      <c r="H151" s="59" t="s">
        <v>17</v>
      </c>
      <c r="I151" s="60">
        <f t="shared" si="4"/>
        <v>45</v>
      </c>
      <c r="J151" s="59" t="s">
        <v>17</v>
      </c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61">
        <f t="shared" si="5"/>
        <v>45</v>
      </c>
      <c r="W151" s="47"/>
    </row>
    <row r="152" spans="1:23" x14ac:dyDescent="0.3">
      <c r="A152" s="58" t="s">
        <v>732</v>
      </c>
      <c r="B152" s="59" t="s">
        <v>235</v>
      </c>
      <c r="C152" s="59" t="s">
        <v>16</v>
      </c>
      <c r="D152" s="59" t="s">
        <v>4</v>
      </c>
      <c r="E152" s="59" t="s">
        <v>14</v>
      </c>
      <c r="F152" s="59"/>
      <c r="G152" s="60">
        <f>IF(C152="oui",VLOOKUP(D152,[1]Outils!F$1:G$12,2,FALSE),0)</f>
        <v>62</v>
      </c>
      <c r="H152" s="59" t="s">
        <v>17</v>
      </c>
      <c r="I152" s="60">
        <f t="shared" si="4"/>
        <v>62</v>
      </c>
      <c r="J152" s="59" t="s">
        <v>17</v>
      </c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61">
        <f t="shared" si="5"/>
        <v>62</v>
      </c>
      <c r="W152" s="47"/>
    </row>
    <row r="153" spans="1:23" x14ac:dyDescent="0.3">
      <c r="A153" s="58" t="s">
        <v>763</v>
      </c>
      <c r="B153" s="59" t="s">
        <v>341</v>
      </c>
      <c r="C153" s="59" t="s">
        <v>16</v>
      </c>
      <c r="D153" s="59" t="s">
        <v>5</v>
      </c>
      <c r="E153" s="59" t="s">
        <v>15</v>
      </c>
      <c r="F153" s="59">
        <v>7696174</v>
      </c>
      <c r="G153" s="60">
        <f>IF(C153="oui",VLOOKUP(D153,[1]Outils!F$1:G$12,2,FALSE),0)</f>
        <v>62</v>
      </c>
      <c r="H153" s="59" t="s">
        <v>17</v>
      </c>
      <c r="I153" s="60">
        <f t="shared" si="4"/>
        <v>62</v>
      </c>
      <c r="J153" s="59" t="s">
        <v>17</v>
      </c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61">
        <f t="shared" si="5"/>
        <v>62</v>
      </c>
      <c r="W153" s="47"/>
    </row>
    <row r="154" spans="1:23" x14ac:dyDescent="0.3">
      <c r="A154" s="58" t="s">
        <v>749</v>
      </c>
      <c r="B154" s="59" t="s">
        <v>96</v>
      </c>
      <c r="C154" s="59" t="s">
        <v>16</v>
      </c>
      <c r="D154" s="59" t="s">
        <v>4</v>
      </c>
      <c r="E154" s="59" t="s">
        <v>15</v>
      </c>
      <c r="F154" s="59">
        <v>3111904</v>
      </c>
      <c r="G154" s="60">
        <f>IF(C154="oui",VLOOKUP(D154,[1]Outils!F$1:G$12,2,FALSE),0)</f>
        <v>62</v>
      </c>
      <c r="H154" s="59" t="s">
        <v>17</v>
      </c>
      <c r="I154" s="60">
        <f t="shared" si="4"/>
        <v>62</v>
      </c>
      <c r="J154" s="59" t="s">
        <v>16</v>
      </c>
      <c r="K154" s="59">
        <v>1</v>
      </c>
      <c r="L154" s="59"/>
      <c r="M154" s="59"/>
      <c r="N154" s="59"/>
      <c r="O154" s="59"/>
      <c r="P154" s="59">
        <v>1</v>
      </c>
      <c r="Q154" s="59"/>
      <c r="R154" s="59"/>
      <c r="S154" s="59"/>
      <c r="T154" s="59"/>
      <c r="U154" s="59"/>
      <c r="V154" s="61">
        <f t="shared" si="5"/>
        <v>72</v>
      </c>
      <c r="W154" s="47"/>
    </row>
    <row r="155" spans="1:23" x14ac:dyDescent="0.3">
      <c r="A155" s="58" t="s">
        <v>376</v>
      </c>
      <c r="B155" s="59" t="s">
        <v>377</v>
      </c>
      <c r="C155" s="59" t="s">
        <v>16</v>
      </c>
      <c r="D155" s="59" t="s">
        <v>5</v>
      </c>
      <c r="E155" s="59" t="s">
        <v>15</v>
      </c>
      <c r="F155" s="59">
        <v>698</v>
      </c>
      <c r="G155" s="60">
        <f>IF(C155="oui",VLOOKUP(D155,[1]Outils!F$1:G$12,2,FALSE),0)</f>
        <v>62</v>
      </c>
      <c r="H155" s="59" t="s">
        <v>16</v>
      </c>
      <c r="I155" s="60">
        <f t="shared" si="4"/>
        <v>66</v>
      </c>
      <c r="J155" s="59" t="s">
        <v>17</v>
      </c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61">
        <f t="shared" si="5"/>
        <v>66</v>
      </c>
      <c r="W155" s="47"/>
    </row>
    <row r="156" spans="1:23" x14ac:dyDescent="0.3">
      <c r="A156" s="58" t="s">
        <v>617</v>
      </c>
      <c r="B156" s="59" t="s">
        <v>258</v>
      </c>
      <c r="C156" s="59" t="s">
        <v>16</v>
      </c>
      <c r="D156" s="59" t="s">
        <v>5</v>
      </c>
      <c r="E156" s="59" t="s">
        <v>15</v>
      </c>
      <c r="F156" s="59">
        <v>1022829</v>
      </c>
      <c r="G156" s="60">
        <f>IF(C156="oui",VLOOKUP(D156,[1]Outils!F$1:G$12,2,FALSE),0)</f>
        <v>62</v>
      </c>
      <c r="H156" s="59" t="s">
        <v>17</v>
      </c>
      <c r="I156" s="60">
        <f t="shared" si="4"/>
        <v>62</v>
      </c>
      <c r="J156" s="59" t="s">
        <v>16</v>
      </c>
      <c r="K156" s="59">
        <v>3</v>
      </c>
      <c r="L156" s="59"/>
      <c r="M156" s="59"/>
      <c r="N156" s="59">
        <v>2</v>
      </c>
      <c r="O156" s="59"/>
      <c r="P156" s="59"/>
      <c r="Q156" s="59"/>
      <c r="R156" s="59">
        <v>1</v>
      </c>
      <c r="S156" s="59"/>
      <c r="T156" s="59"/>
      <c r="U156" s="59"/>
      <c r="V156" s="61">
        <f t="shared" si="5"/>
        <v>92</v>
      </c>
      <c r="W156" s="47"/>
    </row>
    <row r="157" spans="1:23" x14ac:dyDescent="0.3">
      <c r="A157" s="58" t="s">
        <v>233</v>
      </c>
      <c r="B157" s="59" t="s">
        <v>234</v>
      </c>
      <c r="C157" s="59" t="s">
        <v>16</v>
      </c>
      <c r="D157" s="59" t="s">
        <v>8</v>
      </c>
      <c r="E157" s="59" t="s">
        <v>15</v>
      </c>
      <c r="F157" s="59">
        <v>4047339</v>
      </c>
      <c r="G157" s="60">
        <f>IF(C157="oui",VLOOKUP(D157,[1]Outils!F$1:G$12,2,FALSE),0)</f>
        <v>50</v>
      </c>
      <c r="H157" s="59" t="s">
        <v>17</v>
      </c>
      <c r="I157" s="60">
        <f t="shared" si="4"/>
        <v>50</v>
      </c>
      <c r="J157" s="59" t="s">
        <v>17</v>
      </c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61">
        <f t="shared" si="5"/>
        <v>50</v>
      </c>
      <c r="W157" s="47"/>
    </row>
    <row r="158" spans="1:23" x14ac:dyDescent="0.3">
      <c r="A158" s="58" t="s">
        <v>286</v>
      </c>
      <c r="B158" s="59" t="s">
        <v>140</v>
      </c>
      <c r="C158" s="59" t="s">
        <v>16</v>
      </c>
      <c r="D158" s="59" t="s">
        <v>4</v>
      </c>
      <c r="E158" s="59" t="s">
        <v>15</v>
      </c>
      <c r="F158" s="59">
        <v>4047338</v>
      </c>
      <c r="G158" s="60">
        <f>IF(C158="oui",VLOOKUP(D158,[1]Outils!F$1:G$12,2,FALSE),0)</f>
        <v>62</v>
      </c>
      <c r="H158" s="59" t="s">
        <v>16</v>
      </c>
      <c r="I158" s="60">
        <f t="shared" si="4"/>
        <v>66</v>
      </c>
      <c r="J158" s="59" t="s">
        <v>17</v>
      </c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61">
        <f t="shared" si="5"/>
        <v>66</v>
      </c>
      <c r="W158" s="47"/>
    </row>
    <row r="159" spans="1:23" x14ac:dyDescent="0.3">
      <c r="A159" s="58" t="s">
        <v>546</v>
      </c>
      <c r="B159" s="59" t="s">
        <v>63</v>
      </c>
      <c r="C159" s="59" t="s">
        <v>16</v>
      </c>
      <c r="D159" s="59" t="s">
        <v>6</v>
      </c>
      <c r="E159" s="59" t="s">
        <v>15</v>
      </c>
      <c r="F159" s="59">
        <v>1183</v>
      </c>
      <c r="G159" s="60">
        <f>IF(C159="oui",VLOOKUP(D159,[1]Outils!F$1:G$12,2,FALSE),0)</f>
        <v>58</v>
      </c>
      <c r="H159" s="59" t="s">
        <v>17</v>
      </c>
      <c r="I159" s="60">
        <f t="shared" si="4"/>
        <v>58</v>
      </c>
      <c r="J159" s="59" t="s">
        <v>17</v>
      </c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61">
        <f t="shared" si="5"/>
        <v>58</v>
      </c>
      <c r="W159" s="47"/>
    </row>
    <row r="160" spans="1:23" x14ac:dyDescent="0.3">
      <c r="A160" s="58" t="s">
        <v>724</v>
      </c>
      <c r="B160" s="59" t="s">
        <v>392</v>
      </c>
      <c r="C160" s="59" t="s">
        <v>16</v>
      </c>
      <c r="D160" s="59" t="s">
        <v>4</v>
      </c>
      <c r="E160" s="59" t="s">
        <v>15</v>
      </c>
      <c r="F160" s="59">
        <v>8000018</v>
      </c>
      <c r="G160" s="60">
        <f>IF(C160="oui",VLOOKUP(D160,[1]Outils!F$1:G$12,2,FALSE),0)</f>
        <v>62</v>
      </c>
      <c r="H160" s="59" t="s">
        <v>17</v>
      </c>
      <c r="I160" s="60">
        <f t="shared" si="4"/>
        <v>62</v>
      </c>
      <c r="J160" s="59" t="s">
        <v>16</v>
      </c>
      <c r="K160" s="59">
        <v>1</v>
      </c>
      <c r="L160" s="59"/>
      <c r="M160" s="59"/>
      <c r="N160" s="59"/>
      <c r="O160" s="59">
        <v>1</v>
      </c>
      <c r="P160" s="59"/>
      <c r="Q160" s="59"/>
      <c r="R160" s="59"/>
      <c r="S160" s="59"/>
      <c r="T160" s="59"/>
      <c r="U160" s="59"/>
      <c r="V160" s="61">
        <f t="shared" si="5"/>
        <v>72</v>
      </c>
      <c r="W160" s="47"/>
    </row>
    <row r="161" spans="1:23" x14ac:dyDescent="0.3">
      <c r="A161" s="58" t="s">
        <v>338</v>
      </c>
      <c r="B161" s="59" t="s">
        <v>339</v>
      </c>
      <c r="C161" s="59" t="s">
        <v>16</v>
      </c>
      <c r="D161" s="59" t="s">
        <v>3</v>
      </c>
      <c r="E161" s="59" t="s">
        <v>15</v>
      </c>
      <c r="F161" s="59">
        <v>7792481</v>
      </c>
      <c r="G161" s="60">
        <f>IF(C161="oui",VLOOKUP(D161,[1]Outils!F$1:G$12,2,FALSE),0)</f>
        <v>49</v>
      </c>
      <c r="H161" s="59" t="s">
        <v>17</v>
      </c>
      <c r="I161" s="60">
        <f t="shared" si="4"/>
        <v>49</v>
      </c>
      <c r="J161" s="59" t="s">
        <v>17</v>
      </c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61">
        <f t="shared" si="5"/>
        <v>49</v>
      </c>
      <c r="W161" s="47"/>
    </row>
    <row r="162" spans="1:23" x14ac:dyDescent="0.3">
      <c r="A162" s="58" t="s">
        <v>773</v>
      </c>
      <c r="B162" s="59" t="s">
        <v>100</v>
      </c>
      <c r="C162" s="59" t="s">
        <v>16</v>
      </c>
      <c r="D162" s="59" t="s">
        <v>7</v>
      </c>
      <c r="E162" s="59" t="s">
        <v>14</v>
      </c>
      <c r="F162" s="59"/>
      <c r="G162" s="60">
        <f>IF(C162="oui",VLOOKUP(D162,[1]Outils!F$1:G$12,2,FALSE),0)</f>
        <v>58</v>
      </c>
      <c r="H162" s="59" t="s">
        <v>17</v>
      </c>
      <c r="I162" s="60">
        <f t="shared" si="4"/>
        <v>58</v>
      </c>
      <c r="J162" s="59" t="s">
        <v>17</v>
      </c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61">
        <f t="shared" si="5"/>
        <v>58</v>
      </c>
      <c r="W162" s="47"/>
    </row>
    <row r="163" spans="1:23" x14ac:dyDescent="0.3">
      <c r="A163" s="58" t="s">
        <v>530</v>
      </c>
      <c r="B163" s="59" t="s">
        <v>531</v>
      </c>
      <c r="C163" s="59" t="s">
        <v>16</v>
      </c>
      <c r="D163" s="59" t="s">
        <v>4</v>
      </c>
      <c r="E163" s="59" t="s">
        <v>15</v>
      </c>
      <c r="F163" s="59">
        <v>182</v>
      </c>
      <c r="G163" s="60">
        <f>IF(C163="oui",VLOOKUP(D163,[1]Outils!F$1:G$12,2,FALSE),0)</f>
        <v>62</v>
      </c>
      <c r="H163" s="59" t="s">
        <v>17</v>
      </c>
      <c r="I163" s="60">
        <f t="shared" si="4"/>
        <v>62</v>
      </c>
      <c r="J163" s="59" t="s">
        <v>17</v>
      </c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61">
        <f t="shared" si="5"/>
        <v>62</v>
      </c>
      <c r="W163" s="47"/>
    </row>
    <row r="164" spans="1:23" x14ac:dyDescent="0.3">
      <c r="A164" s="63" t="s">
        <v>152</v>
      </c>
      <c r="B164" s="59" t="s">
        <v>153</v>
      </c>
      <c r="C164" s="59" t="s">
        <v>16</v>
      </c>
      <c r="D164" s="59" t="s">
        <v>5</v>
      </c>
      <c r="E164" s="59" t="s">
        <v>15</v>
      </c>
      <c r="F164" s="59">
        <v>846</v>
      </c>
      <c r="G164" s="60">
        <f>IF(C164="oui",VLOOKUP(D164,[1]Outils!F$1:G$12,2,FALSE),0)</f>
        <v>62</v>
      </c>
      <c r="H164" s="59" t="s">
        <v>16</v>
      </c>
      <c r="I164" s="60">
        <f t="shared" si="4"/>
        <v>66</v>
      </c>
      <c r="J164" s="59" t="s">
        <v>16</v>
      </c>
      <c r="K164" s="59">
        <v>1</v>
      </c>
      <c r="L164" s="59"/>
      <c r="M164" s="59"/>
      <c r="N164" s="59"/>
      <c r="O164" s="59">
        <v>1</v>
      </c>
      <c r="P164" s="59"/>
      <c r="Q164" s="59"/>
      <c r="R164" s="59"/>
      <c r="S164" s="59"/>
      <c r="T164" s="59"/>
      <c r="U164" s="59"/>
      <c r="V164" s="61">
        <f t="shared" si="5"/>
        <v>76</v>
      </c>
      <c r="W164" s="47"/>
    </row>
    <row r="165" spans="1:23" x14ac:dyDescent="0.3">
      <c r="A165" s="58" t="s">
        <v>152</v>
      </c>
      <c r="B165" s="59" t="s">
        <v>151</v>
      </c>
      <c r="C165" s="59" t="s">
        <v>16</v>
      </c>
      <c r="D165" s="59" t="s">
        <v>7</v>
      </c>
      <c r="E165" s="59" t="s">
        <v>15</v>
      </c>
      <c r="F165" s="59">
        <v>847</v>
      </c>
      <c r="G165" s="60">
        <f>IF(C165="oui",VLOOKUP(D165,[1]Outils!F$1:G$12,2,FALSE),0)</f>
        <v>58</v>
      </c>
      <c r="H165" s="59" t="s">
        <v>16</v>
      </c>
      <c r="I165" s="60">
        <f t="shared" si="4"/>
        <v>62</v>
      </c>
      <c r="J165" s="59" t="s">
        <v>16</v>
      </c>
      <c r="K165" s="59">
        <v>1</v>
      </c>
      <c r="L165" s="59"/>
      <c r="M165" s="59"/>
      <c r="N165" s="59">
        <v>1</v>
      </c>
      <c r="O165" s="59"/>
      <c r="P165" s="59"/>
      <c r="Q165" s="59"/>
      <c r="R165" s="59"/>
      <c r="S165" s="59"/>
      <c r="T165" s="59"/>
      <c r="U165" s="59"/>
      <c r="V165" s="61">
        <f t="shared" si="5"/>
        <v>72</v>
      </c>
      <c r="W165" s="47"/>
    </row>
    <row r="166" spans="1:23" x14ac:dyDescent="0.3">
      <c r="A166" s="58" t="s">
        <v>221</v>
      </c>
      <c r="B166" s="59" t="s">
        <v>222</v>
      </c>
      <c r="C166" s="59" t="s">
        <v>16</v>
      </c>
      <c r="D166" s="59" t="s">
        <v>11</v>
      </c>
      <c r="E166" s="59" t="s">
        <v>15</v>
      </c>
      <c r="F166" s="59">
        <v>9852934</v>
      </c>
      <c r="G166" s="60">
        <f>IF(C166="oui",VLOOKUP(D166,[1]Outils!F$1:G$12,2,FALSE),0)</f>
        <v>38</v>
      </c>
      <c r="H166" s="59" t="s">
        <v>17</v>
      </c>
      <c r="I166" s="60">
        <f t="shared" si="4"/>
        <v>38</v>
      </c>
      <c r="J166" s="59" t="s">
        <v>16</v>
      </c>
      <c r="K166" s="59">
        <v>1</v>
      </c>
      <c r="L166" s="59"/>
      <c r="M166" s="59">
        <v>1</v>
      </c>
      <c r="N166" s="59"/>
      <c r="O166" s="59"/>
      <c r="P166" s="59"/>
      <c r="Q166" s="59"/>
      <c r="R166" s="59"/>
      <c r="S166" s="59"/>
      <c r="T166" s="59"/>
      <c r="U166" s="59"/>
      <c r="V166" s="61">
        <f t="shared" si="5"/>
        <v>48</v>
      </c>
      <c r="W166" s="47"/>
    </row>
    <row r="167" spans="1:23" x14ac:dyDescent="0.3">
      <c r="A167" s="58" t="s">
        <v>221</v>
      </c>
      <c r="B167" s="59" t="s">
        <v>254</v>
      </c>
      <c r="C167" s="59" t="s">
        <v>16</v>
      </c>
      <c r="D167" s="59" t="s">
        <v>6</v>
      </c>
      <c r="E167" s="59" t="s">
        <v>15</v>
      </c>
      <c r="F167" s="59">
        <v>9852934</v>
      </c>
      <c r="G167" s="60">
        <f>IF(C167="oui",VLOOKUP(D167,[1]Outils!F$1:G$12,2,FALSE),0)</f>
        <v>58</v>
      </c>
      <c r="H167" s="59" t="s">
        <v>17</v>
      </c>
      <c r="I167" s="60">
        <f t="shared" si="4"/>
        <v>58</v>
      </c>
      <c r="J167" s="59" t="s">
        <v>16</v>
      </c>
      <c r="K167" s="59">
        <v>1</v>
      </c>
      <c r="L167" s="59"/>
      <c r="M167" s="59"/>
      <c r="N167" s="59"/>
      <c r="O167" s="59">
        <v>1</v>
      </c>
      <c r="P167" s="59"/>
      <c r="Q167" s="59"/>
      <c r="R167" s="59"/>
      <c r="S167" s="59"/>
      <c r="T167" s="59"/>
      <c r="U167" s="59"/>
      <c r="V167" s="61">
        <f t="shared" si="5"/>
        <v>68</v>
      </c>
      <c r="W167" s="47"/>
    </row>
    <row r="168" spans="1:23" x14ac:dyDescent="0.3">
      <c r="A168" s="58" t="s">
        <v>221</v>
      </c>
      <c r="B168" s="59" t="s">
        <v>449</v>
      </c>
      <c r="C168" s="59" t="s">
        <v>16</v>
      </c>
      <c r="D168" s="59" t="s">
        <v>13</v>
      </c>
      <c r="E168" s="59" t="s">
        <v>14</v>
      </c>
      <c r="F168" s="59"/>
      <c r="G168" s="60">
        <f>IF(C168="oui",VLOOKUP(D168,[1]Outils!F$1:G$12,2,FALSE),0)</f>
        <v>28</v>
      </c>
      <c r="H168" s="59" t="s">
        <v>17</v>
      </c>
      <c r="I168" s="60">
        <f t="shared" si="4"/>
        <v>28</v>
      </c>
      <c r="J168" s="59" t="s">
        <v>17</v>
      </c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61">
        <f t="shared" si="5"/>
        <v>28</v>
      </c>
      <c r="W168" s="47"/>
    </row>
    <row r="169" spans="1:23" x14ac:dyDescent="0.3">
      <c r="A169" s="58" t="s">
        <v>221</v>
      </c>
      <c r="B169" s="59" t="s">
        <v>112</v>
      </c>
      <c r="C169" s="59" t="s">
        <v>16</v>
      </c>
      <c r="D169" s="59" t="s">
        <v>12</v>
      </c>
      <c r="E169" s="59" t="s">
        <v>14</v>
      </c>
      <c r="F169" s="59"/>
      <c r="G169" s="60">
        <f>IF(C169="oui",VLOOKUP(D169,[1]Outils!F$1:G$12,2,FALSE),0)</f>
        <v>43</v>
      </c>
      <c r="H169" s="59" t="s">
        <v>17</v>
      </c>
      <c r="I169" s="60">
        <f t="shared" si="4"/>
        <v>43</v>
      </c>
      <c r="J169" s="59" t="s">
        <v>17</v>
      </c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61">
        <f t="shared" si="5"/>
        <v>43</v>
      </c>
      <c r="W169" s="47"/>
    </row>
    <row r="170" spans="1:23" x14ac:dyDescent="0.3">
      <c r="A170" s="58" t="s">
        <v>221</v>
      </c>
      <c r="B170" s="59" t="s">
        <v>313</v>
      </c>
      <c r="C170" s="59" t="s">
        <v>16</v>
      </c>
      <c r="D170" s="59" t="s">
        <v>5</v>
      </c>
      <c r="E170" s="59" t="s">
        <v>15</v>
      </c>
      <c r="F170" s="59">
        <v>2006064</v>
      </c>
      <c r="G170" s="60">
        <f>IF(C170="oui",VLOOKUP(D170,[1]Outils!F$1:G$12,2,FALSE),0)</f>
        <v>62</v>
      </c>
      <c r="H170" s="59" t="s">
        <v>16</v>
      </c>
      <c r="I170" s="60">
        <f t="shared" si="4"/>
        <v>66</v>
      </c>
      <c r="J170" s="59" t="s">
        <v>17</v>
      </c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61">
        <f t="shared" si="5"/>
        <v>66</v>
      </c>
      <c r="W170" s="47"/>
    </row>
    <row r="171" spans="1:23" x14ac:dyDescent="0.3">
      <c r="A171" s="58" t="s">
        <v>757</v>
      </c>
      <c r="B171" s="59" t="s">
        <v>758</v>
      </c>
      <c r="C171" s="59" t="s">
        <v>16</v>
      </c>
      <c r="D171" s="59" t="s">
        <v>5</v>
      </c>
      <c r="E171" s="59" t="s">
        <v>15</v>
      </c>
      <c r="F171" s="59">
        <v>171</v>
      </c>
      <c r="G171" s="60">
        <f>IF(C171="oui",VLOOKUP(D171,[1]Outils!F$1:G$12,2,FALSE),0)</f>
        <v>62</v>
      </c>
      <c r="H171" s="59" t="s">
        <v>16</v>
      </c>
      <c r="I171" s="60">
        <f t="shared" si="4"/>
        <v>66</v>
      </c>
      <c r="J171" s="59" t="s">
        <v>17</v>
      </c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61">
        <f t="shared" si="5"/>
        <v>66</v>
      </c>
      <c r="W171" s="47"/>
    </row>
    <row r="172" spans="1:23" x14ac:dyDescent="0.3">
      <c r="A172" s="58" t="s">
        <v>757</v>
      </c>
      <c r="B172" s="59" t="s">
        <v>364</v>
      </c>
      <c r="C172" s="59" t="s">
        <v>16</v>
      </c>
      <c r="D172" s="59" t="s">
        <v>9</v>
      </c>
      <c r="E172" s="59" t="s">
        <v>15</v>
      </c>
      <c r="F172" s="59">
        <v>170</v>
      </c>
      <c r="G172" s="60">
        <f>IF(C172="oui",VLOOKUP(D172,[1]Outils!F$1:G$12,2,FALSE),0)</f>
        <v>61</v>
      </c>
      <c r="H172" s="59" t="s">
        <v>17</v>
      </c>
      <c r="I172" s="60">
        <f t="shared" si="4"/>
        <v>61</v>
      </c>
      <c r="J172" s="59" t="s">
        <v>17</v>
      </c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61">
        <f t="shared" si="5"/>
        <v>61</v>
      </c>
      <c r="W172" s="47"/>
    </row>
    <row r="173" spans="1:23" x14ac:dyDescent="0.3">
      <c r="A173" s="58" t="s">
        <v>786</v>
      </c>
      <c r="B173" s="59" t="s">
        <v>787</v>
      </c>
      <c r="C173" s="59" t="s">
        <v>16</v>
      </c>
      <c r="D173" s="59" t="s">
        <v>12</v>
      </c>
      <c r="E173" s="59" t="s">
        <v>14</v>
      </c>
      <c r="F173" s="59"/>
      <c r="G173" s="60">
        <f>IF(C173="oui",VLOOKUP(D173,[1]Outils!F$1:G$12,2,FALSE),0)</f>
        <v>43</v>
      </c>
      <c r="H173" s="59" t="s">
        <v>17</v>
      </c>
      <c r="I173" s="60">
        <f t="shared" si="4"/>
        <v>43</v>
      </c>
      <c r="J173" s="59" t="s">
        <v>17</v>
      </c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61">
        <f t="shared" si="5"/>
        <v>43</v>
      </c>
      <c r="W173" s="47"/>
    </row>
    <row r="174" spans="1:23" x14ac:dyDescent="0.3">
      <c r="A174" s="58" t="s">
        <v>145</v>
      </c>
      <c r="B174" s="59" t="s">
        <v>105</v>
      </c>
      <c r="C174" s="59" t="s">
        <v>16</v>
      </c>
      <c r="D174" s="59" t="s">
        <v>9</v>
      </c>
      <c r="E174" s="59" t="s">
        <v>15</v>
      </c>
      <c r="F174" s="59">
        <v>962</v>
      </c>
      <c r="G174" s="60">
        <f>IF(C174="oui",VLOOKUP(D174,[1]Outils!F$1:G$12,2,FALSE),0)</f>
        <v>61</v>
      </c>
      <c r="H174" s="59" t="s">
        <v>17</v>
      </c>
      <c r="I174" s="60">
        <f t="shared" si="4"/>
        <v>61</v>
      </c>
      <c r="J174" s="59" t="s">
        <v>17</v>
      </c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61">
        <f t="shared" si="5"/>
        <v>61</v>
      </c>
      <c r="W174" s="47"/>
    </row>
    <row r="175" spans="1:23" x14ac:dyDescent="0.3">
      <c r="A175" s="58" t="s">
        <v>145</v>
      </c>
      <c r="B175" s="59" t="s">
        <v>168</v>
      </c>
      <c r="C175" s="59" t="s">
        <v>16</v>
      </c>
      <c r="D175" s="59" t="s">
        <v>7</v>
      </c>
      <c r="E175" s="59" t="s">
        <v>15</v>
      </c>
      <c r="F175" s="59">
        <v>963</v>
      </c>
      <c r="G175" s="60">
        <f>IF(C175="oui",VLOOKUP(D175,[1]Outils!F$1:G$12,2,FALSE),0)</f>
        <v>58</v>
      </c>
      <c r="H175" s="59" t="s">
        <v>17</v>
      </c>
      <c r="I175" s="60">
        <f t="shared" si="4"/>
        <v>58</v>
      </c>
      <c r="J175" s="59" t="s">
        <v>17</v>
      </c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61">
        <f t="shared" si="5"/>
        <v>58</v>
      </c>
      <c r="W175" s="47"/>
    </row>
    <row r="176" spans="1:23" x14ac:dyDescent="0.3">
      <c r="A176" s="58" t="s">
        <v>495</v>
      </c>
      <c r="B176" s="59" t="s">
        <v>341</v>
      </c>
      <c r="C176" s="59" t="s">
        <v>16</v>
      </c>
      <c r="D176" s="59" t="s">
        <v>8</v>
      </c>
      <c r="E176" s="59" t="s">
        <v>15</v>
      </c>
      <c r="F176" s="59">
        <v>971</v>
      </c>
      <c r="G176" s="60">
        <f>IF(C176="oui",VLOOKUP(D176,[1]Outils!F$1:G$12,2,FALSE),0)</f>
        <v>50</v>
      </c>
      <c r="H176" s="59" t="s">
        <v>17</v>
      </c>
      <c r="I176" s="60">
        <f t="shared" si="4"/>
        <v>50</v>
      </c>
      <c r="J176" s="59" t="s">
        <v>17</v>
      </c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61">
        <f t="shared" si="5"/>
        <v>50</v>
      </c>
      <c r="W176" s="47"/>
    </row>
    <row r="177" spans="1:23" x14ac:dyDescent="0.3">
      <c r="A177" s="58" t="s">
        <v>156</v>
      </c>
      <c r="B177" s="59" t="s">
        <v>157</v>
      </c>
      <c r="C177" s="59" t="s">
        <v>16</v>
      </c>
      <c r="D177" s="59" t="s">
        <v>3</v>
      </c>
      <c r="E177" s="59" t="s">
        <v>15</v>
      </c>
      <c r="F177" s="59">
        <v>3423023</v>
      </c>
      <c r="G177" s="60">
        <f>IF(C177="oui",VLOOKUP(D177,[1]Outils!F$1:G$12,2,FALSE),0)</f>
        <v>49</v>
      </c>
      <c r="H177" s="59" t="s">
        <v>16</v>
      </c>
      <c r="I177" s="60">
        <f t="shared" si="4"/>
        <v>53</v>
      </c>
      <c r="J177" s="59" t="s">
        <v>17</v>
      </c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61">
        <f t="shared" si="5"/>
        <v>53</v>
      </c>
      <c r="W177" s="47"/>
    </row>
    <row r="178" spans="1:23" x14ac:dyDescent="0.3">
      <c r="A178" s="58" t="s">
        <v>156</v>
      </c>
      <c r="B178" s="59" t="s">
        <v>158</v>
      </c>
      <c r="C178" s="59" t="s">
        <v>16</v>
      </c>
      <c r="D178" s="59" t="s">
        <v>6</v>
      </c>
      <c r="E178" s="59" t="s">
        <v>15</v>
      </c>
      <c r="F178" s="59">
        <v>3423023</v>
      </c>
      <c r="G178" s="60">
        <f>IF(C178="oui",VLOOKUP(D178,[1]Outils!F$1:G$12,2,FALSE),0)</f>
        <v>58</v>
      </c>
      <c r="H178" s="59" t="s">
        <v>17</v>
      </c>
      <c r="I178" s="60">
        <f t="shared" si="4"/>
        <v>58</v>
      </c>
      <c r="J178" s="59" t="s">
        <v>17</v>
      </c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61">
        <f t="shared" si="5"/>
        <v>58</v>
      </c>
      <c r="W178" s="47"/>
    </row>
    <row r="179" spans="1:23" x14ac:dyDescent="0.3">
      <c r="A179" s="58" t="s">
        <v>82</v>
      </c>
      <c r="B179" s="59" t="s">
        <v>83</v>
      </c>
      <c r="C179" s="59" t="s">
        <v>16</v>
      </c>
      <c r="D179" s="59" t="s">
        <v>7</v>
      </c>
      <c r="E179" s="59" t="s">
        <v>15</v>
      </c>
      <c r="F179" s="59">
        <v>545019</v>
      </c>
      <c r="G179" s="60">
        <f>IF(C179="oui",VLOOKUP(D179,[1]Outils!F$1:G$12,2,FALSE),0)</f>
        <v>58</v>
      </c>
      <c r="H179" s="59" t="s">
        <v>17</v>
      </c>
      <c r="I179" s="60">
        <f t="shared" si="4"/>
        <v>58</v>
      </c>
      <c r="J179" s="59" t="s">
        <v>17</v>
      </c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61">
        <f t="shared" si="5"/>
        <v>58</v>
      </c>
      <c r="W179" s="47"/>
    </row>
    <row r="180" spans="1:23" x14ac:dyDescent="0.3">
      <c r="A180" s="58" t="s">
        <v>82</v>
      </c>
      <c r="B180" s="59" t="s">
        <v>112</v>
      </c>
      <c r="C180" s="59" t="s">
        <v>16</v>
      </c>
      <c r="D180" s="59" t="s">
        <v>4</v>
      </c>
      <c r="E180" s="59" t="s">
        <v>15</v>
      </c>
      <c r="F180" s="59">
        <v>545020</v>
      </c>
      <c r="G180" s="60">
        <f>IF(C180="oui",VLOOKUP(D180,[1]Outils!F$1:G$12,2,FALSE),0)</f>
        <v>62</v>
      </c>
      <c r="H180" s="59" t="s">
        <v>16</v>
      </c>
      <c r="I180" s="60">
        <f t="shared" si="4"/>
        <v>66</v>
      </c>
      <c r="J180" s="59" t="s">
        <v>17</v>
      </c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61">
        <f t="shared" si="5"/>
        <v>66</v>
      </c>
      <c r="W180" s="47"/>
    </row>
    <row r="181" spans="1:23" x14ac:dyDescent="0.3">
      <c r="A181" s="58" t="s">
        <v>486</v>
      </c>
      <c r="B181" s="59" t="s">
        <v>487</v>
      </c>
      <c r="C181" s="59" t="s">
        <v>16</v>
      </c>
      <c r="D181" s="59" t="s">
        <v>4</v>
      </c>
      <c r="E181" s="59" t="s">
        <v>15</v>
      </c>
      <c r="F181" s="59">
        <v>3455025</v>
      </c>
      <c r="G181" s="60">
        <f>IF(C181="oui",VLOOKUP(D181,[1]Outils!F$1:G$12,2,FALSE),0)</f>
        <v>62</v>
      </c>
      <c r="H181" s="59" t="s">
        <v>17</v>
      </c>
      <c r="I181" s="60">
        <f t="shared" si="4"/>
        <v>62</v>
      </c>
      <c r="J181" s="59" t="s">
        <v>17</v>
      </c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61">
        <f t="shared" si="5"/>
        <v>62</v>
      </c>
      <c r="W181" s="47"/>
    </row>
    <row r="182" spans="1:23" x14ac:dyDescent="0.3">
      <c r="A182" s="58" t="s">
        <v>439</v>
      </c>
      <c r="B182" s="59" t="s">
        <v>320</v>
      </c>
      <c r="C182" s="59" t="s">
        <v>16</v>
      </c>
      <c r="D182" s="59" t="s">
        <v>4</v>
      </c>
      <c r="E182" s="59" t="s">
        <v>15</v>
      </c>
      <c r="F182" s="59">
        <v>46</v>
      </c>
      <c r="G182" s="60">
        <f>IF(C182="oui",VLOOKUP(D182,[1]Outils!F$1:G$12,2,FALSE),0)</f>
        <v>62</v>
      </c>
      <c r="H182" s="59" t="s">
        <v>17</v>
      </c>
      <c r="I182" s="60">
        <f t="shared" si="4"/>
        <v>62</v>
      </c>
      <c r="J182" s="59" t="s">
        <v>17</v>
      </c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61">
        <f t="shared" si="5"/>
        <v>62</v>
      </c>
      <c r="W182" s="47"/>
    </row>
    <row r="183" spans="1:23" x14ac:dyDescent="0.3">
      <c r="A183" s="58" t="s">
        <v>373</v>
      </c>
      <c r="B183" s="59" t="s">
        <v>374</v>
      </c>
      <c r="C183" s="59" t="s">
        <v>16</v>
      </c>
      <c r="D183" s="59" t="s">
        <v>5</v>
      </c>
      <c r="E183" s="59" t="s">
        <v>15</v>
      </c>
      <c r="F183" s="59">
        <v>4555985</v>
      </c>
      <c r="G183" s="60">
        <f>IF(C183="oui",VLOOKUP(D183,[1]Outils!F$1:G$12,2,FALSE),0)</f>
        <v>62</v>
      </c>
      <c r="H183" s="59" t="s">
        <v>16</v>
      </c>
      <c r="I183" s="60">
        <f t="shared" si="4"/>
        <v>66</v>
      </c>
      <c r="J183" s="59" t="s">
        <v>17</v>
      </c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61">
        <f t="shared" si="5"/>
        <v>66</v>
      </c>
      <c r="W183" s="47"/>
    </row>
    <row r="184" spans="1:23" x14ac:dyDescent="0.3">
      <c r="A184" s="58" t="s">
        <v>379</v>
      </c>
      <c r="B184" s="59" t="s">
        <v>50</v>
      </c>
      <c r="C184" s="59" t="s">
        <v>16</v>
      </c>
      <c r="D184" s="59" t="s">
        <v>5</v>
      </c>
      <c r="E184" s="59" t="s">
        <v>15</v>
      </c>
      <c r="F184" s="59">
        <v>6344410</v>
      </c>
      <c r="G184" s="60">
        <f>IF(C184="oui",VLOOKUP(D184,[1]Outils!F$1:G$12,2,FALSE),0)</f>
        <v>62</v>
      </c>
      <c r="H184" s="59" t="s">
        <v>16</v>
      </c>
      <c r="I184" s="60">
        <f t="shared" si="4"/>
        <v>66</v>
      </c>
      <c r="J184" s="59" t="s">
        <v>17</v>
      </c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61">
        <f t="shared" si="5"/>
        <v>66</v>
      </c>
      <c r="W184" s="47"/>
    </row>
    <row r="185" spans="1:23" x14ac:dyDescent="0.3">
      <c r="A185" s="58" t="s">
        <v>379</v>
      </c>
      <c r="B185" s="59" t="s">
        <v>392</v>
      </c>
      <c r="C185" s="59" t="s">
        <v>16</v>
      </c>
      <c r="D185" s="59" t="s">
        <v>8</v>
      </c>
      <c r="E185" s="59" t="s">
        <v>15</v>
      </c>
      <c r="F185" s="59">
        <v>6344411</v>
      </c>
      <c r="G185" s="60">
        <f>IF(C185="oui",VLOOKUP(D185,[1]Outils!F$1:G$12,2,FALSE),0)</f>
        <v>50</v>
      </c>
      <c r="H185" s="59" t="s">
        <v>17</v>
      </c>
      <c r="I185" s="60">
        <f t="shared" si="4"/>
        <v>50</v>
      </c>
      <c r="J185" s="59" t="s">
        <v>17</v>
      </c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61">
        <f t="shared" si="5"/>
        <v>50</v>
      </c>
      <c r="W185" s="47"/>
    </row>
    <row r="186" spans="1:23" x14ac:dyDescent="0.3">
      <c r="A186" s="58" t="s">
        <v>312</v>
      </c>
      <c r="B186" s="59" t="s">
        <v>313</v>
      </c>
      <c r="C186" s="59" t="s">
        <v>16</v>
      </c>
      <c r="D186" s="59" t="s">
        <v>5</v>
      </c>
      <c r="E186" s="59" t="s">
        <v>15</v>
      </c>
      <c r="F186" s="59">
        <v>3171550</v>
      </c>
      <c r="G186" s="60">
        <f>IF(C186="oui",VLOOKUP(D186,[1]Outils!F$1:G$12,2,FALSE),0)</f>
        <v>62</v>
      </c>
      <c r="H186" s="59" t="s">
        <v>16</v>
      </c>
      <c r="I186" s="60">
        <f t="shared" si="4"/>
        <v>66</v>
      </c>
      <c r="J186" s="59" t="s">
        <v>16</v>
      </c>
      <c r="K186" s="59">
        <v>1</v>
      </c>
      <c r="L186" s="59"/>
      <c r="M186" s="59"/>
      <c r="N186" s="59">
        <v>1</v>
      </c>
      <c r="O186" s="59"/>
      <c r="P186" s="59"/>
      <c r="Q186" s="59"/>
      <c r="R186" s="59"/>
      <c r="S186" s="59"/>
      <c r="T186" s="59"/>
      <c r="U186" s="59"/>
      <c r="V186" s="61">
        <f t="shared" si="5"/>
        <v>76</v>
      </c>
      <c r="W186" s="47"/>
    </row>
    <row r="187" spans="1:23" x14ac:dyDescent="0.3">
      <c r="A187" s="58" t="s">
        <v>329</v>
      </c>
      <c r="B187" s="59" t="s">
        <v>118</v>
      </c>
      <c r="C187" s="59" t="s">
        <v>16</v>
      </c>
      <c r="D187" s="59" t="s">
        <v>2</v>
      </c>
      <c r="E187" s="59" t="s">
        <v>15</v>
      </c>
      <c r="F187" s="59">
        <v>43</v>
      </c>
      <c r="G187" s="60">
        <f>IF(C187="oui",VLOOKUP(D187,[1]Outils!F$1:G$12,2,FALSE),0)</f>
        <v>45</v>
      </c>
      <c r="H187" s="59" t="s">
        <v>17</v>
      </c>
      <c r="I187" s="60">
        <f t="shared" si="4"/>
        <v>45</v>
      </c>
      <c r="J187" s="59" t="s">
        <v>17</v>
      </c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61">
        <f t="shared" si="5"/>
        <v>45</v>
      </c>
      <c r="W187" s="47"/>
    </row>
    <row r="188" spans="1:23" x14ac:dyDescent="0.3">
      <c r="A188" s="58" t="s">
        <v>329</v>
      </c>
      <c r="B188" s="59" t="s">
        <v>387</v>
      </c>
      <c r="C188" s="59" t="s">
        <v>16</v>
      </c>
      <c r="D188" s="59" t="s">
        <v>8</v>
      </c>
      <c r="E188" s="59" t="s">
        <v>15</v>
      </c>
      <c r="F188" s="59">
        <v>44</v>
      </c>
      <c r="G188" s="60">
        <f>IF(C188="oui",VLOOKUP(D188,[1]Outils!F$1:G$12,2,FALSE),0)</f>
        <v>50</v>
      </c>
      <c r="H188" s="59" t="s">
        <v>17</v>
      </c>
      <c r="I188" s="60">
        <f t="shared" si="4"/>
        <v>50</v>
      </c>
      <c r="J188" s="59" t="s">
        <v>17</v>
      </c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61">
        <f t="shared" si="5"/>
        <v>50</v>
      </c>
      <c r="W188" s="47"/>
    </row>
    <row r="189" spans="1:23" x14ac:dyDescent="0.3">
      <c r="A189" s="58" t="s">
        <v>628</v>
      </c>
      <c r="B189" s="59" t="s">
        <v>107</v>
      </c>
      <c r="C189" s="59" t="s">
        <v>16</v>
      </c>
      <c r="D189" s="59" t="s">
        <v>5</v>
      </c>
      <c r="E189" s="59" t="s">
        <v>15</v>
      </c>
      <c r="F189" s="59">
        <v>494</v>
      </c>
      <c r="G189" s="60">
        <f>IF(C189="oui",VLOOKUP(D189,[1]Outils!F$1:G$12,2,FALSE),0)</f>
        <v>62</v>
      </c>
      <c r="H189" s="59" t="s">
        <v>16</v>
      </c>
      <c r="I189" s="60">
        <f t="shared" si="4"/>
        <v>66</v>
      </c>
      <c r="J189" s="59" t="s">
        <v>17</v>
      </c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61">
        <f t="shared" si="5"/>
        <v>66</v>
      </c>
      <c r="W189" s="47"/>
    </row>
    <row r="190" spans="1:23" x14ac:dyDescent="0.3">
      <c r="A190" s="58" t="s">
        <v>600</v>
      </c>
      <c r="B190" s="59" t="s">
        <v>78</v>
      </c>
      <c r="C190" s="59" t="s">
        <v>16</v>
      </c>
      <c r="D190" s="59" t="s">
        <v>3</v>
      </c>
      <c r="E190" s="59" t="s">
        <v>15</v>
      </c>
      <c r="F190" s="59">
        <v>984</v>
      </c>
      <c r="G190" s="60">
        <f>IF(C190="oui",VLOOKUP(D190,[1]Outils!F$1:G$12,2,FALSE),0)</f>
        <v>49</v>
      </c>
      <c r="H190" s="59" t="s">
        <v>17</v>
      </c>
      <c r="I190" s="60">
        <f t="shared" si="4"/>
        <v>49</v>
      </c>
      <c r="J190" s="59" t="s">
        <v>17</v>
      </c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61">
        <f t="shared" si="5"/>
        <v>49</v>
      </c>
      <c r="W190" s="47"/>
    </row>
    <row r="191" spans="1:23" x14ac:dyDescent="0.3">
      <c r="A191" s="58" t="s">
        <v>735</v>
      </c>
      <c r="B191" s="59" t="s">
        <v>736</v>
      </c>
      <c r="C191" s="59" t="s">
        <v>16</v>
      </c>
      <c r="D191" s="59" t="s">
        <v>2</v>
      </c>
      <c r="E191" s="59" t="s">
        <v>15</v>
      </c>
      <c r="F191" s="59">
        <v>3413015</v>
      </c>
      <c r="G191" s="60">
        <f>IF(C191="oui",VLOOKUP(D191,[1]Outils!F$1:G$12,2,FALSE),0)</f>
        <v>45</v>
      </c>
      <c r="H191" s="59" t="s">
        <v>17</v>
      </c>
      <c r="I191" s="60">
        <f t="shared" si="4"/>
        <v>45</v>
      </c>
      <c r="J191" s="59" t="s">
        <v>17</v>
      </c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61">
        <f t="shared" si="5"/>
        <v>45</v>
      </c>
      <c r="W191" s="47"/>
    </row>
    <row r="192" spans="1:23" x14ac:dyDescent="0.3">
      <c r="A192" s="58" t="s">
        <v>735</v>
      </c>
      <c r="B192" s="59" t="s">
        <v>779</v>
      </c>
      <c r="C192" s="59" t="s">
        <v>16</v>
      </c>
      <c r="D192" s="59" t="s">
        <v>10</v>
      </c>
      <c r="E192" s="59" t="s">
        <v>15</v>
      </c>
      <c r="F192" s="59">
        <v>3413015</v>
      </c>
      <c r="G192" s="60">
        <f>IF(C192="oui",VLOOKUP(D192,[1]Outils!F$1:G$12,2,FALSE),0)</f>
        <v>46</v>
      </c>
      <c r="H192" s="59" t="s">
        <v>17</v>
      </c>
      <c r="I192" s="60">
        <f t="shared" si="4"/>
        <v>46</v>
      </c>
      <c r="J192" s="59" t="s">
        <v>17</v>
      </c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61">
        <f t="shared" si="5"/>
        <v>46</v>
      </c>
      <c r="W192" s="47"/>
    </row>
    <row r="193" spans="1:23" x14ac:dyDescent="0.3">
      <c r="A193" s="58" t="s">
        <v>129</v>
      </c>
      <c r="B193" s="59" t="s">
        <v>130</v>
      </c>
      <c r="C193" s="59" t="s">
        <v>16</v>
      </c>
      <c r="D193" s="59" t="s">
        <v>5</v>
      </c>
      <c r="E193" s="59" t="s">
        <v>15</v>
      </c>
      <c r="F193" s="59">
        <v>6486412</v>
      </c>
      <c r="G193" s="60">
        <f>IF(C193="oui",VLOOKUP(D193,[1]Outils!F$1:G$12,2,FALSE),0)</f>
        <v>62</v>
      </c>
      <c r="H193" s="59" t="s">
        <v>16</v>
      </c>
      <c r="I193" s="60">
        <f t="shared" si="4"/>
        <v>66</v>
      </c>
      <c r="J193" s="59" t="s">
        <v>16</v>
      </c>
      <c r="K193" s="59">
        <v>1</v>
      </c>
      <c r="L193" s="59"/>
      <c r="M193" s="59"/>
      <c r="N193" s="59"/>
      <c r="O193" s="59">
        <v>1</v>
      </c>
      <c r="P193" s="59"/>
      <c r="Q193" s="59"/>
      <c r="R193" s="59"/>
      <c r="S193" s="59"/>
      <c r="T193" s="59"/>
      <c r="U193" s="59"/>
      <c r="V193" s="61">
        <f t="shared" si="5"/>
        <v>76</v>
      </c>
      <c r="W193" s="47"/>
    </row>
    <row r="194" spans="1:23" x14ac:dyDescent="0.3">
      <c r="A194" s="58" t="s">
        <v>618</v>
      </c>
      <c r="B194" s="59" t="s">
        <v>405</v>
      </c>
      <c r="C194" s="59" t="s">
        <v>16</v>
      </c>
      <c r="D194" s="59" t="s">
        <v>5</v>
      </c>
      <c r="E194" s="59" t="s">
        <v>15</v>
      </c>
      <c r="F194" s="59">
        <v>3829447</v>
      </c>
      <c r="G194" s="60">
        <f>IF(C194="oui",VLOOKUP(D194,[1]Outils!F$1:G$12,2,FALSE),0)</f>
        <v>62</v>
      </c>
      <c r="H194" s="59" t="s">
        <v>17</v>
      </c>
      <c r="I194" s="60">
        <f t="shared" si="4"/>
        <v>62</v>
      </c>
      <c r="J194" s="59" t="s">
        <v>17</v>
      </c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61">
        <f t="shared" si="5"/>
        <v>62</v>
      </c>
      <c r="W194" s="47"/>
    </row>
    <row r="195" spans="1:23" x14ac:dyDescent="0.3">
      <c r="A195" s="58" t="s">
        <v>650</v>
      </c>
      <c r="B195" s="59" t="s">
        <v>651</v>
      </c>
      <c r="C195" s="59" t="s">
        <v>16</v>
      </c>
      <c r="D195" s="59" t="s">
        <v>10</v>
      </c>
      <c r="E195" s="59" t="s">
        <v>14</v>
      </c>
      <c r="F195" s="59"/>
      <c r="G195" s="60">
        <f>IF(C195="oui",VLOOKUP(D195,[1]Outils!F$1:G$12,2,FALSE),0)</f>
        <v>46</v>
      </c>
      <c r="H195" s="59" t="s">
        <v>17</v>
      </c>
      <c r="I195" s="60">
        <f t="shared" si="4"/>
        <v>46</v>
      </c>
      <c r="J195" s="59" t="s">
        <v>17</v>
      </c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61">
        <f t="shared" si="5"/>
        <v>46</v>
      </c>
      <c r="W195" s="47"/>
    </row>
    <row r="196" spans="1:23" x14ac:dyDescent="0.3">
      <c r="A196" s="58" t="s">
        <v>534</v>
      </c>
      <c r="B196" s="59" t="s">
        <v>449</v>
      </c>
      <c r="C196" s="59" t="s">
        <v>16</v>
      </c>
      <c r="D196" s="59" t="s">
        <v>4</v>
      </c>
      <c r="E196" s="59" t="s">
        <v>15</v>
      </c>
      <c r="F196" s="59">
        <v>16</v>
      </c>
      <c r="G196" s="60">
        <f>IF(C196="oui",VLOOKUP(D196,[1]Outils!F$1:G$12,2,FALSE),0)</f>
        <v>62</v>
      </c>
      <c r="H196" s="59" t="s">
        <v>17</v>
      </c>
      <c r="I196" s="60">
        <f t="shared" ref="I196:I259" si="6">IF(H196="oui",G196+4,G196)</f>
        <v>62</v>
      </c>
      <c r="J196" s="59" t="s">
        <v>17</v>
      </c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61">
        <f t="shared" ref="V196:V259" si="7">IF(J196="oui",I196+K196*10,I196)</f>
        <v>62</v>
      </c>
      <c r="W196" s="47"/>
    </row>
    <row r="197" spans="1:23" x14ac:dyDescent="0.3">
      <c r="A197" s="58" t="s">
        <v>544</v>
      </c>
      <c r="B197" s="59" t="s">
        <v>545</v>
      </c>
      <c r="C197" s="59" t="s">
        <v>16</v>
      </c>
      <c r="D197" s="59" t="s">
        <v>5</v>
      </c>
      <c r="E197" s="59" t="s">
        <v>15</v>
      </c>
      <c r="F197" s="59">
        <v>5</v>
      </c>
      <c r="G197" s="60">
        <f>IF(C197="oui",VLOOKUP(D197,[1]Outils!F$1:G$12,2,FALSE),0)</f>
        <v>62</v>
      </c>
      <c r="H197" s="59" t="s">
        <v>16</v>
      </c>
      <c r="I197" s="60">
        <f t="shared" si="6"/>
        <v>66</v>
      </c>
      <c r="J197" s="59" t="s">
        <v>17</v>
      </c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61">
        <f t="shared" si="7"/>
        <v>66</v>
      </c>
      <c r="W197" s="47"/>
    </row>
    <row r="198" spans="1:23" x14ac:dyDescent="0.3">
      <c r="A198" s="58" t="s">
        <v>706</v>
      </c>
      <c r="B198" s="59" t="s">
        <v>707</v>
      </c>
      <c r="C198" s="59" t="s">
        <v>16</v>
      </c>
      <c r="D198" s="59" t="s">
        <v>8</v>
      </c>
      <c r="E198" s="59" t="s">
        <v>14</v>
      </c>
      <c r="F198" s="59"/>
      <c r="G198" s="60">
        <f>IF(C198="oui",VLOOKUP(D198,[1]Outils!F$1:G$12,2,FALSE),0)</f>
        <v>50</v>
      </c>
      <c r="H198" s="59" t="s">
        <v>17</v>
      </c>
      <c r="I198" s="60">
        <f t="shared" si="6"/>
        <v>50</v>
      </c>
      <c r="J198" s="59" t="s">
        <v>17</v>
      </c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61">
        <f t="shared" si="7"/>
        <v>50</v>
      </c>
      <c r="W198" s="47"/>
    </row>
    <row r="199" spans="1:23" x14ac:dyDescent="0.3">
      <c r="A199" s="58" t="s">
        <v>257</v>
      </c>
      <c r="B199" s="59" t="s">
        <v>258</v>
      </c>
      <c r="C199" s="59" t="s">
        <v>16</v>
      </c>
      <c r="D199" s="59" t="s">
        <v>2</v>
      </c>
      <c r="E199" s="59" t="s">
        <v>15</v>
      </c>
      <c r="F199" s="59">
        <v>529</v>
      </c>
      <c r="G199" s="60">
        <f>IF(C199="oui",VLOOKUP(D199,[1]Outils!F$1:G$12,2,FALSE),0)</f>
        <v>45</v>
      </c>
      <c r="H199" s="59" t="s">
        <v>16</v>
      </c>
      <c r="I199" s="60">
        <f t="shared" si="6"/>
        <v>49</v>
      </c>
      <c r="J199" s="59" t="s">
        <v>17</v>
      </c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61">
        <f t="shared" si="7"/>
        <v>49</v>
      </c>
      <c r="W199" s="47"/>
    </row>
    <row r="200" spans="1:23" x14ac:dyDescent="0.3">
      <c r="A200" s="58" t="s">
        <v>257</v>
      </c>
      <c r="B200" s="59" t="s">
        <v>220</v>
      </c>
      <c r="C200" s="59" t="s">
        <v>16</v>
      </c>
      <c r="D200" s="59" t="s">
        <v>4</v>
      </c>
      <c r="E200" s="59" t="s">
        <v>15</v>
      </c>
      <c r="F200" s="59">
        <v>530</v>
      </c>
      <c r="G200" s="60">
        <f>IF(C200="oui",VLOOKUP(D200,[1]Outils!F$1:G$12,2,FALSE),0)</f>
        <v>62</v>
      </c>
      <c r="H200" s="59" t="s">
        <v>16</v>
      </c>
      <c r="I200" s="60">
        <f t="shared" si="6"/>
        <v>66</v>
      </c>
      <c r="J200" s="59" t="s">
        <v>17</v>
      </c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61">
        <f t="shared" si="7"/>
        <v>66</v>
      </c>
      <c r="W200" s="47"/>
    </row>
    <row r="201" spans="1:23" x14ac:dyDescent="0.3">
      <c r="A201" s="58" t="s">
        <v>257</v>
      </c>
      <c r="B201" s="59" t="s">
        <v>220</v>
      </c>
      <c r="C201" s="59" t="s">
        <v>17</v>
      </c>
      <c r="D201" s="59" t="s">
        <v>4</v>
      </c>
      <c r="E201" s="59" t="s">
        <v>15</v>
      </c>
      <c r="F201" s="59">
        <v>531</v>
      </c>
      <c r="G201" s="60">
        <f>IF(C201="oui",VLOOKUP(D201,[1]Outils!F$1:G$12,2,FALSE),0)</f>
        <v>0</v>
      </c>
      <c r="H201" s="59" t="s">
        <v>17</v>
      </c>
      <c r="I201" s="60">
        <f t="shared" si="6"/>
        <v>0</v>
      </c>
      <c r="J201" s="59" t="s">
        <v>16</v>
      </c>
      <c r="K201" s="59">
        <v>1</v>
      </c>
      <c r="L201" s="59"/>
      <c r="M201" s="59"/>
      <c r="N201" s="59"/>
      <c r="O201" s="59">
        <v>1</v>
      </c>
      <c r="P201" s="59"/>
      <c r="Q201" s="59"/>
      <c r="R201" s="59"/>
      <c r="S201" s="59"/>
      <c r="T201" s="59"/>
      <c r="U201" s="59"/>
      <c r="V201" s="61">
        <f t="shared" si="7"/>
        <v>10</v>
      </c>
      <c r="W201" s="47"/>
    </row>
    <row r="202" spans="1:23" x14ac:dyDescent="0.3">
      <c r="A202" s="58" t="s">
        <v>491</v>
      </c>
      <c r="B202" s="59" t="s">
        <v>492</v>
      </c>
      <c r="C202" s="59" t="s">
        <v>16</v>
      </c>
      <c r="D202" s="59" t="s">
        <v>5</v>
      </c>
      <c r="E202" s="59" t="s">
        <v>15</v>
      </c>
      <c r="F202" s="59">
        <v>5103587</v>
      </c>
      <c r="G202" s="60">
        <f>IF(C202="oui",VLOOKUP(D202,[1]Outils!F$1:G$12,2,FALSE),0)</f>
        <v>62</v>
      </c>
      <c r="H202" s="59" t="s">
        <v>16</v>
      </c>
      <c r="I202" s="60">
        <f t="shared" si="6"/>
        <v>66</v>
      </c>
      <c r="J202" s="59" t="s">
        <v>17</v>
      </c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61">
        <f t="shared" si="7"/>
        <v>66</v>
      </c>
      <c r="W202" s="47"/>
    </row>
    <row r="203" spans="1:23" x14ac:dyDescent="0.3">
      <c r="A203" s="58" t="s">
        <v>165</v>
      </c>
      <c r="B203" s="59" t="s">
        <v>166</v>
      </c>
      <c r="C203" s="59" t="s">
        <v>16</v>
      </c>
      <c r="D203" s="59" t="s">
        <v>7</v>
      </c>
      <c r="E203" s="59" t="s">
        <v>15</v>
      </c>
      <c r="F203" s="59">
        <v>2515677</v>
      </c>
      <c r="G203" s="60">
        <f>IF(C203="oui",VLOOKUP(D203,[1]Outils!F$1:G$12,2,FALSE),0)</f>
        <v>58</v>
      </c>
      <c r="H203" s="59" t="s">
        <v>17</v>
      </c>
      <c r="I203" s="60">
        <f t="shared" si="6"/>
        <v>58</v>
      </c>
      <c r="J203" s="59" t="s">
        <v>16</v>
      </c>
      <c r="K203" s="59">
        <v>2</v>
      </c>
      <c r="L203" s="59"/>
      <c r="M203" s="59"/>
      <c r="N203" s="59">
        <v>1</v>
      </c>
      <c r="O203" s="59"/>
      <c r="P203" s="59"/>
      <c r="Q203" s="59">
        <v>1</v>
      </c>
      <c r="R203" s="59"/>
      <c r="S203" s="59"/>
      <c r="T203" s="59"/>
      <c r="U203" s="59"/>
      <c r="V203" s="61">
        <f t="shared" si="7"/>
        <v>78</v>
      </c>
      <c r="W203" s="47"/>
    </row>
    <row r="204" spans="1:23" x14ac:dyDescent="0.3">
      <c r="A204" s="58" t="s">
        <v>681</v>
      </c>
      <c r="B204" s="59" t="s">
        <v>258</v>
      </c>
      <c r="C204" s="59" t="s">
        <v>16</v>
      </c>
      <c r="D204" s="59" t="s">
        <v>5</v>
      </c>
      <c r="E204" s="59" t="s">
        <v>14</v>
      </c>
      <c r="F204" s="59"/>
      <c r="G204" s="60">
        <f>IF(C204="oui",VLOOKUP(D204,[1]Outils!F$1:G$12,2,FALSE),0)</f>
        <v>62</v>
      </c>
      <c r="H204" s="59" t="s">
        <v>17</v>
      </c>
      <c r="I204" s="60">
        <f t="shared" si="6"/>
        <v>62</v>
      </c>
      <c r="J204" s="59" t="s">
        <v>17</v>
      </c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61">
        <f t="shared" si="7"/>
        <v>62</v>
      </c>
      <c r="W204" s="47"/>
    </row>
    <row r="205" spans="1:23" x14ac:dyDescent="0.3">
      <c r="A205" s="58" t="s">
        <v>197</v>
      </c>
      <c r="B205" s="59" t="s">
        <v>198</v>
      </c>
      <c r="C205" s="59" t="s">
        <v>17</v>
      </c>
      <c r="D205" s="59" t="s">
        <v>3</v>
      </c>
      <c r="E205" s="59" t="s">
        <v>14</v>
      </c>
      <c r="F205" s="59"/>
      <c r="G205" s="60">
        <f>IF(C205="oui",VLOOKUP(D205,[1]Outils!F$1:G$12,2,FALSE),0)</f>
        <v>0</v>
      </c>
      <c r="H205" s="59" t="s">
        <v>17</v>
      </c>
      <c r="I205" s="60">
        <f t="shared" si="6"/>
        <v>0</v>
      </c>
      <c r="J205" s="59" t="s">
        <v>16</v>
      </c>
      <c r="K205" s="59">
        <v>1</v>
      </c>
      <c r="L205" s="59"/>
      <c r="M205" s="59"/>
      <c r="N205" s="59"/>
      <c r="O205" s="59">
        <v>1</v>
      </c>
      <c r="P205" s="59"/>
      <c r="Q205" s="59"/>
      <c r="R205" s="59"/>
      <c r="S205" s="59"/>
      <c r="T205" s="59"/>
      <c r="U205" s="59"/>
      <c r="V205" s="61">
        <f t="shared" si="7"/>
        <v>10</v>
      </c>
      <c r="W205" s="47"/>
    </row>
    <row r="206" spans="1:23" x14ac:dyDescent="0.3">
      <c r="A206" s="58" t="s">
        <v>86</v>
      </c>
      <c r="B206" s="59" t="s">
        <v>87</v>
      </c>
      <c r="C206" s="59" t="s">
        <v>16</v>
      </c>
      <c r="D206" s="59" t="s">
        <v>2</v>
      </c>
      <c r="E206" s="59" t="s">
        <v>15</v>
      </c>
      <c r="F206" s="59">
        <v>4618623</v>
      </c>
      <c r="G206" s="60">
        <f>IF(C206="oui",VLOOKUP(D206,[1]Outils!F$1:G$12,2,FALSE),0)</f>
        <v>45</v>
      </c>
      <c r="H206" s="59" t="s">
        <v>17</v>
      </c>
      <c r="I206" s="60">
        <f t="shared" si="6"/>
        <v>45</v>
      </c>
      <c r="J206" s="59" t="s">
        <v>17</v>
      </c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61">
        <f t="shared" si="7"/>
        <v>45</v>
      </c>
      <c r="W206" s="47"/>
    </row>
    <row r="207" spans="1:23" x14ac:dyDescent="0.3">
      <c r="A207" s="58" t="s">
        <v>41</v>
      </c>
      <c r="B207" s="59" t="s">
        <v>42</v>
      </c>
      <c r="C207" s="59" t="s">
        <v>16</v>
      </c>
      <c r="D207" s="59" t="s">
        <v>5</v>
      </c>
      <c r="E207" s="59" t="s">
        <v>15</v>
      </c>
      <c r="F207" s="59">
        <v>3572409</v>
      </c>
      <c r="G207" s="60">
        <f>IF(C207="oui",VLOOKUP(D207,[1]Outils!F$1:G$12,2,FALSE),0)</f>
        <v>62</v>
      </c>
      <c r="H207" s="59" t="s">
        <v>16</v>
      </c>
      <c r="I207" s="60">
        <f t="shared" si="6"/>
        <v>66</v>
      </c>
      <c r="J207" s="59" t="s">
        <v>17</v>
      </c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61">
        <f t="shared" si="7"/>
        <v>66</v>
      </c>
      <c r="W207" s="47"/>
    </row>
    <row r="208" spans="1:23" x14ac:dyDescent="0.3">
      <c r="A208" s="58" t="s">
        <v>248</v>
      </c>
      <c r="B208" s="59" t="s">
        <v>249</v>
      </c>
      <c r="C208" s="59" t="s">
        <v>16</v>
      </c>
      <c r="D208" s="59" t="s">
        <v>6</v>
      </c>
      <c r="E208" s="59" t="s">
        <v>15</v>
      </c>
      <c r="F208" s="59">
        <v>160</v>
      </c>
      <c r="G208" s="60">
        <f>IF(C208="oui",VLOOKUP(D208,[1]Outils!F$1:G$12,2,FALSE),0)</f>
        <v>58</v>
      </c>
      <c r="H208" s="59" t="s">
        <v>17</v>
      </c>
      <c r="I208" s="60">
        <f t="shared" si="6"/>
        <v>58</v>
      </c>
      <c r="J208" s="59" t="s">
        <v>17</v>
      </c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61">
        <f t="shared" si="7"/>
        <v>58</v>
      </c>
      <c r="W208" s="47"/>
    </row>
    <row r="209" spans="1:23" x14ac:dyDescent="0.3">
      <c r="A209" s="58" t="s">
        <v>343</v>
      </c>
      <c r="B209" s="59" t="s">
        <v>344</v>
      </c>
      <c r="C209" s="59" t="s">
        <v>16</v>
      </c>
      <c r="D209" s="59" t="s">
        <v>3</v>
      </c>
      <c r="E209" s="59" t="s">
        <v>15</v>
      </c>
      <c r="F209" s="59">
        <v>100028</v>
      </c>
      <c r="G209" s="60">
        <f>IF(C209="oui",VLOOKUP(D209,[1]Outils!F$1:G$12,2,FALSE),0)</f>
        <v>49</v>
      </c>
      <c r="H209" s="59" t="s">
        <v>17</v>
      </c>
      <c r="I209" s="60">
        <f t="shared" si="6"/>
        <v>49</v>
      </c>
      <c r="J209" s="59" t="s">
        <v>17</v>
      </c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61">
        <f t="shared" si="7"/>
        <v>49</v>
      </c>
      <c r="W209" s="47"/>
    </row>
    <row r="210" spans="1:23" x14ac:dyDescent="0.3">
      <c r="A210" s="58" t="s">
        <v>710</v>
      </c>
      <c r="B210" s="59" t="s">
        <v>711</v>
      </c>
      <c r="C210" s="59" t="s">
        <v>16</v>
      </c>
      <c r="D210" s="59" t="s">
        <v>9</v>
      </c>
      <c r="E210" s="59" t="s">
        <v>15</v>
      </c>
      <c r="F210" s="59">
        <v>4858146</v>
      </c>
      <c r="G210" s="60">
        <f>IF(C210="oui",VLOOKUP(D210,[1]Outils!F$1:G$12,2,FALSE),0)</f>
        <v>61</v>
      </c>
      <c r="H210" s="59" t="s">
        <v>17</v>
      </c>
      <c r="I210" s="60">
        <f t="shared" si="6"/>
        <v>61</v>
      </c>
      <c r="J210" s="59" t="s">
        <v>17</v>
      </c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61">
        <f t="shared" si="7"/>
        <v>61</v>
      </c>
      <c r="W210" s="47"/>
    </row>
    <row r="211" spans="1:23" x14ac:dyDescent="0.3">
      <c r="A211" s="58" t="s">
        <v>350</v>
      </c>
      <c r="B211" s="59" t="s">
        <v>222</v>
      </c>
      <c r="C211" s="59" t="s">
        <v>16</v>
      </c>
      <c r="D211" s="59" t="s">
        <v>4</v>
      </c>
      <c r="E211" s="59" t="s">
        <v>15</v>
      </c>
      <c r="F211" s="59">
        <v>6838760</v>
      </c>
      <c r="G211" s="60">
        <f>IF(C211="oui",VLOOKUP(D211,[1]Outils!F$1:G$12,2,FALSE),0)</f>
        <v>62</v>
      </c>
      <c r="H211" s="59" t="s">
        <v>17</v>
      </c>
      <c r="I211" s="60">
        <f t="shared" si="6"/>
        <v>62</v>
      </c>
      <c r="J211" s="59" t="s">
        <v>17</v>
      </c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61">
        <f t="shared" si="7"/>
        <v>62</v>
      </c>
      <c r="W211" s="47"/>
    </row>
    <row r="212" spans="1:23" x14ac:dyDescent="0.3">
      <c r="A212" s="58" t="s">
        <v>350</v>
      </c>
      <c r="B212" s="59" t="s">
        <v>392</v>
      </c>
      <c r="C212" s="59" t="s">
        <v>16</v>
      </c>
      <c r="D212" s="59" t="s">
        <v>5</v>
      </c>
      <c r="E212" s="59" t="s">
        <v>15</v>
      </c>
      <c r="F212" s="59">
        <v>4083942</v>
      </c>
      <c r="G212" s="60">
        <f>IF(C212="oui",VLOOKUP(D212,[1]Outils!F$1:G$12,2,FALSE),0)</f>
        <v>62</v>
      </c>
      <c r="H212" s="59" t="s">
        <v>16</v>
      </c>
      <c r="I212" s="60">
        <f t="shared" si="6"/>
        <v>66</v>
      </c>
      <c r="J212" s="59" t="s">
        <v>17</v>
      </c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61">
        <f t="shared" si="7"/>
        <v>66</v>
      </c>
      <c r="W212" s="47"/>
    </row>
    <row r="213" spans="1:23" x14ac:dyDescent="0.3">
      <c r="A213" s="58" t="s">
        <v>348</v>
      </c>
      <c r="B213" s="59" t="s">
        <v>349</v>
      </c>
      <c r="C213" s="59" t="s">
        <v>16</v>
      </c>
      <c r="D213" s="59" t="s">
        <v>4</v>
      </c>
      <c r="E213" s="59" t="s">
        <v>15</v>
      </c>
      <c r="F213" s="59">
        <v>3872633</v>
      </c>
      <c r="G213" s="60">
        <f>IF(C213="oui",VLOOKUP(D213,[1]Outils!F$1:G$12,2,FALSE),0)</f>
        <v>62</v>
      </c>
      <c r="H213" s="59" t="s">
        <v>17</v>
      </c>
      <c r="I213" s="60">
        <f t="shared" si="6"/>
        <v>62</v>
      </c>
      <c r="J213" s="59" t="s">
        <v>17</v>
      </c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61">
        <f t="shared" si="7"/>
        <v>62</v>
      </c>
      <c r="W213" s="47"/>
    </row>
    <row r="214" spans="1:23" x14ac:dyDescent="0.3">
      <c r="A214" s="58" t="s">
        <v>394</v>
      </c>
      <c r="B214" s="59" t="s">
        <v>395</v>
      </c>
      <c r="C214" s="59" t="s">
        <v>16</v>
      </c>
      <c r="D214" s="59" t="s">
        <v>8</v>
      </c>
      <c r="E214" s="59" t="s">
        <v>15</v>
      </c>
      <c r="F214" s="59">
        <v>113</v>
      </c>
      <c r="G214" s="60">
        <f>IF(C214="oui",VLOOKUP(D214,[1]Outils!F$1:G$12,2,FALSE),0)</f>
        <v>50</v>
      </c>
      <c r="H214" s="59" t="s">
        <v>17</v>
      </c>
      <c r="I214" s="60">
        <f t="shared" si="6"/>
        <v>50</v>
      </c>
      <c r="J214" s="59" t="s">
        <v>17</v>
      </c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61">
        <f t="shared" si="7"/>
        <v>50</v>
      </c>
      <c r="W214" s="47"/>
    </row>
    <row r="215" spans="1:23" x14ac:dyDescent="0.3">
      <c r="A215" s="58" t="s">
        <v>394</v>
      </c>
      <c r="B215" s="59" t="s">
        <v>102</v>
      </c>
      <c r="C215" s="59" t="s">
        <v>16</v>
      </c>
      <c r="D215" s="59" t="s">
        <v>10</v>
      </c>
      <c r="E215" s="59" t="s">
        <v>15</v>
      </c>
      <c r="F215" s="59">
        <v>113</v>
      </c>
      <c r="G215" s="60">
        <f>IF(C215="oui",VLOOKUP(D215,[1]Outils!F$1:G$12,2,FALSE),0)</f>
        <v>46</v>
      </c>
      <c r="H215" s="59" t="s">
        <v>17</v>
      </c>
      <c r="I215" s="60">
        <f t="shared" si="6"/>
        <v>46</v>
      </c>
      <c r="J215" s="59" t="s">
        <v>17</v>
      </c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61">
        <f t="shared" si="7"/>
        <v>46</v>
      </c>
      <c r="W215" s="47"/>
    </row>
    <row r="216" spans="1:23" x14ac:dyDescent="0.3">
      <c r="A216" s="58" t="s">
        <v>527</v>
      </c>
      <c r="B216" s="59" t="s">
        <v>528</v>
      </c>
      <c r="C216" s="59" t="s">
        <v>16</v>
      </c>
      <c r="D216" s="59" t="s">
        <v>4</v>
      </c>
      <c r="E216" s="59" t="s">
        <v>15</v>
      </c>
      <c r="F216" s="59">
        <v>2637036</v>
      </c>
      <c r="G216" s="60">
        <f>IF(C216="oui",VLOOKUP(D216,[1]Outils!F$1:G$12,2,FALSE),0)</f>
        <v>62</v>
      </c>
      <c r="H216" s="59" t="s">
        <v>17</v>
      </c>
      <c r="I216" s="60">
        <f t="shared" si="6"/>
        <v>62</v>
      </c>
      <c r="J216" s="59" t="s">
        <v>17</v>
      </c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61">
        <f t="shared" si="7"/>
        <v>62</v>
      </c>
      <c r="W216" s="47"/>
    </row>
    <row r="217" spans="1:23" x14ac:dyDescent="0.3">
      <c r="A217" s="62" t="s">
        <v>805</v>
      </c>
      <c r="B217" s="59" t="s">
        <v>330</v>
      </c>
      <c r="C217" s="59" t="s">
        <v>16</v>
      </c>
      <c r="D217" s="59" t="s">
        <v>2</v>
      </c>
      <c r="E217" s="59" t="s">
        <v>15</v>
      </c>
      <c r="F217" s="59">
        <v>2733005</v>
      </c>
      <c r="G217" s="60">
        <f>IF(C217="oui",VLOOKUP(D217,[1]Outils!F$1:G$12,2,FALSE),0)</f>
        <v>45</v>
      </c>
      <c r="H217" s="59" t="s">
        <v>17</v>
      </c>
      <c r="I217" s="60">
        <f t="shared" si="6"/>
        <v>45</v>
      </c>
      <c r="J217" s="59" t="s">
        <v>17</v>
      </c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61">
        <f t="shared" si="7"/>
        <v>45</v>
      </c>
      <c r="W217" s="47"/>
    </row>
    <row r="218" spans="1:23" x14ac:dyDescent="0.3">
      <c r="A218" s="58" t="s">
        <v>805</v>
      </c>
      <c r="B218" s="59" t="s">
        <v>389</v>
      </c>
      <c r="C218" s="59" t="s">
        <v>16</v>
      </c>
      <c r="D218" s="59" t="s">
        <v>8</v>
      </c>
      <c r="E218" s="59" t="s">
        <v>15</v>
      </c>
      <c r="F218" s="59">
        <v>2733005</v>
      </c>
      <c r="G218" s="60">
        <f>IF(C218="oui",VLOOKUP(D218,[1]Outils!F$1:G$12,2,FALSE),0)</f>
        <v>50</v>
      </c>
      <c r="H218" s="59" t="s">
        <v>17</v>
      </c>
      <c r="I218" s="60">
        <f t="shared" si="6"/>
        <v>50</v>
      </c>
      <c r="J218" s="59" t="s">
        <v>17</v>
      </c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61">
        <f t="shared" si="7"/>
        <v>50</v>
      </c>
      <c r="W218" s="47"/>
    </row>
    <row r="219" spans="1:23" x14ac:dyDescent="0.3">
      <c r="A219" s="58" t="s">
        <v>780</v>
      </c>
      <c r="B219" s="59" t="s">
        <v>781</v>
      </c>
      <c r="C219" s="59" t="s">
        <v>16</v>
      </c>
      <c r="D219" s="59" t="s">
        <v>10</v>
      </c>
      <c r="E219" s="59" t="s">
        <v>15</v>
      </c>
      <c r="F219" s="59">
        <v>9</v>
      </c>
      <c r="G219" s="60">
        <f>IF(C219="oui",VLOOKUP(D219,[1]Outils!F$1:G$12,2,FALSE),0)</f>
        <v>46</v>
      </c>
      <c r="H219" s="59" t="s">
        <v>17</v>
      </c>
      <c r="I219" s="60">
        <f t="shared" si="6"/>
        <v>46</v>
      </c>
      <c r="J219" s="59" t="s">
        <v>17</v>
      </c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61">
        <f t="shared" si="7"/>
        <v>46</v>
      </c>
      <c r="W219" s="47"/>
    </row>
    <row r="220" spans="1:23" x14ac:dyDescent="0.3">
      <c r="A220" s="58" t="s">
        <v>660</v>
      </c>
      <c r="B220" s="59" t="s">
        <v>661</v>
      </c>
      <c r="C220" s="59" t="s">
        <v>16</v>
      </c>
      <c r="D220" s="59" t="s">
        <v>2</v>
      </c>
      <c r="E220" s="59" t="s">
        <v>15</v>
      </c>
      <c r="F220" s="59">
        <v>3516271</v>
      </c>
      <c r="G220" s="60">
        <f>IF(C220="oui",VLOOKUP(D220,[1]Outils!F$1:G$12,2,FALSE),0)</f>
        <v>45</v>
      </c>
      <c r="H220" s="59" t="s">
        <v>17</v>
      </c>
      <c r="I220" s="60">
        <f t="shared" si="6"/>
        <v>45</v>
      </c>
      <c r="J220" s="59" t="s">
        <v>17</v>
      </c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61">
        <f t="shared" si="7"/>
        <v>45</v>
      </c>
      <c r="W220" s="47"/>
    </row>
    <row r="221" spans="1:23" x14ac:dyDescent="0.3">
      <c r="A221" s="58" t="s">
        <v>585</v>
      </c>
      <c r="B221" s="59" t="s">
        <v>586</v>
      </c>
      <c r="C221" s="59" t="s">
        <v>16</v>
      </c>
      <c r="D221" s="59" t="s">
        <v>13</v>
      </c>
      <c r="E221" s="59" t="s">
        <v>15</v>
      </c>
      <c r="F221" s="59">
        <v>7681199</v>
      </c>
      <c r="G221" s="60">
        <f>IF(C221="oui",VLOOKUP(D221,[1]Outils!F$1:G$12,2,FALSE),0)</f>
        <v>28</v>
      </c>
      <c r="H221" s="59" t="s">
        <v>17</v>
      </c>
      <c r="I221" s="60">
        <f t="shared" si="6"/>
        <v>28</v>
      </c>
      <c r="J221" s="59" t="s">
        <v>17</v>
      </c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61">
        <f t="shared" si="7"/>
        <v>28</v>
      </c>
      <c r="W221" s="47"/>
    </row>
    <row r="222" spans="1:23" x14ac:dyDescent="0.3">
      <c r="A222" s="58" t="s">
        <v>247</v>
      </c>
      <c r="B222" s="59" t="s">
        <v>112</v>
      </c>
      <c r="C222" s="59" t="s">
        <v>16</v>
      </c>
      <c r="D222" s="59" t="s">
        <v>6</v>
      </c>
      <c r="E222" s="59" t="s">
        <v>15</v>
      </c>
      <c r="F222" s="59">
        <v>5992077</v>
      </c>
      <c r="G222" s="60">
        <f>IF(C222="oui",VLOOKUP(D222,[1]Outils!F$1:G$12,2,FALSE),0)</f>
        <v>58</v>
      </c>
      <c r="H222" s="59" t="s">
        <v>17</v>
      </c>
      <c r="I222" s="60">
        <f t="shared" si="6"/>
        <v>58</v>
      </c>
      <c r="J222" s="59" t="s">
        <v>17</v>
      </c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61">
        <f t="shared" si="7"/>
        <v>58</v>
      </c>
      <c r="W222" s="47"/>
    </row>
    <row r="223" spans="1:23" x14ac:dyDescent="0.3">
      <c r="A223" s="58" t="s">
        <v>641</v>
      </c>
      <c r="B223" s="59" t="s">
        <v>642</v>
      </c>
      <c r="C223" s="59" t="s">
        <v>16</v>
      </c>
      <c r="D223" s="59" t="s">
        <v>6</v>
      </c>
      <c r="E223" s="59" t="s">
        <v>15</v>
      </c>
      <c r="F223" s="59">
        <v>1640508</v>
      </c>
      <c r="G223" s="60">
        <f>IF(C223="oui",VLOOKUP(D223,[1]Outils!F$1:G$12,2,FALSE),0)</f>
        <v>58</v>
      </c>
      <c r="H223" s="59" t="s">
        <v>17</v>
      </c>
      <c r="I223" s="60">
        <f t="shared" si="6"/>
        <v>58</v>
      </c>
      <c r="J223" s="59" t="s">
        <v>16</v>
      </c>
      <c r="K223" s="59">
        <v>1</v>
      </c>
      <c r="L223" s="59"/>
      <c r="M223" s="59"/>
      <c r="N223" s="59"/>
      <c r="O223" s="59">
        <v>1</v>
      </c>
      <c r="P223" s="59"/>
      <c r="Q223" s="59"/>
      <c r="R223" s="59"/>
      <c r="S223" s="59"/>
      <c r="T223" s="59"/>
      <c r="U223" s="59"/>
      <c r="V223" s="61">
        <f t="shared" si="7"/>
        <v>68</v>
      </c>
      <c r="W223" s="47"/>
    </row>
    <row r="224" spans="1:23" x14ac:dyDescent="0.3">
      <c r="A224" s="58" t="s">
        <v>627</v>
      </c>
      <c r="B224" s="59" t="s">
        <v>220</v>
      </c>
      <c r="C224" s="59" t="s">
        <v>16</v>
      </c>
      <c r="D224" s="59" t="s">
        <v>5</v>
      </c>
      <c r="E224" s="59" t="s">
        <v>15</v>
      </c>
      <c r="F224" s="59">
        <v>407</v>
      </c>
      <c r="G224" s="60">
        <f>IF(C224="oui",VLOOKUP(D224,[1]Outils!F$1:G$12,2,FALSE),0)</f>
        <v>62</v>
      </c>
      <c r="H224" s="59" t="s">
        <v>16</v>
      </c>
      <c r="I224" s="60">
        <f t="shared" si="6"/>
        <v>66</v>
      </c>
      <c r="J224" s="59" t="s">
        <v>17</v>
      </c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61">
        <f t="shared" si="7"/>
        <v>66</v>
      </c>
      <c r="W224" s="47"/>
    </row>
    <row r="225" spans="1:23" x14ac:dyDescent="0.3">
      <c r="A225" s="58" t="s">
        <v>225</v>
      </c>
      <c r="B225" s="59" t="s">
        <v>250</v>
      </c>
      <c r="C225" s="59" t="s">
        <v>16</v>
      </c>
      <c r="D225" s="59" t="s">
        <v>6</v>
      </c>
      <c r="E225" s="59" t="s">
        <v>15</v>
      </c>
      <c r="F225" s="59">
        <v>2653787</v>
      </c>
      <c r="G225" s="60">
        <f>IF(C225="oui",VLOOKUP(D225,[1]Outils!F$1:G$12,2,FALSE),0)</f>
        <v>58</v>
      </c>
      <c r="H225" s="59" t="s">
        <v>17</v>
      </c>
      <c r="I225" s="60">
        <f t="shared" si="6"/>
        <v>58</v>
      </c>
      <c r="J225" s="59" t="s">
        <v>16</v>
      </c>
      <c r="K225" s="59">
        <v>1</v>
      </c>
      <c r="L225" s="59"/>
      <c r="M225" s="59"/>
      <c r="N225" s="59"/>
      <c r="O225" s="59">
        <v>1</v>
      </c>
      <c r="P225" s="59"/>
      <c r="Q225" s="59"/>
      <c r="R225" s="59"/>
      <c r="S225" s="59"/>
      <c r="T225" s="59"/>
      <c r="U225" s="59"/>
      <c r="V225" s="61">
        <f t="shared" si="7"/>
        <v>68</v>
      </c>
      <c r="W225" s="47"/>
    </row>
    <row r="226" spans="1:23" x14ac:dyDescent="0.3">
      <c r="A226" s="63" t="s">
        <v>225</v>
      </c>
      <c r="B226" s="59" t="s">
        <v>226</v>
      </c>
      <c r="C226" s="59" t="s">
        <v>16</v>
      </c>
      <c r="D226" s="59" t="s">
        <v>10</v>
      </c>
      <c r="E226" s="59" t="s">
        <v>15</v>
      </c>
      <c r="F226" s="59">
        <v>2653788</v>
      </c>
      <c r="G226" s="60">
        <f>IF(C226="oui",VLOOKUP(D226,[1]Outils!F$1:G$12,2,FALSE),0)</f>
        <v>46</v>
      </c>
      <c r="H226" s="59" t="s">
        <v>17</v>
      </c>
      <c r="I226" s="60">
        <f t="shared" si="6"/>
        <v>46</v>
      </c>
      <c r="J226" s="59" t="s">
        <v>16</v>
      </c>
      <c r="K226" s="59">
        <v>1</v>
      </c>
      <c r="L226" s="59"/>
      <c r="M226" s="59">
        <v>1</v>
      </c>
      <c r="N226" s="59"/>
      <c r="O226" s="59"/>
      <c r="P226" s="59"/>
      <c r="Q226" s="59"/>
      <c r="R226" s="59"/>
      <c r="S226" s="59"/>
      <c r="T226" s="59"/>
      <c r="U226" s="59"/>
      <c r="V226" s="61">
        <f t="shared" si="7"/>
        <v>56</v>
      </c>
      <c r="W226" s="47"/>
    </row>
    <row r="227" spans="1:23" x14ac:dyDescent="0.3">
      <c r="A227" s="58" t="s">
        <v>771</v>
      </c>
      <c r="B227" s="59" t="s">
        <v>736</v>
      </c>
      <c r="C227" s="59" t="s">
        <v>16</v>
      </c>
      <c r="D227" s="59" t="s">
        <v>6</v>
      </c>
      <c r="E227" s="59" t="s">
        <v>15</v>
      </c>
      <c r="F227" s="59">
        <v>6663536</v>
      </c>
      <c r="G227" s="60">
        <f>IF(C227="oui",VLOOKUP(D227,[1]Outils!F$1:G$12,2,FALSE),0)</f>
        <v>58</v>
      </c>
      <c r="H227" s="59" t="s">
        <v>17</v>
      </c>
      <c r="I227" s="60">
        <f t="shared" si="6"/>
        <v>58</v>
      </c>
      <c r="J227" s="59" t="s">
        <v>17</v>
      </c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61">
        <f t="shared" si="7"/>
        <v>58</v>
      </c>
      <c r="W227" s="47"/>
    </row>
    <row r="228" spans="1:23" x14ac:dyDescent="0.3">
      <c r="A228" s="58" t="s">
        <v>771</v>
      </c>
      <c r="B228" s="59" t="s">
        <v>294</v>
      </c>
      <c r="C228" s="59" t="s">
        <v>16</v>
      </c>
      <c r="D228" s="59" t="s">
        <v>11</v>
      </c>
      <c r="E228" s="59" t="s">
        <v>15</v>
      </c>
      <c r="F228" s="59">
        <v>6663536</v>
      </c>
      <c r="G228" s="60">
        <f>IF(C228="oui",VLOOKUP(D228,[1]Outils!F$1:G$12,2,FALSE),0)</f>
        <v>38</v>
      </c>
      <c r="H228" s="59" t="s">
        <v>17</v>
      </c>
      <c r="I228" s="60">
        <f t="shared" si="6"/>
        <v>38</v>
      </c>
      <c r="J228" s="59" t="s">
        <v>17</v>
      </c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61">
        <f t="shared" si="7"/>
        <v>38</v>
      </c>
      <c r="W228" s="47"/>
    </row>
    <row r="229" spans="1:23" x14ac:dyDescent="0.3">
      <c r="A229" s="58" t="s">
        <v>231</v>
      </c>
      <c r="B229" s="59" t="s">
        <v>232</v>
      </c>
      <c r="C229" s="59" t="s">
        <v>16</v>
      </c>
      <c r="D229" s="59" t="s">
        <v>9</v>
      </c>
      <c r="E229" s="59" t="s">
        <v>15</v>
      </c>
      <c r="F229" s="59">
        <v>3</v>
      </c>
      <c r="G229" s="60">
        <f>IF(C229="oui",VLOOKUP(D229,[1]Outils!F$1:G$12,2,FALSE),0)</f>
        <v>61</v>
      </c>
      <c r="H229" s="59" t="s">
        <v>17</v>
      </c>
      <c r="I229" s="60">
        <f t="shared" si="6"/>
        <v>61</v>
      </c>
      <c r="J229" s="59" t="s">
        <v>17</v>
      </c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61">
        <f t="shared" si="7"/>
        <v>61</v>
      </c>
      <c r="W229" s="47"/>
    </row>
    <row r="230" spans="1:23" x14ac:dyDescent="0.3">
      <c r="A230" s="58" t="s">
        <v>231</v>
      </c>
      <c r="B230" s="59" t="s">
        <v>48</v>
      </c>
      <c r="C230" s="59" t="s">
        <v>16</v>
      </c>
      <c r="D230" s="59" t="s">
        <v>5</v>
      </c>
      <c r="E230" s="59" t="s">
        <v>15</v>
      </c>
      <c r="F230" s="59">
        <v>4</v>
      </c>
      <c r="G230" s="60">
        <f>IF(C230="oui",VLOOKUP(D230,[1]Outils!F$1:G$12,2,FALSE),0)</f>
        <v>62</v>
      </c>
      <c r="H230" s="59" t="s">
        <v>16</v>
      </c>
      <c r="I230" s="60">
        <f t="shared" si="6"/>
        <v>66</v>
      </c>
      <c r="J230" s="59" t="s">
        <v>17</v>
      </c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61">
        <f t="shared" si="7"/>
        <v>66</v>
      </c>
      <c r="W230" s="47"/>
    </row>
    <row r="231" spans="1:23" x14ac:dyDescent="0.3">
      <c r="A231" s="58" t="s">
        <v>428</v>
      </c>
      <c r="B231" s="59" t="s">
        <v>429</v>
      </c>
      <c r="C231" s="59" t="s">
        <v>16</v>
      </c>
      <c r="D231" s="59" t="s">
        <v>11</v>
      </c>
      <c r="E231" s="59" t="s">
        <v>15</v>
      </c>
      <c r="F231" s="59">
        <v>3990648</v>
      </c>
      <c r="G231" s="60">
        <f>IF(C231="oui",VLOOKUP(D231,[1]Outils!F$1:G$12,2,FALSE),0)</f>
        <v>38</v>
      </c>
      <c r="H231" s="59" t="s">
        <v>17</v>
      </c>
      <c r="I231" s="60">
        <f t="shared" si="6"/>
        <v>38</v>
      </c>
      <c r="J231" s="59" t="s">
        <v>17</v>
      </c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61">
        <f t="shared" si="7"/>
        <v>38</v>
      </c>
      <c r="W231" s="47"/>
    </row>
    <row r="232" spans="1:23" x14ac:dyDescent="0.3">
      <c r="A232" s="58" t="s">
        <v>428</v>
      </c>
      <c r="B232" s="59" t="s">
        <v>430</v>
      </c>
      <c r="C232" s="59" t="s">
        <v>16</v>
      </c>
      <c r="D232" s="59" t="s">
        <v>8</v>
      </c>
      <c r="E232" s="59" t="s">
        <v>15</v>
      </c>
      <c r="F232" s="59">
        <v>3990647</v>
      </c>
      <c r="G232" s="60">
        <f>IF(C232="oui",VLOOKUP(D232,[1]Outils!F$1:G$12,2,FALSE),0)</f>
        <v>50</v>
      </c>
      <c r="H232" s="59" t="s">
        <v>17</v>
      </c>
      <c r="I232" s="60">
        <f t="shared" si="6"/>
        <v>50</v>
      </c>
      <c r="J232" s="59" t="s">
        <v>17</v>
      </c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61">
        <f t="shared" si="7"/>
        <v>50</v>
      </c>
      <c r="W232" s="47"/>
    </row>
    <row r="233" spans="1:23" x14ac:dyDescent="0.3">
      <c r="A233" s="58" t="s">
        <v>357</v>
      </c>
      <c r="B233" s="59" t="s">
        <v>358</v>
      </c>
      <c r="C233" s="59" t="s">
        <v>16</v>
      </c>
      <c r="D233" s="59" t="s">
        <v>6</v>
      </c>
      <c r="E233" s="59" t="s">
        <v>15</v>
      </c>
      <c r="F233" s="59">
        <v>9958842</v>
      </c>
      <c r="G233" s="60">
        <f>IF(C233="oui",VLOOKUP(D233,[1]Outils!F$1:G$12,2,FALSE),0)</f>
        <v>58</v>
      </c>
      <c r="H233" s="59" t="s">
        <v>17</v>
      </c>
      <c r="I233" s="60">
        <f t="shared" si="6"/>
        <v>58</v>
      </c>
      <c r="J233" s="59" t="s">
        <v>16</v>
      </c>
      <c r="K233" s="59">
        <v>1</v>
      </c>
      <c r="L233" s="59"/>
      <c r="M233" s="59"/>
      <c r="N233" s="59"/>
      <c r="O233" s="59">
        <v>1</v>
      </c>
      <c r="P233" s="59"/>
      <c r="Q233" s="59"/>
      <c r="R233" s="59"/>
      <c r="S233" s="59"/>
      <c r="T233" s="59"/>
      <c r="U233" s="59"/>
      <c r="V233" s="61">
        <f t="shared" si="7"/>
        <v>68</v>
      </c>
      <c r="W233" s="47"/>
    </row>
    <row r="234" spans="1:23" x14ac:dyDescent="0.3">
      <c r="A234" s="58" t="s">
        <v>357</v>
      </c>
      <c r="B234" s="59" t="s">
        <v>344</v>
      </c>
      <c r="C234" s="59" t="s">
        <v>16</v>
      </c>
      <c r="D234" s="59" t="s">
        <v>4</v>
      </c>
      <c r="E234" s="59" t="s">
        <v>15</v>
      </c>
      <c r="F234" s="59">
        <v>9958842</v>
      </c>
      <c r="G234" s="60">
        <f>IF(C234="oui",VLOOKUP(D234,[1]Outils!F$1:G$12,2,FALSE),0)</f>
        <v>62</v>
      </c>
      <c r="H234" s="59" t="s">
        <v>17</v>
      </c>
      <c r="I234" s="60">
        <f t="shared" si="6"/>
        <v>62</v>
      </c>
      <c r="J234" s="59" t="s">
        <v>16</v>
      </c>
      <c r="K234" s="59">
        <v>1</v>
      </c>
      <c r="L234" s="59"/>
      <c r="M234" s="59"/>
      <c r="N234" s="59"/>
      <c r="O234" s="59">
        <v>1</v>
      </c>
      <c r="P234" s="59"/>
      <c r="Q234" s="59"/>
      <c r="R234" s="59"/>
      <c r="S234" s="59"/>
      <c r="T234" s="59"/>
      <c r="U234" s="59"/>
      <c r="V234" s="61">
        <f t="shared" si="7"/>
        <v>72</v>
      </c>
      <c r="W234" s="47"/>
    </row>
    <row r="235" spans="1:23" x14ac:dyDescent="0.3">
      <c r="A235" s="58" t="s">
        <v>649</v>
      </c>
      <c r="B235" s="59" t="s">
        <v>377</v>
      </c>
      <c r="C235" s="59" t="s">
        <v>16</v>
      </c>
      <c r="D235" s="59" t="s">
        <v>10</v>
      </c>
      <c r="E235" s="59" t="s">
        <v>14</v>
      </c>
      <c r="F235" s="59"/>
      <c r="G235" s="60">
        <f>IF(C235="oui",VLOOKUP(D235,[1]Outils!F$1:G$12,2,FALSE),0)</f>
        <v>46</v>
      </c>
      <c r="H235" s="59" t="s">
        <v>16</v>
      </c>
      <c r="I235" s="60">
        <f t="shared" si="6"/>
        <v>50</v>
      </c>
      <c r="J235" s="59" t="s">
        <v>17</v>
      </c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61">
        <f t="shared" si="7"/>
        <v>50</v>
      </c>
      <c r="W235" s="47"/>
    </row>
    <row r="236" spans="1:23" x14ac:dyDescent="0.3">
      <c r="A236" s="58" t="s">
        <v>431</v>
      </c>
      <c r="B236" s="59" t="s">
        <v>432</v>
      </c>
      <c r="C236" s="59" t="s">
        <v>16</v>
      </c>
      <c r="D236" s="59" t="s">
        <v>6</v>
      </c>
      <c r="E236" s="59" t="s">
        <v>15</v>
      </c>
      <c r="F236" s="59">
        <v>1744</v>
      </c>
      <c r="G236" s="60">
        <f>IF(C236="oui",VLOOKUP(D236,[1]Outils!F$1:G$12,2,FALSE),0)</f>
        <v>58</v>
      </c>
      <c r="H236" s="59" t="s">
        <v>17</v>
      </c>
      <c r="I236" s="60">
        <f t="shared" si="6"/>
        <v>58</v>
      </c>
      <c r="J236" s="59" t="s">
        <v>16</v>
      </c>
      <c r="K236" s="59">
        <v>1</v>
      </c>
      <c r="L236" s="59"/>
      <c r="M236" s="59"/>
      <c r="N236" s="59"/>
      <c r="O236" s="59">
        <v>1</v>
      </c>
      <c r="P236" s="59"/>
      <c r="Q236" s="59"/>
      <c r="R236" s="59"/>
      <c r="S236" s="59"/>
      <c r="T236" s="59"/>
      <c r="U236" s="59"/>
      <c r="V236" s="61">
        <f t="shared" si="7"/>
        <v>68</v>
      </c>
      <c r="W236" s="47"/>
    </row>
    <row r="237" spans="1:23" x14ac:dyDescent="0.3">
      <c r="A237" s="58" t="s">
        <v>689</v>
      </c>
      <c r="B237" s="59" t="s">
        <v>473</v>
      </c>
      <c r="C237" s="59" t="s">
        <v>16</v>
      </c>
      <c r="D237" s="59" t="s">
        <v>5</v>
      </c>
      <c r="E237" s="59" t="s">
        <v>15</v>
      </c>
      <c r="F237" s="59">
        <v>6951857</v>
      </c>
      <c r="G237" s="60">
        <f>IF(C237="oui",VLOOKUP(D237,[1]Outils!F$1:G$12,2,FALSE),0)</f>
        <v>62</v>
      </c>
      <c r="H237" s="59" t="s">
        <v>16</v>
      </c>
      <c r="I237" s="60">
        <f t="shared" si="6"/>
        <v>66</v>
      </c>
      <c r="J237" s="59" t="s">
        <v>17</v>
      </c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61">
        <f t="shared" si="7"/>
        <v>66</v>
      </c>
      <c r="W237" s="47"/>
    </row>
    <row r="238" spans="1:23" x14ac:dyDescent="0.3">
      <c r="A238" s="58" t="s">
        <v>689</v>
      </c>
      <c r="B238" s="59" t="s">
        <v>713</v>
      </c>
      <c r="C238" s="59" t="s">
        <v>16</v>
      </c>
      <c r="D238" s="59" t="s">
        <v>9</v>
      </c>
      <c r="E238" s="59" t="s">
        <v>15</v>
      </c>
      <c r="F238" s="59">
        <v>6951857</v>
      </c>
      <c r="G238" s="60">
        <f>IF(C238="oui",VLOOKUP(D238,[1]Outils!F$1:G$12,2,FALSE),0)</f>
        <v>61</v>
      </c>
      <c r="H238" s="59" t="s">
        <v>17</v>
      </c>
      <c r="I238" s="60">
        <f t="shared" si="6"/>
        <v>61</v>
      </c>
      <c r="J238" s="59" t="s">
        <v>17</v>
      </c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61">
        <f t="shared" si="7"/>
        <v>61</v>
      </c>
      <c r="W238" s="47"/>
    </row>
    <row r="239" spans="1:23" x14ac:dyDescent="0.3">
      <c r="A239" s="58" t="s">
        <v>620</v>
      </c>
      <c r="B239" s="59" t="s">
        <v>621</v>
      </c>
      <c r="C239" s="59" t="s">
        <v>16</v>
      </c>
      <c r="D239" s="59" t="s">
        <v>5</v>
      </c>
      <c r="E239" s="59" t="s">
        <v>15</v>
      </c>
      <c r="F239" s="59">
        <v>380</v>
      </c>
      <c r="G239" s="60">
        <f>IF(C239="oui",VLOOKUP(D239,[1]Outils!F$1:G$12,2,FALSE),0)</f>
        <v>62</v>
      </c>
      <c r="H239" s="59" t="s">
        <v>16</v>
      </c>
      <c r="I239" s="60">
        <f t="shared" si="6"/>
        <v>66</v>
      </c>
      <c r="J239" s="59" t="s">
        <v>17</v>
      </c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61">
        <f t="shared" si="7"/>
        <v>66</v>
      </c>
      <c r="W239" s="47"/>
    </row>
    <row r="240" spans="1:23" x14ac:dyDescent="0.3">
      <c r="A240" s="58" t="s">
        <v>571</v>
      </c>
      <c r="B240" s="59" t="s">
        <v>572</v>
      </c>
      <c r="C240" s="59" t="s">
        <v>16</v>
      </c>
      <c r="D240" s="59" t="s">
        <v>9</v>
      </c>
      <c r="E240" s="59" t="s">
        <v>15</v>
      </c>
      <c r="F240" s="59">
        <v>998971</v>
      </c>
      <c r="G240" s="60">
        <f>IF(C240="oui",VLOOKUP(D240,[1]Outils!F$1:G$12,2,FALSE),0)</f>
        <v>61</v>
      </c>
      <c r="H240" s="59" t="s">
        <v>17</v>
      </c>
      <c r="I240" s="60">
        <f t="shared" si="6"/>
        <v>61</v>
      </c>
      <c r="J240" s="59" t="s">
        <v>16</v>
      </c>
      <c r="K240" s="59">
        <v>1</v>
      </c>
      <c r="L240" s="59"/>
      <c r="M240" s="59">
        <v>1</v>
      </c>
      <c r="N240" s="59"/>
      <c r="O240" s="59"/>
      <c r="P240" s="59"/>
      <c r="Q240" s="59"/>
      <c r="R240" s="59"/>
      <c r="S240" s="59"/>
      <c r="T240" s="59"/>
      <c r="U240" s="59"/>
      <c r="V240" s="61">
        <f t="shared" si="7"/>
        <v>71</v>
      </c>
      <c r="W240" s="47"/>
    </row>
    <row r="241" spans="1:23" x14ac:dyDescent="0.3">
      <c r="A241" s="58" t="s">
        <v>571</v>
      </c>
      <c r="B241" s="59" t="s">
        <v>581</v>
      </c>
      <c r="C241" s="59" t="s">
        <v>16</v>
      </c>
      <c r="D241" s="59" t="s">
        <v>12</v>
      </c>
      <c r="E241" s="59" t="s">
        <v>15</v>
      </c>
      <c r="F241" s="59">
        <v>998971</v>
      </c>
      <c r="G241" s="60">
        <f>IF(C241="oui",VLOOKUP(D241,[1]Outils!F$1:G$12,2,FALSE),0)</f>
        <v>43</v>
      </c>
      <c r="H241" s="59" t="s">
        <v>17</v>
      </c>
      <c r="I241" s="60">
        <f t="shared" si="6"/>
        <v>43</v>
      </c>
      <c r="J241" s="59" t="s">
        <v>16</v>
      </c>
      <c r="K241" s="59">
        <v>1</v>
      </c>
      <c r="L241" s="59">
        <v>1</v>
      </c>
      <c r="M241" s="59"/>
      <c r="N241" s="59"/>
      <c r="O241" s="59"/>
      <c r="P241" s="59"/>
      <c r="Q241" s="59"/>
      <c r="R241" s="59"/>
      <c r="S241" s="59"/>
      <c r="T241" s="59"/>
      <c r="U241" s="59"/>
      <c r="V241" s="61">
        <f t="shared" si="7"/>
        <v>53</v>
      </c>
      <c r="W241" s="47"/>
    </row>
    <row r="242" spans="1:23" x14ac:dyDescent="0.3">
      <c r="A242" s="58" t="s">
        <v>268</v>
      </c>
      <c r="B242" s="59" t="s">
        <v>139</v>
      </c>
      <c r="C242" s="59" t="s">
        <v>16</v>
      </c>
      <c r="D242" s="59" t="s">
        <v>3</v>
      </c>
      <c r="E242" s="59" t="s">
        <v>15</v>
      </c>
      <c r="F242" s="59">
        <v>815195</v>
      </c>
      <c r="G242" s="60">
        <f>IF(C242="oui",VLOOKUP(D242,[1]Outils!F$1:G$12,2,FALSE),0)</f>
        <v>49</v>
      </c>
      <c r="H242" s="59" t="s">
        <v>17</v>
      </c>
      <c r="I242" s="60">
        <f t="shared" si="6"/>
        <v>49</v>
      </c>
      <c r="J242" s="59" t="s">
        <v>17</v>
      </c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61">
        <f t="shared" si="7"/>
        <v>49</v>
      </c>
      <c r="W242" s="47"/>
    </row>
    <row r="243" spans="1:23" x14ac:dyDescent="0.3">
      <c r="A243" s="58" t="s">
        <v>804</v>
      </c>
      <c r="B243" s="59" t="s">
        <v>51</v>
      </c>
      <c r="C243" s="59" t="s">
        <v>16</v>
      </c>
      <c r="D243" s="59" t="s">
        <v>2</v>
      </c>
      <c r="E243" s="59" t="s">
        <v>15</v>
      </c>
      <c r="F243" s="59">
        <v>2275</v>
      </c>
      <c r="G243" s="60">
        <f>IF(C243="oui",VLOOKUP(D243,[1]Outils!F$1:G$12,2,FALSE),0)</f>
        <v>45</v>
      </c>
      <c r="H243" s="59" t="s">
        <v>17</v>
      </c>
      <c r="I243" s="60">
        <f t="shared" si="6"/>
        <v>45</v>
      </c>
      <c r="J243" s="59" t="s">
        <v>17</v>
      </c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61">
        <f t="shared" si="7"/>
        <v>45</v>
      </c>
      <c r="W243" s="47"/>
    </row>
    <row r="244" spans="1:23" x14ac:dyDescent="0.3">
      <c r="A244" s="58" t="s">
        <v>103</v>
      </c>
      <c r="B244" s="59" t="s">
        <v>370</v>
      </c>
      <c r="C244" s="59" t="s">
        <v>16</v>
      </c>
      <c r="D244" s="59" t="s">
        <v>2</v>
      </c>
      <c r="E244" s="59" t="s">
        <v>15</v>
      </c>
      <c r="F244" s="59">
        <v>649</v>
      </c>
      <c r="G244" s="60">
        <f>IF(C244="oui",VLOOKUP(D244,[1]Outils!F$1:G$12,2,FALSE),0)</f>
        <v>45</v>
      </c>
      <c r="H244" s="59" t="s">
        <v>16</v>
      </c>
      <c r="I244" s="60">
        <f t="shared" si="6"/>
        <v>49</v>
      </c>
      <c r="J244" s="59" t="s">
        <v>17</v>
      </c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61">
        <f t="shared" si="7"/>
        <v>49</v>
      </c>
      <c r="W244" s="47"/>
    </row>
    <row r="245" spans="1:23" x14ac:dyDescent="0.3">
      <c r="A245" s="58" t="s">
        <v>238</v>
      </c>
      <c r="B245" s="59" t="s">
        <v>239</v>
      </c>
      <c r="C245" s="59" t="s">
        <v>16</v>
      </c>
      <c r="D245" s="59" t="s">
        <v>7</v>
      </c>
      <c r="E245" s="59" t="s">
        <v>15</v>
      </c>
      <c r="F245" s="59">
        <v>174</v>
      </c>
      <c r="G245" s="60">
        <f>IF(C245="oui",VLOOKUP(D245,[1]Outils!F$1:G$12,2,FALSE),0)</f>
        <v>58</v>
      </c>
      <c r="H245" s="59" t="s">
        <v>17</v>
      </c>
      <c r="I245" s="60">
        <f t="shared" si="6"/>
        <v>58</v>
      </c>
      <c r="J245" s="59" t="s">
        <v>17</v>
      </c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61">
        <f t="shared" si="7"/>
        <v>58</v>
      </c>
      <c r="W245" s="47"/>
    </row>
    <row r="246" spans="1:23" x14ac:dyDescent="0.3">
      <c r="A246" s="58" t="s">
        <v>699</v>
      </c>
      <c r="B246" s="59" t="s">
        <v>700</v>
      </c>
      <c r="C246" s="59" t="s">
        <v>16</v>
      </c>
      <c r="D246" s="59" t="s">
        <v>6</v>
      </c>
      <c r="E246" s="59" t="s">
        <v>15</v>
      </c>
      <c r="F246" s="59">
        <v>271</v>
      </c>
      <c r="G246" s="60">
        <f>IF(C246="oui",VLOOKUP(D246,[1]Outils!F$1:G$12,2,FALSE),0)</f>
        <v>58</v>
      </c>
      <c r="H246" s="59" t="s">
        <v>17</v>
      </c>
      <c r="I246" s="60">
        <f t="shared" si="6"/>
        <v>58</v>
      </c>
      <c r="J246" s="59" t="s">
        <v>17</v>
      </c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61">
        <f t="shared" si="7"/>
        <v>58</v>
      </c>
      <c r="W246" s="47"/>
    </row>
    <row r="247" spans="1:23" x14ac:dyDescent="0.3">
      <c r="A247" s="58" t="s">
        <v>293</v>
      </c>
      <c r="B247" s="59" t="s">
        <v>294</v>
      </c>
      <c r="C247" s="59" t="s">
        <v>16</v>
      </c>
      <c r="D247" s="59" t="s">
        <v>4</v>
      </c>
      <c r="E247" s="59" t="s">
        <v>15</v>
      </c>
      <c r="F247" s="59">
        <v>4040740</v>
      </c>
      <c r="G247" s="60">
        <f>IF(C247="oui",VLOOKUP(D247,[1]Outils!F$1:G$12,2,FALSE),0)</f>
        <v>62</v>
      </c>
      <c r="H247" s="59" t="s">
        <v>17</v>
      </c>
      <c r="I247" s="60">
        <f t="shared" si="6"/>
        <v>62</v>
      </c>
      <c r="J247" s="59" t="s">
        <v>17</v>
      </c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61">
        <f t="shared" si="7"/>
        <v>62</v>
      </c>
      <c r="W247" s="47"/>
    </row>
    <row r="248" spans="1:23" x14ac:dyDescent="0.3">
      <c r="A248" s="58" t="s">
        <v>659</v>
      </c>
      <c r="B248" s="59" t="s">
        <v>471</v>
      </c>
      <c r="C248" s="59" t="s">
        <v>16</v>
      </c>
      <c r="D248" s="59" t="s">
        <v>2</v>
      </c>
      <c r="E248" s="59" t="s">
        <v>15</v>
      </c>
      <c r="F248" s="59">
        <v>5278168</v>
      </c>
      <c r="G248" s="60">
        <f>IF(C248="oui",VLOOKUP(D248,[1]Outils!F$1:G$12,2,FALSE),0)</f>
        <v>45</v>
      </c>
      <c r="H248" s="59" t="s">
        <v>16</v>
      </c>
      <c r="I248" s="60">
        <f t="shared" si="6"/>
        <v>49</v>
      </c>
      <c r="J248" s="59" t="s">
        <v>17</v>
      </c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61">
        <f t="shared" si="7"/>
        <v>49</v>
      </c>
      <c r="W248" s="47"/>
    </row>
    <row r="249" spans="1:23" x14ac:dyDescent="0.3">
      <c r="A249" s="58" t="s">
        <v>646</v>
      </c>
      <c r="B249" s="59" t="s">
        <v>62</v>
      </c>
      <c r="C249" s="59" t="s">
        <v>16</v>
      </c>
      <c r="D249" s="59" t="s">
        <v>8</v>
      </c>
      <c r="E249" s="59" t="s">
        <v>15</v>
      </c>
      <c r="F249" s="59">
        <v>7417943</v>
      </c>
      <c r="G249" s="60">
        <f>IF(C249="oui",VLOOKUP(D249,[1]Outils!F$1:G$12,2,FALSE),0)</f>
        <v>50</v>
      </c>
      <c r="H249" s="59" t="s">
        <v>16</v>
      </c>
      <c r="I249" s="60">
        <f t="shared" si="6"/>
        <v>54</v>
      </c>
      <c r="J249" s="59" t="s">
        <v>17</v>
      </c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61">
        <f t="shared" si="7"/>
        <v>54</v>
      </c>
      <c r="W249" s="47"/>
    </row>
    <row r="250" spans="1:23" x14ac:dyDescent="0.3">
      <c r="A250" s="58" t="s">
        <v>646</v>
      </c>
      <c r="B250" s="59" t="s">
        <v>655</v>
      </c>
      <c r="C250" s="59" t="s">
        <v>16</v>
      </c>
      <c r="D250" s="59" t="s">
        <v>11</v>
      </c>
      <c r="E250" s="59" t="s">
        <v>15</v>
      </c>
      <c r="F250" s="59">
        <v>7417943</v>
      </c>
      <c r="G250" s="60">
        <f>IF(C250="oui",VLOOKUP(D250,[1]Outils!F$1:G$12,2,FALSE),0)</f>
        <v>38</v>
      </c>
      <c r="H250" s="59" t="s">
        <v>17</v>
      </c>
      <c r="I250" s="60">
        <f t="shared" si="6"/>
        <v>38</v>
      </c>
      <c r="J250" s="59" t="s">
        <v>17</v>
      </c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61">
        <f t="shared" si="7"/>
        <v>38</v>
      </c>
      <c r="W250" s="47"/>
    </row>
    <row r="251" spans="1:23" x14ac:dyDescent="0.3">
      <c r="A251" s="58" t="s">
        <v>251</v>
      </c>
      <c r="B251" s="59" t="s">
        <v>228</v>
      </c>
      <c r="C251" s="59" t="s">
        <v>16</v>
      </c>
      <c r="D251" s="59" t="s">
        <v>6</v>
      </c>
      <c r="E251" s="59" t="s">
        <v>15</v>
      </c>
      <c r="F251" s="59">
        <v>900141</v>
      </c>
      <c r="G251" s="60">
        <f>IF(C251="oui",VLOOKUP(D251,[1]Outils!F$1:G$12,2,FALSE),0)</f>
        <v>58</v>
      </c>
      <c r="H251" s="59" t="s">
        <v>17</v>
      </c>
      <c r="I251" s="60">
        <f t="shared" si="6"/>
        <v>58</v>
      </c>
      <c r="J251" s="59" t="s">
        <v>17</v>
      </c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61">
        <f t="shared" si="7"/>
        <v>58</v>
      </c>
      <c r="W251" s="47"/>
    </row>
    <row r="252" spans="1:23" x14ac:dyDescent="0.3">
      <c r="A252" s="58" t="s">
        <v>251</v>
      </c>
      <c r="B252" s="59" t="s">
        <v>109</v>
      </c>
      <c r="C252" s="59" t="s">
        <v>16</v>
      </c>
      <c r="D252" s="59" t="s">
        <v>4</v>
      </c>
      <c r="E252" s="59" t="s">
        <v>15</v>
      </c>
      <c r="F252" s="59">
        <v>9000140</v>
      </c>
      <c r="G252" s="60">
        <f>IF(C252="oui",VLOOKUP(D252,[1]Outils!F$1:G$12,2,FALSE),0)</f>
        <v>62</v>
      </c>
      <c r="H252" s="59" t="s">
        <v>17</v>
      </c>
      <c r="I252" s="60">
        <f t="shared" si="6"/>
        <v>62</v>
      </c>
      <c r="J252" s="59" t="s">
        <v>17</v>
      </c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61">
        <f t="shared" si="7"/>
        <v>62</v>
      </c>
      <c r="W252" s="47"/>
    </row>
    <row r="253" spans="1:23" x14ac:dyDescent="0.3">
      <c r="A253" s="58" t="s">
        <v>69</v>
      </c>
      <c r="B253" s="59" t="s">
        <v>70</v>
      </c>
      <c r="C253" s="59" t="s">
        <v>16</v>
      </c>
      <c r="D253" s="59" t="s">
        <v>3</v>
      </c>
      <c r="E253" s="59" t="s">
        <v>15</v>
      </c>
      <c r="F253" s="59">
        <v>4113344</v>
      </c>
      <c r="G253" s="60">
        <f>IF(C253="oui",VLOOKUP(D253,[1]Outils!F$1:G$12,2,FALSE),0)</f>
        <v>49</v>
      </c>
      <c r="H253" s="59" t="s">
        <v>17</v>
      </c>
      <c r="I253" s="60">
        <f t="shared" si="6"/>
        <v>49</v>
      </c>
      <c r="J253" s="59" t="s">
        <v>17</v>
      </c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61">
        <f t="shared" si="7"/>
        <v>49</v>
      </c>
      <c r="W253" s="47"/>
    </row>
    <row r="254" spans="1:23" x14ac:dyDescent="0.3">
      <c r="A254" s="58" t="s">
        <v>721</v>
      </c>
      <c r="B254" s="59" t="s">
        <v>722</v>
      </c>
      <c r="C254" s="59" t="s">
        <v>16</v>
      </c>
      <c r="D254" s="59" t="s">
        <v>13</v>
      </c>
      <c r="E254" s="59" t="s">
        <v>15</v>
      </c>
      <c r="F254" s="59">
        <v>18</v>
      </c>
      <c r="G254" s="60">
        <f>IF(C254="oui",VLOOKUP(D254,[1]Outils!F$1:G$12,2,FALSE),0)</f>
        <v>28</v>
      </c>
      <c r="H254" s="59" t="s">
        <v>17</v>
      </c>
      <c r="I254" s="60">
        <f t="shared" si="6"/>
        <v>28</v>
      </c>
      <c r="J254" s="59" t="s">
        <v>17</v>
      </c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61">
        <f t="shared" si="7"/>
        <v>28</v>
      </c>
      <c r="W254" s="47"/>
    </row>
    <row r="255" spans="1:23" x14ac:dyDescent="0.3">
      <c r="A255" s="62" t="s">
        <v>199</v>
      </c>
      <c r="B255" s="59" t="s">
        <v>200</v>
      </c>
      <c r="C255" s="59" t="s">
        <v>16</v>
      </c>
      <c r="D255" s="59" t="s">
        <v>7</v>
      </c>
      <c r="E255" s="59" t="s">
        <v>15</v>
      </c>
      <c r="F255" s="59">
        <v>9917348</v>
      </c>
      <c r="G255" s="60">
        <f>IF(C255="oui",VLOOKUP(D255,[1]Outils!F$1:G$12,2,FALSE),0)</f>
        <v>58</v>
      </c>
      <c r="H255" s="59" t="s">
        <v>17</v>
      </c>
      <c r="I255" s="60">
        <f t="shared" si="6"/>
        <v>58</v>
      </c>
      <c r="J255" s="59" t="s">
        <v>16</v>
      </c>
      <c r="K255" s="59">
        <v>4</v>
      </c>
      <c r="L255" s="59"/>
      <c r="M255" s="59"/>
      <c r="N255" s="59">
        <v>1</v>
      </c>
      <c r="O255" s="59">
        <v>1</v>
      </c>
      <c r="P255" s="59"/>
      <c r="Q255" s="59"/>
      <c r="R255" s="59"/>
      <c r="S255" s="59">
        <v>2</v>
      </c>
      <c r="T255" s="59"/>
      <c r="U255" s="59"/>
      <c r="V255" s="61">
        <f t="shared" si="7"/>
        <v>98</v>
      </c>
      <c r="W255" s="47"/>
    </row>
    <row r="256" spans="1:23" x14ac:dyDescent="0.3">
      <c r="A256" s="58" t="s">
        <v>199</v>
      </c>
      <c r="B256" s="59" t="s">
        <v>201</v>
      </c>
      <c r="C256" s="59" t="s">
        <v>16</v>
      </c>
      <c r="D256" s="59" t="s">
        <v>4</v>
      </c>
      <c r="E256" s="59" t="s">
        <v>15</v>
      </c>
      <c r="F256" s="59">
        <v>9917348</v>
      </c>
      <c r="G256" s="60">
        <f>IF(C256="oui",VLOOKUP(D256,[1]Outils!F$1:G$12,2,FALSE),0)</f>
        <v>62</v>
      </c>
      <c r="H256" s="59" t="s">
        <v>17</v>
      </c>
      <c r="I256" s="60">
        <f t="shared" si="6"/>
        <v>62</v>
      </c>
      <c r="J256" s="59" t="s">
        <v>17</v>
      </c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61">
        <f t="shared" si="7"/>
        <v>62</v>
      </c>
      <c r="W256" s="47"/>
    </row>
    <row r="257" spans="1:23" x14ac:dyDescent="0.3">
      <c r="A257" s="58" t="s">
        <v>135</v>
      </c>
      <c r="B257" s="59" t="s">
        <v>136</v>
      </c>
      <c r="C257" s="59" t="s">
        <v>16</v>
      </c>
      <c r="D257" s="59" t="s">
        <v>3</v>
      </c>
      <c r="E257" s="59" t="s">
        <v>15</v>
      </c>
      <c r="F257" s="59">
        <v>2185530</v>
      </c>
      <c r="G257" s="60">
        <f>IF(C257="oui",VLOOKUP(D257,[1]Outils!F$1:G$12,2,FALSE),0)</f>
        <v>49</v>
      </c>
      <c r="H257" s="59" t="s">
        <v>17</v>
      </c>
      <c r="I257" s="60">
        <f t="shared" si="6"/>
        <v>49</v>
      </c>
      <c r="J257" s="59" t="s">
        <v>17</v>
      </c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61">
        <f t="shared" si="7"/>
        <v>49</v>
      </c>
      <c r="W257" s="47"/>
    </row>
    <row r="258" spans="1:23" x14ac:dyDescent="0.3">
      <c r="A258" s="64" t="s">
        <v>306</v>
      </c>
      <c r="B258" s="65" t="s">
        <v>307</v>
      </c>
      <c r="C258" s="65" t="s">
        <v>16</v>
      </c>
      <c r="D258" s="65" t="s">
        <v>4</v>
      </c>
      <c r="E258" s="65" t="s">
        <v>15</v>
      </c>
      <c r="F258" s="65">
        <v>151</v>
      </c>
      <c r="G258" s="66">
        <f>IF(C258="oui",VLOOKUP(D258,[1]Outils!F$1:G$12,2,FALSE),0)</f>
        <v>62</v>
      </c>
      <c r="H258" s="65" t="s">
        <v>16</v>
      </c>
      <c r="I258" s="66">
        <f t="shared" si="6"/>
        <v>66</v>
      </c>
      <c r="J258" s="65" t="s">
        <v>17</v>
      </c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7">
        <f t="shared" si="7"/>
        <v>66</v>
      </c>
      <c r="W258" s="50" t="s">
        <v>308</v>
      </c>
    </row>
    <row r="259" spans="1:23" x14ac:dyDescent="0.3">
      <c r="A259" s="58" t="s">
        <v>403</v>
      </c>
      <c r="B259" s="59" t="s">
        <v>245</v>
      </c>
      <c r="C259" s="59" t="s">
        <v>16</v>
      </c>
      <c r="D259" s="59" t="s">
        <v>9</v>
      </c>
      <c r="E259" s="59" t="s">
        <v>15</v>
      </c>
      <c r="F259" s="59">
        <v>3120</v>
      </c>
      <c r="G259" s="60">
        <f>IF(C259="oui",VLOOKUP(D259,[1]Outils!F$1:G$12,2,FALSE),0)</f>
        <v>61</v>
      </c>
      <c r="H259" s="59" t="s">
        <v>17</v>
      </c>
      <c r="I259" s="60">
        <f t="shared" si="6"/>
        <v>61</v>
      </c>
      <c r="J259" s="59" t="s">
        <v>17</v>
      </c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61">
        <f t="shared" si="7"/>
        <v>61</v>
      </c>
      <c r="W259" s="47"/>
    </row>
    <row r="260" spans="1:23" x14ac:dyDescent="0.3">
      <c r="A260" s="58" t="s">
        <v>503</v>
      </c>
      <c r="B260" s="59" t="s">
        <v>381</v>
      </c>
      <c r="C260" s="59" t="s">
        <v>17</v>
      </c>
      <c r="D260" s="59" t="s">
        <v>2</v>
      </c>
      <c r="E260" s="59" t="s">
        <v>15</v>
      </c>
      <c r="F260" s="59">
        <v>7317512</v>
      </c>
      <c r="G260" s="60">
        <f>IF(C260="oui",VLOOKUP(D260,[1]Outils!F$1:G$12,2,FALSE),0)</f>
        <v>0</v>
      </c>
      <c r="H260" s="59" t="s">
        <v>17</v>
      </c>
      <c r="I260" s="60">
        <f t="shared" ref="I260:I323" si="8">IF(H260="oui",G260+4,G260)</f>
        <v>0</v>
      </c>
      <c r="J260" s="59" t="s">
        <v>16</v>
      </c>
      <c r="K260" s="59">
        <v>1</v>
      </c>
      <c r="L260" s="59"/>
      <c r="M260" s="59"/>
      <c r="N260" s="59"/>
      <c r="O260" s="59"/>
      <c r="P260" s="59">
        <v>1</v>
      </c>
      <c r="Q260" s="59"/>
      <c r="R260" s="59"/>
      <c r="S260" s="59"/>
      <c r="T260" s="59"/>
      <c r="U260" s="59"/>
      <c r="V260" s="61">
        <f t="shared" ref="V260:V323" si="9">IF(J260="oui",I260+K260*10,I260)</f>
        <v>10</v>
      </c>
      <c r="W260" s="47"/>
    </row>
    <row r="261" spans="1:23" x14ac:dyDescent="0.3">
      <c r="A261" s="58" t="s">
        <v>331</v>
      </c>
      <c r="B261" s="59" t="s">
        <v>270</v>
      </c>
      <c r="C261" s="59" t="s">
        <v>16</v>
      </c>
      <c r="D261" s="59" t="s">
        <v>2</v>
      </c>
      <c r="E261" s="59" t="s">
        <v>15</v>
      </c>
      <c r="F261" s="59">
        <v>3426007</v>
      </c>
      <c r="G261" s="60">
        <f>IF(C261="oui",VLOOKUP(D261,[1]Outils!F$1:G$12,2,FALSE),0)</f>
        <v>45</v>
      </c>
      <c r="H261" s="59" t="s">
        <v>17</v>
      </c>
      <c r="I261" s="60">
        <f t="shared" si="8"/>
        <v>45</v>
      </c>
      <c r="J261" s="59" t="s">
        <v>17</v>
      </c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61">
        <f t="shared" si="9"/>
        <v>45</v>
      </c>
      <c r="W261" s="47"/>
    </row>
    <row r="262" spans="1:23" x14ac:dyDescent="0.3">
      <c r="A262" s="58" t="s">
        <v>604</v>
      </c>
      <c r="B262" s="59" t="s">
        <v>605</v>
      </c>
      <c r="C262" s="59" t="s">
        <v>16</v>
      </c>
      <c r="D262" s="59" t="s">
        <v>4</v>
      </c>
      <c r="E262" s="59" t="s">
        <v>15</v>
      </c>
      <c r="F262" s="59">
        <v>647</v>
      </c>
      <c r="G262" s="60">
        <f>IF(C262="oui",VLOOKUP(D262,[1]Outils!F$1:G$12,2,FALSE),0)</f>
        <v>62</v>
      </c>
      <c r="H262" s="59" t="s">
        <v>17</v>
      </c>
      <c r="I262" s="60">
        <f t="shared" si="8"/>
        <v>62</v>
      </c>
      <c r="J262" s="59" t="s">
        <v>17</v>
      </c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61">
        <f t="shared" si="9"/>
        <v>62</v>
      </c>
      <c r="W262" s="47"/>
    </row>
    <row r="263" spans="1:23" x14ac:dyDescent="0.3">
      <c r="A263" s="58" t="s">
        <v>280</v>
      </c>
      <c r="B263" s="59" t="s">
        <v>281</v>
      </c>
      <c r="C263" s="59" t="s">
        <v>16</v>
      </c>
      <c r="D263" s="59" t="s">
        <v>3</v>
      </c>
      <c r="E263" s="59" t="s">
        <v>15</v>
      </c>
      <c r="F263" s="59">
        <v>894924</v>
      </c>
      <c r="G263" s="60">
        <f>IF(C263="oui",VLOOKUP(D263,[1]Outils!F$1:G$12,2,FALSE),0)</f>
        <v>49</v>
      </c>
      <c r="H263" s="59" t="s">
        <v>17</v>
      </c>
      <c r="I263" s="60">
        <f t="shared" si="8"/>
        <v>49</v>
      </c>
      <c r="J263" s="59" t="s">
        <v>17</v>
      </c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61">
        <f t="shared" si="9"/>
        <v>49</v>
      </c>
      <c r="W263" s="47"/>
    </row>
    <row r="264" spans="1:23" x14ac:dyDescent="0.3">
      <c r="A264" s="58" t="s">
        <v>280</v>
      </c>
      <c r="B264" s="59" t="s">
        <v>328</v>
      </c>
      <c r="C264" s="59" t="s">
        <v>16</v>
      </c>
      <c r="D264" s="59" t="s">
        <v>2</v>
      </c>
      <c r="E264" s="59" t="s">
        <v>15</v>
      </c>
      <c r="F264" s="59">
        <v>3099347</v>
      </c>
      <c r="G264" s="60">
        <f>IF(C264="oui",VLOOKUP(D264,[1]Outils!F$1:G$12,2,FALSE),0)</f>
        <v>45</v>
      </c>
      <c r="H264" s="59" t="s">
        <v>17</v>
      </c>
      <c r="I264" s="60">
        <f t="shared" si="8"/>
        <v>45</v>
      </c>
      <c r="J264" s="59" t="s">
        <v>17</v>
      </c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61">
        <f t="shared" si="9"/>
        <v>45</v>
      </c>
      <c r="W264" s="47"/>
    </row>
    <row r="265" spans="1:23" x14ac:dyDescent="0.3">
      <c r="A265" s="58" t="s">
        <v>280</v>
      </c>
      <c r="B265" s="59" t="s">
        <v>415</v>
      </c>
      <c r="C265" s="59" t="s">
        <v>16</v>
      </c>
      <c r="D265" s="59" t="s">
        <v>12</v>
      </c>
      <c r="E265" s="59" t="s">
        <v>15</v>
      </c>
      <c r="F265" s="59">
        <v>3099348</v>
      </c>
      <c r="G265" s="60">
        <f>IF(C265="oui",VLOOKUP(D265,[1]Outils!F$1:G$12,2,FALSE),0)</f>
        <v>43</v>
      </c>
      <c r="H265" s="59" t="s">
        <v>17</v>
      </c>
      <c r="I265" s="60">
        <f t="shared" si="8"/>
        <v>43</v>
      </c>
      <c r="J265" s="59" t="s">
        <v>17</v>
      </c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61">
        <f t="shared" si="9"/>
        <v>43</v>
      </c>
      <c r="W265" s="47"/>
    </row>
    <row r="266" spans="1:23" x14ac:dyDescent="0.3">
      <c r="A266" s="58" t="s">
        <v>264</v>
      </c>
      <c r="B266" s="59" t="s">
        <v>265</v>
      </c>
      <c r="C266" s="59" t="s">
        <v>16</v>
      </c>
      <c r="D266" s="59" t="s">
        <v>3</v>
      </c>
      <c r="E266" s="59" t="s">
        <v>15</v>
      </c>
      <c r="F266" s="59">
        <v>150</v>
      </c>
      <c r="G266" s="60">
        <f>IF(C266="oui",VLOOKUP(D266,[1]Outils!F$1:G$12,2,FALSE),0)</f>
        <v>49</v>
      </c>
      <c r="H266" s="59" t="s">
        <v>17</v>
      </c>
      <c r="I266" s="60">
        <f t="shared" si="8"/>
        <v>49</v>
      </c>
      <c r="J266" s="59" t="s">
        <v>17</v>
      </c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61">
        <f t="shared" si="9"/>
        <v>49</v>
      </c>
      <c r="W266" s="47"/>
    </row>
    <row r="267" spans="1:23" x14ac:dyDescent="0.3">
      <c r="A267" s="58" t="s">
        <v>187</v>
      </c>
      <c r="B267" s="59" t="s">
        <v>188</v>
      </c>
      <c r="C267" s="59" t="s">
        <v>16</v>
      </c>
      <c r="D267" s="59" t="s">
        <v>4</v>
      </c>
      <c r="E267" s="59" t="s">
        <v>15</v>
      </c>
      <c r="F267" s="59">
        <v>5753303</v>
      </c>
      <c r="G267" s="60">
        <f>IF(C267="oui",VLOOKUP(D267,[1]Outils!F$1:G$12,2,FALSE),0)</f>
        <v>62</v>
      </c>
      <c r="H267" s="59" t="s">
        <v>16</v>
      </c>
      <c r="I267" s="60">
        <f t="shared" si="8"/>
        <v>66</v>
      </c>
      <c r="J267" s="59" t="s">
        <v>17</v>
      </c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61">
        <f t="shared" si="9"/>
        <v>66</v>
      </c>
      <c r="W267" s="47"/>
    </row>
    <row r="268" spans="1:23" x14ac:dyDescent="0.3">
      <c r="A268" s="58" t="s">
        <v>524</v>
      </c>
      <c r="B268" s="59" t="s">
        <v>249</v>
      </c>
      <c r="C268" s="59" t="s">
        <v>16</v>
      </c>
      <c r="D268" s="59" t="s">
        <v>3</v>
      </c>
      <c r="E268" s="59" t="s">
        <v>15</v>
      </c>
      <c r="F268" s="59">
        <v>26</v>
      </c>
      <c r="G268" s="60">
        <f>IF(C268="oui",VLOOKUP(D268,[1]Outils!F$1:G$12,2,FALSE),0)</f>
        <v>49</v>
      </c>
      <c r="H268" s="59" t="s">
        <v>16</v>
      </c>
      <c r="I268" s="60">
        <f t="shared" si="8"/>
        <v>53</v>
      </c>
      <c r="J268" s="59" t="s">
        <v>17</v>
      </c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61">
        <f t="shared" si="9"/>
        <v>53</v>
      </c>
      <c r="W268" s="47"/>
    </row>
    <row r="269" spans="1:23" x14ac:dyDescent="0.3">
      <c r="A269" s="58" t="s">
        <v>796</v>
      </c>
      <c r="B269" s="59" t="s">
        <v>51</v>
      </c>
      <c r="C269" s="59" t="s">
        <v>16</v>
      </c>
      <c r="D269" s="59" t="s">
        <v>7</v>
      </c>
      <c r="E269" s="59" t="s">
        <v>15</v>
      </c>
      <c r="F269" s="59">
        <v>1939</v>
      </c>
      <c r="G269" s="60">
        <f>IF(C269="oui",VLOOKUP(D269,[1]Outils!F$1:G$12,2,FALSE),0)</f>
        <v>58</v>
      </c>
      <c r="H269" s="59" t="s">
        <v>17</v>
      </c>
      <c r="I269" s="60">
        <f t="shared" si="8"/>
        <v>58</v>
      </c>
      <c r="J269" s="59" t="s">
        <v>17</v>
      </c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61">
        <f t="shared" si="9"/>
        <v>58</v>
      </c>
      <c r="W269" s="47"/>
    </row>
    <row r="270" spans="1:23" x14ac:dyDescent="0.3">
      <c r="A270" s="58" t="s">
        <v>378</v>
      </c>
      <c r="B270" s="59" t="s">
        <v>46</v>
      </c>
      <c r="C270" s="59" t="s">
        <v>16</v>
      </c>
      <c r="D270" s="59" t="s">
        <v>5</v>
      </c>
      <c r="E270" s="59" t="s">
        <v>15</v>
      </c>
      <c r="F270" s="59">
        <v>5646532</v>
      </c>
      <c r="G270" s="60">
        <f>IF(C270="oui",VLOOKUP(D270,[1]Outils!F$1:G$12,2,FALSE),0)</f>
        <v>62</v>
      </c>
      <c r="H270" s="59" t="s">
        <v>16</v>
      </c>
      <c r="I270" s="60">
        <f t="shared" si="8"/>
        <v>66</v>
      </c>
      <c r="J270" s="59" t="s">
        <v>17</v>
      </c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61">
        <f t="shared" si="9"/>
        <v>66</v>
      </c>
      <c r="W270" s="47"/>
    </row>
    <row r="271" spans="1:23" x14ac:dyDescent="0.3">
      <c r="A271" s="58" t="s">
        <v>378</v>
      </c>
      <c r="B271" s="59" t="s">
        <v>391</v>
      </c>
      <c r="C271" s="59" t="s">
        <v>16</v>
      </c>
      <c r="D271" s="59" t="s">
        <v>8</v>
      </c>
      <c r="E271" s="59" t="s">
        <v>15</v>
      </c>
      <c r="F271" s="59">
        <v>5646532</v>
      </c>
      <c r="G271" s="60">
        <f>IF(C271="oui",VLOOKUP(D271,[1]Outils!F$1:G$12,2,FALSE),0)</f>
        <v>50</v>
      </c>
      <c r="H271" s="59" t="s">
        <v>17</v>
      </c>
      <c r="I271" s="60">
        <f t="shared" si="8"/>
        <v>50</v>
      </c>
      <c r="J271" s="59" t="s">
        <v>17</v>
      </c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61">
        <f t="shared" si="9"/>
        <v>50</v>
      </c>
      <c r="W271" s="47"/>
    </row>
    <row r="272" spans="1:23" x14ac:dyDescent="0.3">
      <c r="A272" s="58" t="s">
        <v>359</v>
      </c>
      <c r="B272" s="59" t="s">
        <v>184</v>
      </c>
      <c r="C272" s="59" t="s">
        <v>16</v>
      </c>
      <c r="D272" s="59" t="s">
        <v>4</v>
      </c>
      <c r="E272" s="59" t="s">
        <v>15</v>
      </c>
      <c r="F272" s="59">
        <v>165</v>
      </c>
      <c r="G272" s="60">
        <f>IF(C272="oui",VLOOKUP(D272,[1]Outils!F$1:G$12,2,FALSE),0)</f>
        <v>62</v>
      </c>
      <c r="H272" s="59" t="s">
        <v>17</v>
      </c>
      <c r="I272" s="60">
        <f t="shared" si="8"/>
        <v>62</v>
      </c>
      <c r="J272" s="59" t="s">
        <v>17</v>
      </c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61">
        <f t="shared" si="9"/>
        <v>62</v>
      </c>
      <c r="W272" s="47"/>
    </row>
    <row r="273" spans="1:23" x14ac:dyDescent="0.3">
      <c r="A273" s="58" t="s">
        <v>359</v>
      </c>
      <c r="B273" s="59" t="s">
        <v>96</v>
      </c>
      <c r="C273" s="59" t="s">
        <v>16</v>
      </c>
      <c r="D273" s="59" t="s">
        <v>5</v>
      </c>
      <c r="E273" s="59" t="s">
        <v>15</v>
      </c>
      <c r="F273" s="59">
        <v>164</v>
      </c>
      <c r="G273" s="60">
        <f>IF(C273="oui",VLOOKUP(D273,[1]Outils!F$1:G$12,2,FALSE),0)</f>
        <v>62</v>
      </c>
      <c r="H273" s="59" t="s">
        <v>16</v>
      </c>
      <c r="I273" s="60">
        <f t="shared" si="8"/>
        <v>66</v>
      </c>
      <c r="J273" s="59" t="s">
        <v>17</v>
      </c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61">
        <f t="shared" si="9"/>
        <v>66</v>
      </c>
      <c r="W273" s="47"/>
    </row>
    <row r="274" spans="1:23" x14ac:dyDescent="0.3">
      <c r="A274" s="58" t="s">
        <v>636</v>
      </c>
      <c r="B274" s="59" t="s">
        <v>637</v>
      </c>
      <c r="C274" s="59" t="s">
        <v>16</v>
      </c>
      <c r="D274" s="59" t="s">
        <v>5</v>
      </c>
      <c r="E274" s="59" t="s">
        <v>15</v>
      </c>
      <c r="F274" s="59">
        <v>2303962</v>
      </c>
      <c r="G274" s="60">
        <f>IF(C274="oui",VLOOKUP(D274,[1]Outils!F$1:G$12,2,FALSE),0)</f>
        <v>62</v>
      </c>
      <c r="H274" s="59" t="s">
        <v>16</v>
      </c>
      <c r="I274" s="60">
        <f t="shared" si="8"/>
        <v>66</v>
      </c>
      <c r="J274" s="59" t="s">
        <v>17</v>
      </c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61">
        <f t="shared" si="9"/>
        <v>66</v>
      </c>
      <c r="W274" s="47"/>
    </row>
    <row r="275" spans="1:23" x14ac:dyDescent="0.3">
      <c r="A275" s="58" t="s">
        <v>579</v>
      </c>
      <c r="B275" s="59" t="s">
        <v>96</v>
      </c>
      <c r="C275" s="59" t="s">
        <v>16</v>
      </c>
      <c r="D275" s="59" t="s">
        <v>11</v>
      </c>
      <c r="E275" s="59" t="s">
        <v>14</v>
      </c>
      <c r="F275" s="59"/>
      <c r="G275" s="60">
        <f>IF(C275="oui",VLOOKUP(D275,[1]Outils!F$1:G$12,2,FALSE),0)</f>
        <v>38</v>
      </c>
      <c r="H275" s="59" t="s">
        <v>17</v>
      </c>
      <c r="I275" s="60">
        <f t="shared" si="8"/>
        <v>38</v>
      </c>
      <c r="J275" s="59" t="s">
        <v>17</v>
      </c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61">
        <f t="shared" si="9"/>
        <v>38</v>
      </c>
      <c r="W275" s="47"/>
    </row>
    <row r="276" spans="1:23" x14ac:dyDescent="0.3">
      <c r="A276" s="58" t="s">
        <v>416</v>
      </c>
      <c r="B276" s="59" t="s">
        <v>417</v>
      </c>
      <c r="C276" s="59" t="s">
        <v>16</v>
      </c>
      <c r="D276" s="59" t="s">
        <v>12</v>
      </c>
      <c r="E276" s="59" t="s">
        <v>15</v>
      </c>
      <c r="F276" s="59">
        <v>4782093</v>
      </c>
      <c r="G276" s="60">
        <f>IF(C276="oui",VLOOKUP(D276,[1]Outils!F$1:G$12,2,FALSE),0)</f>
        <v>43</v>
      </c>
      <c r="H276" s="59" t="s">
        <v>17</v>
      </c>
      <c r="I276" s="60">
        <f t="shared" si="8"/>
        <v>43</v>
      </c>
      <c r="J276" s="59" t="s">
        <v>17</v>
      </c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61">
        <f t="shared" si="9"/>
        <v>43</v>
      </c>
      <c r="W276" s="47"/>
    </row>
    <row r="277" spans="1:23" x14ac:dyDescent="0.3">
      <c r="A277" s="58" t="s">
        <v>216</v>
      </c>
      <c r="B277" s="59" t="s">
        <v>217</v>
      </c>
      <c r="C277" s="59" t="s">
        <v>16</v>
      </c>
      <c r="D277" s="59" t="s">
        <v>13</v>
      </c>
      <c r="E277" s="59" t="s">
        <v>15</v>
      </c>
      <c r="F277" s="59">
        <v>8405036</v>
      </c>
      <c r="G277" s="60">
        <f>IF(C277="oui",VLOOKUP(D277,[1]Outils!F$1:G$12,2,FALSE),0)</f>
        <v>28</v>
      </c>
      <c r="H277" s="59" t="s">
        <v>17</v>
      </c>
      <c r="I277" s="60">
        <f t="shared" si="8"/>
        <v>28</v>
      </c>
      <c r="J277" s="59" t="s">
        <v>16</v>
      </c>
      <c r="K277" s="59">
        <v>1</v>
      </c>
      <c r="L277" s="59">
        <v>1</v>
      </c>
      <c r="M277" s="59"/>
      <c r="N277" s="59"/>
      <c r="O277" s="59"/>
      <c r="P277" s="59"/>
      <c r="Q277" s="59"/>
      <c r="R277" s="59"/>
      <c r="S277" s="59"/>
      <c r="T277" s="59"/>
      <c r="U277" s="59"/>
      <c r="V277" s="61">
        <f t="shared" si="9"/>
        <v>38</v>
      </c>
      <c r="W277" s="47"/>
    </row>
    <row r="278" spans="1:23" x14ac:dyDescent="0.3">
      <c r="A278" s="58" t="s">
        <v>516</v>
      </c>
      <c r="B278" s="59" t="s">
        <v>339</v>
      </c>
      <c r="C278" s="59" t="s">
        <v>16</v>
      </c>
      <c r="D278" s="59" t="s">
        <v>2</v>
      </c>
      <c r="E278" s="59" t="s">
        <v>15</v>
      </c>
      <c r="F278" s="59">
        <v>1939</v>
      </c>
      <c r="G278" s="60">
        <f>IF(C278="oui",VLOOKUP(D278,[1]Outils!F$1:G$12,2,FALSE),0)</f>
        <v>45</v>
      </c>
      <c r="H278" s="59" t="s">
        <v>17</v>
      </c>
      <c r="I278" s="60">
        <f t="shared" si="8"/>
        <v>45</v>
      </c>
      <c r="J278" s="59" t="s">
        <v>17</v>
      </c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61">
        <f t="shared" si="9"/>
        <v>45</v>
      </c>
      <c r="W278" s="47"/>
    </row>
    <row r="279" spans="1:23" x14ac:dyDescent="0.3">
      <c r="A279" s="58" t="s">
        <v>218</v>
      </c>
      <c r="B279" s="59" t="s">
        <v>103</v>
      </c>
      <c r="C279" s="59" t="s">
        <v>16</v>
      </c>
      <c r="D279" s="59" t="s">
        <v>12</v>
      </c>
      <c r="E279" s="59" t="s">
        <v>15</v>
      </c>
      <c r="F279" s="59">
        <v>67</v>
      </c>
      <c r="G279" s="60">
        <f>IF(C279="oui",VLOOKUP(D279,[1]Outils!F$1:G$12,2,FALSE),0)</f>
        <v>43</v>
      </c>
      <c r="H279" s="59" t="s">
        <v>17</v>
      </c>
      <c r="I279" s="60">
        <f t="shared" si="8"/>
        <v>43</v>
      </c>
      <c r="J279" s="59" t="s">
        <v>17</v>
      </c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61">
        <f t="shared" si="9"/>
        <v>43</v>
      </c>
      <c r="W279" s="47"/>
    </row>
    <row r="280" spans="1:23" x14ac:dyDescent="0.3">
      <c r="A280" s="58" t="s">
        <v>653</v>
      </c>
      <c r="B280" s="59" t="s">
        <v>654</v>
      </c>
      <c r="C280" s="59" t="s">
        <v>16</v>
      </c>
      <c r="D280" s="59" t="s">
        <v>12</v>
      </c>
      <c r="E280" s="59" t="s">
        <v>15</v>
      </c>
      <c r="F280" s="59">
        <v>435453</v>
      </c>
      <c r="G280" s="60">
        <f>IF(C280="oui",VLOOKUP(D280,[1]Outils!F$1:G$12,2,FALSE),0)</f>
        <v>43</v>
      </c>
      <c r="H280" s="59" t="s">
        <v>17</v>
      </c>
      <c r="I280" s="60">
        <f t="shared" si="8"/>
        <v>43</v>
      </c>
      <c r="J280" s="59" t="s">
        <v>17</v>
      </c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61">
        <f t="shared" si="9"/>
        <v>43</v>
      </c>
      <c r="W280" s="47"/>
    </row>
    <row r="281" spans="1:23" x14ac:dyDescent="0.3">
      <c r="A281" s="58" t="s">
        <v>670</v>
      </c>
      <c r="B281" s="59" t="s">
        <v>328</v>
      </c>
      <c r="C281" s="59" t="s">
        <v>16</v>
      </c>
      <c r="D281" s="59" t="s">
        <v>4</v>
      </c>
      <c r="E281" s="59" t="s">
        <v>15</v>
      </c>
      <c r="F281" s="59">
        <v>454</v>
      </c>
      <c r="G281" s="60">
        <f>IF(C281="oui",VLOOKUP(D281,[1]Outils!F$1:G$12,2,FALSE),0)</f>
        <v>62</v>
      </c>
      <c r="H281" s="59" t="s">
        <v>17</v>
      </c>
      <c r="I281" s="60">
        <f t="shared" si="8"/>
        <v>62</v>
      </c>
      <c r="J281" s="59" t="s">
        <v>17</v>
      </c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61">
        <f t="shared" si="9"/>
        <v>62</v>
      </c>
      <c r="W281" s="47"/>
    </row>
    <row r="282" spans="1:23" x14ac:dyDescent="0.3">
      <c r="A282" s="58" t="s">
        <v>768</v>
      </c>
      <c r="B282" s="59" t="s">
        <v>237</v>
      </c>
      <c r="C282" s="59" t="s">
        <v>16</v>
      </c>
      <c r="D282" s="59" t="s">
        <v>6</v>
      </c>
      <c r="E282" s="59" t="s">
        <v>15</v>
      </c>
      <c r="F282" s="59">
        <v>6925281</v>
      </c>
      <c r="G282" s="60">
        <f>IF(C282="oui",VLOOKUP(D282,[1]Outils!F$1:G$12,2,FALSE),0)</f>
        <v>58</v>
      </c>
      <c r="H282" s="59" t="s">
        <v>17</v>
      </c>
      <c r="I282" s="60">
        <f t="shared" si="8"/>
        <v>58</v>
      </c>
      <c r="J282" s="59" t="s">
        <v>17</v>
      </c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61">
        <f t="shared" si="9"/>
        <v>58</v>
      </c>
      <c r="W282" s="47"/>
    </row>
    <row r="283" spans="1:23" x14ac:dyDescent="0.3">
      <c r="A283" s="58" t="s">
        <v>768</v>
      </c>
      <c r="B283" s="59" t="s">
        <v>249</v>
      </c>
      <c r="C283" s="59" t="s">
        <v>16</v>
      </c>
      <c r="D283" s="59" t="s">
        <v>9</v>
      </c>
      <c r="E283" s="59" t="s">
        <v>15</v>
      </c>
      <c r="F283" s="59">
        <v>6925281</v>
      </c>
      <c r="G283" s="60">
        <f>IF(C283="oui",VLOOKUP(D283,[1]Outils!F$1:G$12,2,FALSE),0)</f>
        <v>61</v>
      </c>
      <c r="H283" s="59" t="s">
        <v>17</v>
      </c>
      <c r="I283" s="60">
        <f t="shared" si="8"/>
        <v>61</v>
      </c>
      <c r="J283" s="59" t="s">
        <v>17</v>
      </c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61">
        <f t="shared" si="9"/>
        <v>61</v>
      </c>
      <c r="W283" s="47"/>
    </row>
    <row r="284" spans="1:23" x14ac:dyDescent="0.3">
      <c r="A284" s="58" t="s">
        <v>407</v>
      </c>
      <c r="B284" s="59" t="s">
        <v>408</v>
      </c>
      <c r="C284" s="59" t="s">
        <v>16</v>
      </c>
      <c r="D284" s="59" t="s">
        <v>10</v>
      </c>
      <c r="E284" s="59" t="s">
        <v>15</v>
      </c>
      <c r="F284" s="59">
        <v>2245877</v>
      </c>
      <c r="G284" s="60">
        <f>IF(C284="oui",VLOOKUP(D284,[1]Outils!F$1:G$12,2,FALSE),0)</f>
        <v>46</v>
      </c>
      <c r="H284" s="59" t="s">
        <v>17</v>
      </c>
      <c r="I284" s="60">
        <f t="shared" si="8"/>
        <v>46</v>
      </c>
      <c r="J284" s="59" t="s">
        <v>17</v>
      </c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61">
        <f t="shared" si="9"/>
        <v>46</v>
      </c>
      <c r="W284" s="47"/>
    </row>
    <row r="285" spans="1:23" x14ac:dyDescent="0.3">
      <c r="A285" s="58" t="s">
        <v>718</v>
      </c>
      <c r="B285" s="59" t="s">
        <v>128</v>
      </c>
      <c r="C285" s="59" t="s">
        <v>16</v>
      </c>
      <c r="D285" s="59" t="s">
        <v>11</v>
      </c>
      <c r="E285" s="59" t="s">
        <v>15</v>
      </c>
      <c r="F285" s="59">
        <v>1550</v>
      </c>
      <c r="G285" s="60">
        <f>IF(C285="oui",VLOOKUP(D285,[1]Outils!F$1:G$12,2,FALSE),0)</f>
        <v>38</v>
      </c>
      <c r="H285" s="59" t="s">
        <v>17</v>
      </c>
      <c r="I285" s="60">
        <f t="shared" si="8"/>
        <v>38</v>
      </c>
      <c r="J285" s="59" t="s">
        <v>17</v>
      </c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61">
        <f t="shared" si="9"/>
        <v>38</v>
      </c>
      <c r="W285" s="47"/>
    </row>
    <row r="286" spans="1:23" x14ac:dyDescent="0.3">
      <c r="A286" s="58" t="s">
        <v>513</v>
      </c>
      <c r="B286" s="59" t="s">
        <v>374</v>
      </c>
      <c r="C286" s="59" t="s">
        <v>16</v>
      </c>
      <c r="D286" s="59" t="s">
        <v>10</v>
      </c>
      <c r="E286" s="59" t="s">
        <v>15</v>
      </c>
      <c r="F286" s="59">
        <v>4893191</v>
      </c>
      <c r="G286" s="60">
        <f>IF(C286="oui",VLOOKUP(D286,[1]Outils!F$1:G$12,2,FALSE),0)</f>
        <v>46</v>
      </c>
      <c r="H286" s="59" t="s">
        <v>17</v>
      </c>
      <c r="I286" s="60">
        <f t="shared" si="8"/>
        <v>46</v>
      </c>
      <c r="J286" s="59" t="s">
        <v>17</v>
      </c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61">
        <f t="shared" si="9"/>
        <v>46</v>
      </c>
      <c r="W286" s="47"/>
    </row>
    <row r="287" spans="1:23" x14ac:dyDescent="0.3">
      <c r="A287" s="58" t="s">
        <v>513</v>
      </c>
      <c r="B287" s="59" t="s">
        <v>514</v>
      </c>
      <c r="C287" s="59" t="s">
        <v>16</v>
      </c>
      <c r="D287" s="59" t="s">
        <v>11</v>
      </c>
      <c r="E287" s="59" t="s">
        <v>15</v>
      </c>
      <c r="F287" s="59">
        <v>4893191</v>
      </c>
      <c r="G287" s="60">
        <f>IF(C287="oui",VLOOKUP(D287,[1]Outils!F$1:G$12,2,FALSE),0)</f>
        <v>38</v>
      </c>
      <c r="H287" s="59" t="s">
        <v>17</v>
      </c>
      <c r="I287" s="60">
        <f t="shared" si="8"/>
        <v>38</v>
      </c>
      <c r="J287" s="59" t="s">
        <v>17</v>
      </c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61">
        <f t="shared" si="9"/>
        <v>38</v>
      </c>
      <c r="W287" s="47"/>
    </row>
    <row r="288" spans="1:23" x14ac:dyDescent="0.3">
      <c r="A288" s="58" t="s">
        <v>513</v>
      </c>
      <c r="B288" s="59" t="s">
        <v>515</v>
      </c>
      <c r="C288" s="59" t="s">
        <v>16</v>
      </c>
      <c r="D288" s="59" t="s">
        <v>13</v>
      </c>
      <c r="E288" s="59" t="s">
        <v>15</v>
      </c>
      <c r="F288" s="59">
        <v>4893191</v>
      </c>
      <c r="G288" s="60">
        <f>IF(C288="oui",VLOOKUP(D288,[1]Outils!F$1:G$12,2,FALSE),0)</f>
        <v>28</v>
      </c>
      <c r="H288" s="59" t="s">
        <v>17</v>
      </c>
      <c r="I288" s="60">
        <f t="shared" si="8"/>
        <v>28</v>
      </c>
      <c r="J288" s="59" t="s">
        <v>17</v>
      </c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61">
        <f t="shared" si="9"/>
        <v>28</v>
      </c>
      <c r="W288" s="47"/>
    </row>
    <row r="289" spans="1:23" x14ac:dyDescent="0.3">
      <c r="A289" s="58" t="s">
        <v>684</v>
      </c>
      <c r="B289" s="59" t="s">
        <v>685</v>
      </c>
      <c r="C289" s="59" t="s">
        <v>16</v>
      </c>
      <c r="D289" s="59" t="s">
        <v>5</v>
      </c>
      <c r="E289" s="59" t="s">
        <v>15</v>
      </c>
      <c r="F289" s="59">
        <v>9000335</v>
      </c>
      <c r="G289" s="60">
        <f>IF(C289="oui",VLOOKUP(D289,[1]Outils!F$1:G$12,2,FALSE),0)</f>
        <v>62</v>
      </c>
      <c r="H289" s="59" t="s">
        <v>17</v>
      </c>
      <c r="I289" s="60">
        <f t="shared" si="8"/>
        <v>62</v>
      </c>
      <c r="J289" s="59" t="s">
        <v>17</v>
      </c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61">
        <f t="shared" si="9"/>
        <v>62</v>
      </c>
      <c r="W289" s="47"/>
    </row>
    <row r="290" spans="1:23" x14ac:dyDescent="0.3">
      <c r="A290" s="58" t="s">
        <v>669</v>
      </c>
      <c r="B290" s="59" t="s">
        <v>270</v>
      </c>
      <c r="C290" s="59" t="s">
        <v>16</v>
      </c>
      <c r="D290" s="59" t="s">
        <v>3</v>
      </c>
      <c r="E290" s="59" t="s">
        <v>15</v>
      </c>
      <c r="F290" s="59">
        <v>680143</v>
      </c>
      <c r="G290" s="60">
        <f>IF(C290="oui",VLOOKUP(D290,[1]Outils!F$1:G$12,2,FALSE),0)</f>
        <v>49</v>
      </c>
      <c r="H290" s="59" t="s">
        <v>17</v>
      </c>
      <c r="I290" s="60">
        <f t="shared" si="8"/>
        <v>49</v>
      </c>
      <c r="J290" s="59" t="s">
        <v>17</v>
      </c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61">
        <f t="shared" si="9"/>
        <v>49</v>
      </c>
      <c r="W290" s="47"/>
    </row>
    <row r="291" spans="1:23" x14ac:dyDescent="0.3">
      <c r="A291" s="58" t="s">
        <v>669</v>
      </c>
      <c r="B291" s="59" t="s">
        <v>702</v>
      </c>
      <c r="C291" s="59" t="s">
        <v>16</v>
      </c>
      <c r="D291" s="59" t="s">
        <v>7</v>
      </c>
      <c r="E291" s="59" t="s">
        <v>15</v>
      </c>
      <c r="F291" s="59">
        <v>680142</v>
      </c>
      <c r="G291" s="60">
        <f>IF(C291="oui",VLOOKUP(D291,[1]Outils!F$1:G$12,2,FALSE),0)</f>
        <v>58</v>
      </c>
      <c r="H291" s="59" t="s">
        <v>17</v>
      </c>
      <c r="I291" s="60">
        <f t="shared" si="8"/>
        <v>58</v>
      </c>
      <c r="J291" s="59" t="s">
        <v>17</v>
      </c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61">
        <f t="shared" si="9"/>
        <v>58</v>
      </c>
      <c r="W291" s="47"/>
    </row>
    <row r="292" spans="1:23" x14ac:dyDescent="0.3">
      <c r="A292" s="58" t="s">
        <v>285</v>
      </c>
      <c r="B292" s="59" t="s">
        <v>102</v>
      </c>
      <c r="C292" s="59" t="s">
        <v>17</v>
      </c>
      <c r="D292" s="59" t="s">
        <v>4</v>
      </c>
      <c r="E292" s="59" t="s">
        <v>14</v>
      </c>
      <c r="F292" s="59"/>
      <c r="G292" s="60">
        <f>IF(C292="oui",VLOOKUP(D292,[1]Outils!F$1:G$12,2,FALSE),0)</f>
        <v>0</v>
      </c>
      <c r="H292" s="59" t="s">
        <v>16</v>
      </c>
      <c r="I292" s="60">
        <f t="shared" si="8"/>
        <v>4</v>
      </c>
      <c r="J292" s="59" t="s">
        <v>17</v>
      </c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61">
        <f t="shared" si="9"/>
        <v>4</v>
      </c>
      <c r="W292" s="47"/>
    </row>
    <row r="293" spans="1:23" x14ac:dyDescent="0.3">
      <c r="A293" s="58" t="s">
        <v>154</v>
      </c>
      <c r="B293" s="59" t="s">
        <v>155</v>
      </c>
      <c r="C293" s="59" t="s">
        <v>16</v>
      </c>
      <c r="D293" s="59" t="s">
        <v>5</v>
      </c>
      <c r="E293" s="59" t="s">
        <v>15</v>
      </c>
      <c r="F293" s="59">
        <v>2761997</v>
      </c>
      <c r="G293" s="60">
        <f>IF(C293="oui",VLOOKUP(D293,[1]Outils!F$1:G$12,2,FALSE),0)</f>
        <v>62</v>
      </c>
      <c r="H293" s="59" t="s">
        <v>17</v>
      </c>
      <c r="I293" s="60">
        <f t="shared" si="8"/>
        <v>62</v>
      </c>
      <c r="J293" s="59" t="s">
        <v>17</v>
      </c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61">
        <f t="shared" si="9"/>
        <v>62</v>
      </c>
      <c r="W293" s="47"/>
    </row>
    <row r="294" spans="1:23" x14ac:dyDescent="0.3">
      <c r="A294" s="58" t="s">
        <v>154</v>
      </c>
      <c r="B294" s="59" t="s">
        <v>159</v>
      </c>
      <c r="C294" s="59" t="s">
        <v>16</v>
      </c>
      <c r="D294" s="59" t="s">
        <v>10</v>
      </c>
      <c r="E294" s="59" t="s">
        <v>15</v>
      </c>
      <c r="F294" s="59">
        <v>2761958</v>
      </c>
      <c r="G294" s="60">
        <f>IF(C294="oui",VLOOKUP(D294,[1]Outils!F$1:G$12,2,FALSE),0)</f>
        <v>46</v>
      </c>
      <c r="H294" s="59" t="s">
        <v>17</v>
      </c>
      <c r="I294" s="60">
        <f t="shared" si="8"/>
        <v>46</v>
      </c>
      <c r="J294" s="59" t="s">
        <v>17</v>
      </c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61">
        <f t="shared" si="9"/>
        <v>46</v>
      </c>
      <c r="W294" s="47"/>
    </row>
    <row r="295" spans="1:23" x14ac:dyDescent="0.3">
      <c r="A295" s="58" t="s">
        <v>624</v>
      </c>
      <c r="B295" s="59" t="s">
        <v>623</v>
      </c>
      <c r="C295" s="59" t="s">
        <v>16</v>
      </c>
      <c r="D295" s="59" t="s">
        <v>5</v>
      </c>
      <c r="E295" s="59" t="s">
        <v>15</v>
      </c>
      <c r="F295" s="59">
        <v>4006</v>
      </c>
      <c r="G295" s="60">
        <f>IF(C295="oui",VLOOKUP(D295,[1]Outils!F$1:G$12,2,FALSE),0)</f>
        <v>62</v>
      </c>
      <c r="H295" s="59" t="s">
        <v>16</v>
      </c>
      <c r="I295" s="60">
        <f t="shared" si="8"/>
        <v>66</v>
      </c>
      <c r="J295" s="59" t="s">
        <v>16</v>
      </c>
      <c r="K295" s="59">
        <v>1</v>
      </c>
      <c r="L295" s="59"/>
      <c r="M295" s="59"/>
      <c r="N295" s="59"/>
      <c r="O295" s="59"/>
      <c r="P295" s="59"/>
      <c r="Q295" s="59">
        <v>1</v>
      </c>
      <c r="R295" s="59"/>
      <c r="S295" s="59"/>
      <c r="T295" s="59"/>
      <c r="U295" s="59"/>
      <c r="V295" s="61">
        <f t="shared" si="9"/>
        <v>76</v>
      </c>
      <c r="W295" s="47"/>
    </row>
    <row r="296" spans="1:23" x14ac:dyDescent="0.3">
      <c r="A296" s="58" t="s">
        <v>485</v>
      </c>
      <c r="B296" s="59" t="s">
        <v>174</v>
      </c>
      <c r="C296" s="59" t="s">
        <v>16</v>
      </c>
      <c r="D296" s="59" t="s">
        <v>4</v>
      </c>
      <c r="E296" s="59" t="s">
        <v>15</v>
      </c>
      <c r="F296" s="59">
        <v>70</v>
      </c>
      <c r="G296" s="60">
        <f>IF(C296="oui",VLOOKUP(D296,[1]Outils!F$1:G$12,2,FALSE),0)</f>
        <v>62</v>
      </c>
      <c r="H296" s="59" t="s">
        <v>16</v>
      </c>
      <c r="I296" s="60">
        <f t="shared" si="8"/>
        <v>66</v>
      </c>
      <c r="J296" s="59" t="s">
        <v>17</v>
      </c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61">
        <f t="shared" si="9"/>
        <v>66</v>
      </c>
      <c r="W296" s="47"/>
    </row>
    <row r="297" spans="1:23" x14ac:dyDescent="0.3">
      <c r="A297" s="58" t="s">
        <v>261</v>
      </c>
      <c r="B297" s="59" t="s">
        <v>226</v>
      </c>
      <c r="C297" s="59" t="s">
        <v>16</v>
      </c>
      <c r="D297" s="59" t="s">
        <v>2</v>
      </c>
      <c r="E297" s="59" t="s">
        <v>15</v>
      </c>
      <c r="F297" s="59">
        <v>1440</v>
      </c>
      <c r="G297" s="60">
        <f>IF(C297="oui",VLOOKUP(D297,[1]Outils!F$1:G$12,2,FALSE),0)</f>
        <v>45</v>
      </c>
      <c r="H297" s="59" t="s">
        <v>17</v>
      </c>
      <c r="I297" s="60">
        <f t="shared" si="8"/>
        <v>45</v>
      </c>
      <c r="J297" s="59" t="s">
        <v>17</v>
      </c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61">
        <f t="shared" si="9"/>
        <v>45</v>
      </c>
      <c r="W297" s="47"/>
    </row>
    <row r="298" spans="1:23" x14ac:dyDescent="0.3">
      <c r="A298" s="58" t="s">
        <v>521</v>
      </c>
      <c r="B298" s="59" t="s">
        <v>522</v>
      </c>
      <c r="C298" s="59" t="s">
        <v>16</v>
      </c>
      <c r="D298" s="59" t="s">
        <v>7</v>
      </c>
      <c r="E298" s="59" t="s">
        <v>15</v>
      </c>
      <c r="F298" s="59">
        <v>9343975</v>
      </c>
      <c r="G298" s="60">
        <f>IF(C298="oui",VLOOKUP(D298,[1]Outils!F$1:G$12,2,FALSE),0)</f>
        <v>58</v>
      </c>
      <c r="H298" s="59" t="s">
        <v>17</v>
      </c>
      <c r="I298" s="60">
        <f t="shared" si="8"/>
        <v>58</v>
      </c>
      <c r="J298" s="59" t="s">
        <v>17</v>
      </c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61">
        <f t="shared" si="9"/>
        <v>58</v>
      </c>
      <c r="W298" s="47"/>
    </row>
    <row r="299" spans="1:23" x14ac:dyDescent="0.3">
      <c r="A299" s="64" t="s">
        <v>611</v>
      </c>
      <c r="B299" s="65" t="s">
        <v>392</v>
      </c>
      <c r="C299" s="65" t="s">
        <v>16</v>
      </c>
      <c r="D299" s="65" t="s">
        <v>5</v>
      </c>
      <c r="E299" s="65" t="s">
        <v>15</v>
      </c>
      <c r="F299" s="65">
        <v>690</v>
      </c>
      <c r="G299" s="66">
        <f>IF(C299="oui",VLOOKUP(D299,[1]Outils!F$1:G$12,2,FALSE),0)</f>
        <v>62</v>
      </c>
      <c r="H299" s="65" t="s">
        <v>16</v>
      </c>
      <c r="I299" s="66">
        <f t="shared" si="8"/>
        <v>66</v>
      </c>
      <c r="J299" s="65" t="s">
        <v>17</v>
      </c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7">
        <f t="shared" si="9"/>
        <v>66</v>
      </c>
      <c r="W299" s="50" t="s">
        <v>612</v>
      </c>
    </row>
    <row r="300" spans="1:23" x14ac:dyDescent="0.3">
      <c r="A300" s="58" t="s">
        <v>535</v>
      </c>
      <c r="B300" s="59" t="s">
        <v>536</v>
      </c>
      <c r="C300" s="59" t="s">
        <v>16</v>
      </c>
      <c r="D300" s="59" t="s">
        <v>4</v>
      </c>
      <c r="E300" s="59" t="s">
        <v>14</v>
      </c>
      <c r="F300" s="59"/>
      <c r="G300" s="60">
        <f>IF(C300="oui",VLOOKUP(D300,[1]Outils!F$1:G$12,2,FALSE),0)</f>
        <v>62</v>
      </c>
      <c r="H300" s="59" t="s">
        <v>17</v>
      </c>
      <c r="I300" s="60">
        <f t="shared" si="8"/>
        <v>62</v>
      </c>
      <c r="J300" s="59" t="s">
        <v>17</v>
      </c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61">
        <f t="shared" si="9"/>
        <v>62</v>
      </c>
      <c r="W300" s="47"/>
    </row>
    <row r="301" spans="1:23" x14ac:dyDescent="0.3">
      <c r="A301" s="58" t="s">
        <v>269</v>
      </c>
      <c r="B301" s="59" t="s">
        <v>270</v>
      </c>
      <c r="C301" s="59" t="s">
        <v>16</v>
      </c>
      <c r="D301" s="59" t="s">
        <v>3</v>
      </c>
      <c r="E301" s="59" t="s">
        <v>15</v>
      </c>
      <c r="F301" s="59">
        <v>28</v>
      </c>
      <c r="G301" s="60">
        <f>IF(C301="oui",VLOOKUP(D301,[1]Outils!F$1:G$12,2,FALSE),0)</f>
        <v>49</v>
      </c>
      <c r="H301" s="59" t="s">
        <v>17</v>
      </c>
      <c r="I301" s="60">
        <f t="shared" si="8"/>
        <v>49</v>
      </c>
      <c r="J301" s="59" t="s">
        <v>17</v>
      </c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61">
        <f t="shared" si="9"/>
        <v>49</v>
      </c>
      <c r="W301" s="47"/>
    </row>
    <row r="302" spans="1:23" x14ac:dyDescent="0.3">
      <c r="A302" s="58" t="s">
        <v>478</v>
      </c>
      <c r="B302" s="59" t="s">
        <v>479</v>
      </c>
      <c r="C302" s="59" t="s">
        <v>16</v>
      </c>
      <c r="D302" s="59" t="s">
        <v>4</v>
      </c>
      <c r="E302" s="59" t="s">
        <v>15</v>
      </c>
      <c r="F302" s="59">
        <v>2055273</v>
      </c>
      <c r="G302" s="60">
        <f>IF(C302="oui",VLOOKUP(D302,[1]Outils!F$1:G$12,2,FALSE),0)</f>
        <v>62</v>
      </c>
      <c r="H302" s="59" t="s">
        <v>16</v>
      </c>
      <c r="I302" s="60">
        <f t="shared" si="8"/>
        <v>66</v>
      </c>
      <c r="J302" s="59" t="s">
        <v>17</v>
      </c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61">
        <f t="shared" si="9"/>
        <v>66</v>
      </c>
      <c r="W302" s="47"/>
    </row>
    <row r="303" spans="1:23" x14ac:dyDescent="0.3">
      <c r="A303" s="58" t="s">
        <v>488</v>
      </c>
      <c r="B303" s="59" t="s">
        <v>489</v>
      </c>
      <c r="C303" s="59" t="s">
        <v>16</v>
      </c>
      <c r="D303" s="59" t="s">
        <v>5</v>
      </c>
      <c r="E303" s="59" t="s">
        <v>15</v>
      </c>
      <c r="F303" s="59">
        <v>7740235</v>
      </c>
      <c r="G303" s="60">
        <f>IF(C303="oui",VLOOKUP(D303,[1]Outils!F$1:G$12,2,FALSE),0)</f>
        <v>62</v>
      </c>
      <c r="H303" s="59" t="s">
        <v>16</v>
      </c>
      <c r="I303" s="60">
        <f t="shared" si="8"/>
        <v>66</v>
      </c>
      <c r="J303" s="59" t="s">
        <v>17</v>
      </c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61">
        <f t="shared" si="9"/>
        <v>66</v>
      </c>
      <c r="W303" s="47"/>
    </row>
    <row r="304" spans="1:23" x14ac:dyDescent="0.3">
      <c r="A304" s="58" t="s">
        <v>351</v>
      </c>
      <c r="B304" s="59" t="s">
        <v>220</v>
      </c>
      <c r="C304" s="59" t="s">
        <v>16</v>
      </c>
      <c r="D304" s="59" t="s">
        <v>4</v>
      </c>
      <c r="E304" s="59" t="s">
        <v>15</v>
      </c>
      <c r="F304" s="59">
        <v>4417013</v>
      </c>
      <c r="G304" s="60">
        <f>IF(C304="oui",VLOOKUP(D304,[1]Outils!F$1:G$12,2,FALSE),0)</f>
        <v>62</v>
      </c>
      <c r="H304" s="59" t="s">
        <v>16</v>
      </c>
      <c r="I304" s="60">
        <f t="shared" si="8"/>
        <v>66</v>
      </c>
      <c r="J304" s="59" t="s">
        <v>17</v>
      </c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61">
        <f t="shared" si="9"/>
        <v>66</v>
      </c>
      <c r="W304" s="47"/>
    </row>
    <row r="305" spans="1:23" x14ac:dyDescent="0.3">
      <c r="A305" s="58" t="s">
        <v>444</v>
      </c>
      <c r="B305" s="59" t="s">
        <v>445</v>
      </c>
      <c r="C305" s="59" t="s">
        <v>16</v>
      </c>
      <c r="D305" s="59" t="s">
        <v>10</v>
      </c>
      <c r="E305" s="59" t="s">
        <v>15</v>
      </c>
      <c r="F305" s="59">
        <v>6303485</v>
      </c>
      <c r="G305" s="60">
        <f>IF(C305="oui",VLOOKUP(D305,[1]Outils!F$1:G$12,2,FALSE),0)</f>
        <v>46</v>
      </c>
      <c r="H305" s="59" t="s">
        <v>17</v>
      </c>
      <c r="I305" s="60">
        <f t="shared" si="8"/>
        <v>46</v>
      </c>
      <c r="J305" s="59" t="s">
        <v>17</v>
      </c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61">
        <f t="shared" si="9"/>
        <v>46</v>
      </c>
      <c r="W305" s="47"/>
    </row>
    <row r="306" spans="1:23" x14ac:dyDescent="0.3">
      <c r="A306" s="58" t="s">
        <v>774</v>
      </c>
      <c r="B306" s="59" t="s">
        <v>270</v>
      </c>
      <c r="C306" s="59" t="s">
        <v>16</v>
      </c>
      <c r="D306" s="59" t="s">
        <v>7</v>
      </c>
      <c r="E306" s="59" t="s">
        <v>15</v>
      </c>
      <c r="F306" s="59">
        <v>6190776</v>
      </c>
      <c r="G306" s="60">
        <f>IF(C306="oui",VLOOKUP(D306,[1]Outils!F$1:G$12,2,FALSE),0)</f>
        <v>58</v>
      </c>
      <c r="H306" s="59" t="s">
        <v>17</v>
      </c>
      <c r="I306" s="60">
        <f t="shared" si="8"/>
        <v>58</v>
      </c>
      <c r="J306" s="59" t="s">
        <v>17</v>
      </c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61">
        <f t="shared" si="9"/>
        <v>58</v>
      </c>
      <c r="W306" s="47"/>
    </row>
    <row r="307" spans="1:23" x14ac:dyDescent="0.3">
      <c r="A307" s="58" t="s">
        <v>774</v>
      </c>
      <c r="B307" s="59" t="s">
        <v>85</v>
      </c>
      <c r="C307" s="59" t="s">
        <v>16</v>
      </c>
      <c r="D307" s="59" t="s">
        <v>11</v>
      </c>
      <c r="E307" s="59" t="s">
        <v>15</v>
      </c>
      <c r="F307" s="59">
        <v>6190777</v>
      </c>
      <c r="G307" s="60">
        <f>IF(C307="oui",VLOOKUP(D307,[1]Outils!F$1:G$12,2,FALSE),0)</f>
        <v>38</v>
      </c>
      <c r="H307" s="59" t="s">
        <v>17</v>
      </c>
      <c r="I307" s="60">
        <f t="shared" si="8"/>
        <v>38</v>
      </c>
      <c r="J307" s="59" t="s">
        <v>17</v>
      </c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61">
        <f t="shared" si="9"/>
        <v>38</v>
      </c>
      <c r="W307" s="47"/>
    </row>
    <row r="308" spans="1:23" x14ac:dyDescent="0.3">
      <c r="A308" s="58" t="s">
        <v>496</v>
      </c>
      <c r="B308" s="59" t="s">
        <v>341</v>
      </c>
      <c r="C308" s="59" t="s">
        <v>16</v>
      </c>
      <c r="D308" s="59" t="s">
        <v>8</v>
      </c>
      <c r="E308" s="59" t="s">
        <v>15</v>
      </c>
      <c r="F308" s="59">
        <v>7279200</v>
      </c>
      <c r="G308" s="60">
        <f>IF(C308="oui",VLOOKUP(D308,[1]Outils!F$1:G$12,2,FALSE),0)</f>
        <v>50</v>
      </c>
      <c r="H308" s="59" t="s">
        <v>17</v>
      </c>
      <c r="I308" s="60">
        <f t="shared" si="8"/>
        <v>50</v>
      </c>
      <c r="J308" s="59" t="s">
        <v>17</v>
      </c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61">
        <f t="shared" si="9"/>
        <v>50</v>
      </c>
      <c r="W308" s="47"/>
    </row>
    <row r="309" spans="1:23" x14ac:dyDescent="0.3">
      <c r="A309" s="58" t="s">
        <v>496</v>
      </c>
      <c r="B309" s="59" t="s">
        <v>792</v>
      </c>
      <c r="C309" s="59" t="s">
        <v>16</v>
      </c>
      <c r="D309" s="59" t="s">
        <v>12</v>
      </c>
      <c r="E309" s="59" t="s">
        <v>15</v>
      </c>
      <c r="F309" s="59">
        <v>7179201</v>
      </c>
      <c r="G309" s="60">
        <f>IF(C309="oui",VLOOKUP(D309,[1]Outils!F$1:G$12,2,FALSE),0)</f>
        <v>43</v>
      </c>
      <c r="H309" s="59" t="s">
        <v>17</v>
      </c>
      <c r="I309" s="60">
        <f t="shared" si="8"/>
        <v>43</v>
      </c>
      <c r="J309" s="59" t="s">
        <v>17</v>
      </c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61">
        <f t="shared" si="9"/>
        <v>43</v>
      </c>
      <c r="W309" s="47"/>
    </row>
    <row r="310" spans="1:23" x14ac:dyDescent="0.3">
      <c r="A310" s="58" t="s">
        <v>591</v>
      </c>
      <c r="B310" s="59" t="s">
        <v>538</v>
      </c>
      <c r="C310" s="59" t="s">
        <v>16</v>
      </c>
      <c r="D310" s="59" t="s">
        <v>9</v>
      </c>
      <c r="E310" s="59" t="s">
        <v>15</v>
      </c>
      <c r="F310" s="59">
        <v>2728831</v>
      </c>
      <c r="G310" s="60">
        <f>IF(C310="oui",VLOOKUP(D310,[1]Outils!F$1:G$12,2,FALSE),0)</f>
        <v>61</v>
      </c>
      <c r="H310" s="59" t="s">
        <v>17</v>
      </c>
      <c r="I310" s="60">
        <f t="shared" si="8"/>
        <v>61</v>
      </c>
      <c r="J310" s="59" t="s">
        <v>17</v>
      </c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61">
        <f t="shared" si="9"/>
        <v>61</v>
      </c>
      <c r="W310" s="47"/>
    </row>
    <row r="311" spans="1:23" x14ac:dyDescent="0.3">
      <c r="A311" s="58" t="s">
        <v>591</v>
      </c>
      <c r="B311" s="59" t="s">
        <v>62</v>
      </c>
      <c r="C311" s="59" t="s">
        <v>16</v>
      </c>
      <c r="D311" s="59" t="s">
        <v>7</v>
      </c>
      <c r="E311" s="59" t="s">
        <v>15</v>
      </c>
      <c r="F311" s="59">
        <v>2728831</v>
      </c>
      <c r="G311" s="60">
        <f>IF(C311="oui",VLOOKUP(D311,[1]Outils!F$1:G$12,2,FALSE),0)</f>
        <v>58</v>
      </c>
      <c r="H311" s="59" t="s">
        <v>17</v>
      </c>
      <c r="I311" s="60">
        <f t="shared" si="8"/>
        <v>58</v>
      </c>
      <c r="J311" s="59" t="s">
        <v>17</v>
      </c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61">
        <f t="shared" si="9"/>
        <v>58</v>
      </c>
      <c r="W311" s="47"/>
    </row>
    <row r="312" spans="1:23" x14ac:dyDescent="0.3">
      <c r="A312" s="58" t="s">
        <v>463</v>
      </c>
      <c r="B312" s="59" t="s">
        <v>281</v>
      </c>
      <c r="C312" s="59" t="s">
        <v>16</v>
      </c>
      <c r="D312" s="59" t="s">
        <v>8</v>
      </c>
      <c r="E312" s="59" t="s">
        <v>15</v>
      </c>
      <c r="F312" s="59">
        <v>1219337</v>
      </c>
      <c r="G312" s="60">
        <f>IF(C312="oui",VLOOKUP(D312,[1]Outils!F$1:G$12,2,FALSE),0)</f>
        <v>50</v>
      </c>
      <c r="H312" s="59" t="s">
        <v>17</v>
      </c>
      <c r="I312" s="60">
        <f t="shared" si="8"/>
        <v>50</v>
      </c>
      <c r="J312" s="59" t="s">
        <v>17</v>
      </c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61">
        <f t="shared" si="9"/>
        <v>50</v>
      </c>
      <c r="W312" s="47"/>
    </row>
    <row r="313" spans="1:23" x14ac:dyDescent="0.3">
      <c r="A313" s="58" t="s">
        <v>227</v>
      </c>
      <c r="B313" s="59" t="s">
        <v>228</v>
      </c>
      <c r="C313" s="59" t="s">
        <v>16</v>
      </c>
      <c r="D313" s="59" t="s">
        <v>9</v>
      </c>
      <c r="E313" s="59" t="s">
        <v>15</v>
      </c>
      <c r="F313" s="59">
        <v>8719202</v>
      </c>
      <c r="G313" s="60">
        <f>IF(C313="oui",VLOOKUP(D313,[1]Outils!F$1:G$12,2,FALSE),0)</f>
        <v>61</v>
      </c>
      <c r="H313" s="59" t="s">
        <v>17</v>
      </c>
      <c r="I313" s="60">
        <f t="shared" si="8"/>
        <v>61</v>
      </c>
      <c r="J313" s="59" t="s">
        <v>17</v>
      </c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61">
        <f t="shared" si="9"/>
        <v>61</v>
      </c>
      <c r="W313" s="47"/>
    </row>
    <row r="314" spans="1:23" x14ac:dyDescent="0.3">
      <c r="A314" s="58" t="s">
        <v>227</v>
      </c>
      <c r="B314" s="59" t="s">
        <v>200</v>
      </c>
      <c r="C314" s="59" t="s">
        <v>16</v>
      </c>
      <c r="D314" s="59" t="s">
        <v>5</v>
      </c>
      <c r="E314" s="59" t="s">
        <v>15</v>
      </c>
      <c r="F314" s="59">
        <v>8719203</v>
      </c>
      <c r="G314" s="60">
        <f>IF(C314="oui",VLOOKUP(D314,[1]Outils!F$1:G$12,2,FALSE),0)</f>
        <v>62</v>
      </c>
      <c r="H314" s="59" t="s">
        <v>17</v>
      </c>
      <c r="I314" s="60">
        <f t="shared" si="8"/>
        <v>62</v>
      </c>
      <c r="J314" s="59" t="s">
        <v>17</v>
      </c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61">
        <f t="shared" si="9"/>
        <v>62</v>
      </c>
      <c r="W314" s="47"/>
    </row>
    <row r="315" spans="1:23" x14ac:dyDescent="0.3">
      <c r="A315" s="58" t="s">
        <v>227</v>
      </c>
      <c r="B315" s="59" t="s">
        <v>51</v>
      </c>
      <c r="C315" s="59" t="s">
        <v>16</v>
      </c>
      <c r="D315" s="59" t="s">
        <v>3</v>
      </c>
      <c r="E315" s="59" t="s">
        <v>15</v>
      </c>
      <c r="F315" s="59">
        <v>457320</v>
      </c>
      <c r="G315" s="60">
        <f>IF(C315="oui",VLOOKUP(D315,[1]Outils!F$1:G$12,2,FALSE),0)</f>
        <v>49</v>
      </c>
      <c r="H315" s="59" t="s">
        <v>17</v>
      </c>
      <c r="I315" s="60">
        <f t="shared" si="8"/>
        <v>49</v>
      </c>
      <c r="J315" s="59" t="s">
        <v>17</v>
      </c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61">
        <f t="shared" si="9"/>
        <v>49</v>
      </c>
      <c r="W315" s="47"/>
    </row>
    <row r="316" spans="1:23" x14ac:dyDescent="0.3">
      <c r="A316" s="58" t="s">
        <v>613</v>
      </c>
      <c r="B316" s="59" t="s">
        <v>614</v>
      </c>
      <c r="C316" s="59" t="s">
        <v>16</v>
      </c>
      <c r="D316" s="59" t="s">
        <v>5</v>
      </c>
      <c r="E316" s="59" t="s">
        <v>15</v>
      </c>
      <c r="F316" s="59">
        <v>429032</v>
      </c>
      <c r="G316" s="60">
        <f>IF(C316="oui",VLOOKUP(D316,[1]Outils!F$1:G$12,2,FALSE),0)</f>
        <v>62</v>
      </c>
      <c r="H316" s="59" t="s">
        <v>16</v>
      </c>
      <c r="I316" s="60">
        <f t="shared" si="8"/>
        <v>66</v>
      </c>
      <c r="J316" s="59" t="s">
        <v>17</v>
      </c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61">
        <f t="shared" si="9"/>
        <v>66</v>
      </c>
      <c r="W316" s="47"/>
    </row>
    <row r="317" spans="1:23" x14ac:dyDescent="0.3">
      <c r="A317" s="58" t="s">
        <v>396</v>
      </c>
      <c r="B317" s="59" t="s">
        <v>100</v>
      </c>
      <c r="C317" s="59" t="s">
        <v>16</v>
      </c>
      <c r="D317" s="59" t="s">
        <v>8</v>
      </c>
      <c r="E317" s="59" t="s">
        <v>15</v>
      </c>
      <c r="F317" s="59">
        <v>160</v>
      </c>
      <c r="G317" s="60">
        <f>IF(C317="oui",VLOOKUP(D317,[1]Outils!F$1:G$12,2,FALSE),0)</f>
        <v>50</v>
      </c>
      <c r="H317" s="59" t="s">
        <v>17</v>
      </c>
      <c r="I317" s="60">
        <f t="shared" si="8"/>
        <v>50</v>
      </c>
      <c r="J317" s="59" t="s">
        <v>17</v>
      </c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61">
        <f t="shared" si="9"/>
        <v>50</v>
      </c>
      <c r="W317" s="47"/>
    </row>
    <row r="318" spans="1:23" x14ac:dyDescent="0.3">
      <c r="A318" s="58" t="s">
        <v>734</v>
      </c>
      <c r="B318" s="59" t="s">
        <v>330</v>
      </c>
      <c r="C318" s="59" t="s">
        <v>16</v>
      </c>
      <c r="D318" s="59" t="s">
        <v>2</v>
      </c>
      <c r="E318" s="59" t="s">
        <v>15</v>
      </c>
      <c r="F318" s="59">
        <v>2001819</v>
      </c>
      <c r="G318" s="60">
        <f>IF(C318="oui",VLOOKUP(D318,[1]Outils!F$1:G$12,2,FALSE),0)</f>
        <v>45</v>
      </c>
      <c r="H318" s="59" t="s">
        <v>17</v>
      </c>
      <c r="I318" s="60">
        <f t="shared" si="8"/>
        <v>45</v>
      </c>
      <c r="J318" s="59" t="s">
        <v>17</v>
      </c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61">
        <f t="shared" si="9"/>
        <v>45</v>
      </c>
      <c r="W318" s="47"/>
    </row>
    <row r="319" spans="1:23" x14ac:dyDescent="0.3">
      <c r="A319" s="58" t="s">
        <v>734</v>
      </c>
      <c r="B319" s="59" t="s">
        <v>232</v>
      </c>
      <c r="C319" s="59" t="s">
        <v>16</v>
      </c>
      <c r="D319" s="59" t="s">
        <v>9</v>
      </c>
      <c r="E319" s="59" t="s">
        <v>15</v>
      </c>
      <c r="F319" s="59">
        <v>2001819</v>
      </c>
      <c r="G319" s="60">
        <f>IF(C319="oui",VLOOKUP(D319,[1]Outils!F$1:G$12,2,FALSE),0)</f>
        <v>61</v>
      </c>
      <c r="H319" s="59" t="s">
        <v>17</v>
      </c>
      <c r="I319" s="60">
        <f t="shared" si="8"/>
        <v>61</v>
      </c>
      <c r="J319" s="59" t="s">
        <v>17</v>
      </c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61">
        <f t="shared" si="9"/>
        <v>61</v>
      </c>
      <c r="W319" s="47"/>
    </row>
    <row r="320" spans="1:23" x14ac:dyDescent="0.3">
      <c r="A320" s="58" t="s">
        <v>509</v>
      </c>
      <c r="B320" s="59" t="s">
        <v>801</v>
      </c>
      <c r="C320" s="59" t="s">
        <v>16</v>
      </c>
      <c r="D320" s="59" t="s">
        <v>4</v>
      </c>
      <c r="E320" s="59" t="s">
        <v>15</v>
      </c>
      <c r="F320" s="59">
        <v>3678</v>
      </c>
      <c r="G320" s="60">
        <f>IF(C320="oui",VLOOKUP(D320,[1]Outils!F$1:G$12,2,FALSE),0)</f>
        <v>62</v>
      </c>
      <c r="H320" s="59" t="s">
        <v>17</v>
      </c>
      <c r="I320" s="60">
        <f t="shared" si="8"/>
        <v>62</v>
      </c>
      <c r="J320" s="59" t="s">
        <v>17</v>
      </c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61">
        <f t="shared" si="9"/>
        <v>62</v>
      </c>
      <c r="W320" s="47"/>
    </row>
    <row r="321" spans="1:23" x14ac:dyDescent="0.3">
      <c r="A321" s="58" t="s">
        <v>509</v>
      </c>
      <c r="B321" s="59" t="s">
        <v>517</v>
      </c>
      <c r="C321" s="59" t="s">
        <v>16</v>
      </c>
      <c r="D321" s="59" t="s">
        <v>12</v>
      </c>
      <c r="E321" s="59" t="s">
        <v>15</v>
      </c>
      <c r="F321" s="59">
        <v>3678</v>
      </c>
      <c r="G321" s="60">
        <f>IF(C321="oui",VLOOKUP(D321,[1]Outils!F$1:G$12,2,FALSE),0)</f>
        <v>43</v>
      </c>
      <c r="H321" s="59" t="s">
        <v>17</v>
      </c>
      <c r="I321" s="60">
        <f t="shared" si="8"/>
        <v>43</v>
      </c>
      <c r="J321" s="59" t="s">
        <v>17</v>
      </c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61">
        <f t="shared" si="9"/>
        <v>43</v>
      </c>
      <c r="W321" s="47"/>
    </row>
    <row r="322" spans="1:23" x14ac:dyDescent="0.3">
      <c r="A322" s="58" t="s">
        <v>770</v>
      </c>
      <c r="B322" s="59" t="s">
        <v>51</v>
      </c>
      <c r="C322" s="59" t="s">
        <v>16</v>
      </c>
      <c r="D322" s="59" t="s">
        <v>6</v>
      </c>
      <c r="E322" s="59" t="s">
        <v>15</v>
      </c>
      <c r="F322" s="59">
        <v>1224</v>
      </c>
      <c r="G322" s="60">
        <f>IF(C322="oui",VLOOKUP(D322,[1]Outils!F$1:G$12,2,FALSE),0)</f>
        <v>58</v>
      </c>
      <c r="H322" s="59" t="s">
        <v>17</v>
      </c>
      <c r="I322" s="60">
        <f t="shared" si="8"/>
        <v>58</v>
      </c>
      <c r="J322" s="59" t="s">
        <v>17</v>
      </c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61">
        <f t="shared" si="9"/>
        <v>58</v>
      </c>
      <c r="W322" s="47"/>
    </row>
    <row r="323" spans="1:23" x14ac:dyDescent="0.3">
      <c r="A323" s="58" t="s">
        <v>770</v>
      </c>
      <c r="B323" s="59" t="s">
        <v>783</v>
      </c>
      <c r="C323" s="59" t="s">
        <v>16</v>
      </c>
      <c r="D323" s="59" t="s">
        <v>11</v>
      </c>
      <c r="E323" s="59" t="s">
        <v>15</v>
      </c>
      <c r="F323" s="59">
        <v>1225</v>
      </c>
      <c r="G323" s="60">
        <f>IF(C323="oui",VLOOKUP(D323,[1]Outils!F$1:G$12,2,FALSE),0)</f>
        <v>38</v>
      </c>
      <c r="H323" s="59" t="s">
        <v>17</v>
      </c>
      <c r="I323" s="60">
        <f t="shared" si="8"/>
        <v>38</v>
      </c>
      <c r="J323" s="59" t="s">
        <v>17</v>
      </c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61">
        <f t="shared" si="9"/>
        <v>38</v>
      </c>
      <c r="W323" s="47"/>
    </row>
    <row r="324" spans="1:23" x14ac:dyDescent="0.3">
      <c r="A324" s="58" t="s">
        <v>555</v>
      </c>
      <c r="B324" s="59" t="s">
        <v>556</v>
      </c>
      <c r="C324" s="59" t="s">
        <v>16</v>
      </c>
      <c r="D324" s="59" t="s">
        <v>7</v>
      </c>
      <c r="E324" s="59" t="s">
        <v>15</v>
      </c>
      <c r="F324" s="59">
        <v>888895</v>
      </c>
      <c r="G324" s="60">
        <f>IF(C324="oui",VLOOKUP(D324,[1]Outils!F$1:G$12,2,FALSE),0)</f>
        <v>58</v>
      </c>
      <c r="H324" s="59" t="s">
        <v>17</v>
      </c>
      <c r="I324" s="60">
        <f t="shared" ref="I324:I387" si="10">IF(H324="oui",G324+4,G324)</f>
        <v>58</v>
      </c>
      <c r="J324" s="59" t="s">
        <v>17</v>
      </c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61">
        <f t="shared" ref="V324:V387" si="11">IF(J324="oui",I324+K324*10,I324)</f>
        <v>58</v>
      </c>
      <c r="W324" s="47"/>
    </row>
    <row r="325" spans="1:23" x14ac:dyDescent="0.3">
      <c r="A325" s="58" t="s">
        <v>363</v>
      </c>
      <c r="B325" s="59" t="s">
        <v>364</v>
      </c>
      <c r="C325" s="59" t="s">
        <v>16</v>
      </c>
      <c r="D325" s="59" t="s">
        <v>4</v>
      </c>
      <c r="E325" s="59" t="s">
        <v>15</v>
      </c>
      <c r="F325" s="59">
        <v>1053</v>
      </c>
      <c r="G325" s="60">
        <f>IF(C325="oui",VLOOKUP(D325,[1]Outils!F$1:G$12,2,FALSE),0)</f>
        <v>62</v>
      </c>
      <c r="H325" s="59" t="s">
        <v>17</v>
      </c>
      <c r="I325" s="60">
        <f t="shared" si="10"/>
        <v>62</v>
      </c>
      <c r="J325" s="59" t="s">
        <v>17</v>
      </c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61">
        <f t="shared" si="11"/>
        <v>62</v>
      </c>
      <c r="W325" s="47"/>
    </row>
    <row r="326" spans="1:23" x14ac:dyDescent="0.3">
      <c r="A326" s="58" t="s">
        <v>363</v>
      </c>
      <c r="B326" s="59" t="s">
        <v>159</v>
      </c>
      <c r="C326" s="59" t="s">
        <v>16</v>
      </c>
      <c r="D326" s="59" t="s">
        <v>8</v>
      </c>
      <c r="E326" s="59" t="s">
        <v>15</v>
      </c>
      <c r="F326" s="59">
        <v>1053</v>
      </c>
      <c r="G326" s="60">
        <f>IF(C326="oui",VLOOKUP(D326,[1]Outils!F$1:G$12,2,FALSE),0)</f>
        <v>50</v>
      </c>
      <c r="H326" s="59" t="s">
        <v>17</v>
      </c>
      <c r="I326" s="60">
        <f t="shared" si="10"/>
        <v>50</v>
      </c>
      <c r="J326" s="59" t="s">
        <v>17</v>
      </c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61">
        <f t="shared" si="11"/>
        <v>50</v>
      </c>
      <c r="W326" s="47"/>
    </row>
    <row r="327" spans="1:23" x14ac:dyDescent="0.3">
      <c r="A327" s="58" t="s">
        <v>401</v>
      </c>
      <c r="B327" s="59" t="s">
        <v>78</v>
      </c>
      <c r="C327" s="59" t="s">
        <v>16</v>
      </c>
      <c r="D327" s="59" t="s">
        <v>9</v>
      </c>
      <c r="E327" s="59" t="s">
        <v>15</v>
      </c>
      <c r="F327" s="59">
        <v>159642</v>
      </c>
      <c r="G327" s="60">
        <f>IF(C327="oui",VLOOKUP(D327,[1]Outils!F$1:G$12,2,FALSE),0)</f>
        <v>61</v>
      </c>
      <c r="H327" s="59" t="s">
        <v>17</v>
      </c>
      <c r="I327" s="60">
        <f t="shared" si="10"/>
        <v>61</v>
      </c>
      <c r="J327" s="59" t="s">
        <v>17</v>
      </c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61">
        <f t="shared" si="11"/>
        <v>61</v>
      </c>
      <c r="W327" s="47"/>
    </row>
    <row r="328" spans="1:23" x14ac:dyDescent="0.3">
      <c r="A328" s="58" t="s">
        <v>442</v>
      </c>
      <c r="B328" s="59" t="s">
        <v>417</v>
      </c>
      <c r="C328" s="59" t="s">
        <v>16</v>
      </c>
      <c r="D328" s="59" t="s">
        <v>6</v>
      </c>
      <c r="E328" s="59" t="s">
        <v>14</v>
      </c>
      <c r="F328" s="59"/>
      <c r="G328" s="60">
        <f>IF(C328="oui",VLOOKUP(D328,[1]Outils!F$1:G$12,2,FALSE),0)</f>
        <v>58</v>
      </c>
      <c r="H328" s="59" t="s">
        <v>17</v>
      </c>
      <c r="I328" s="60">
        <f t="shared" si="10"/>
        <v>58</v>
      </c>
      <c r="J328" s="59" t="s">
        <v>17</v>
      </c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61">
        <f t="shared" si="11"/>
        <v>58</v>
      </c>
      <c r="W328" s="47"/>
    </row>
    <row r="329" spans="1:23" x14ac:dyDescent="0.3">
      <c r="A329" s="58" t="s">
        <v>442</v>
      </c>
      <c r="B329" s="59" t="s">
        <v>443</v>
      </c>
      <c r="C329" s="59" t="s">
        <v>16</v>
      </c>
      <c r="D329" s="59" t="s">
        <v>12</v>
      </c>
      <c r="E329" s="59" t="s">
        <v>14</v>
      </c>
      <c r="F329" s="59"/>
      <c r="G329" s="60">
        <f>IF(C329="oui",VLOOKUP(D329,[1]Outils!F$1:G$12,2,FALSE),0)</f>
        <v>43</v>
      </c>
      <c r="H329" s="59" t="s">
        <v>17</v>
      </c>
      <c r="I329" s="60">
        <f t="shared" si="10"/>
        <v>43</v>
      </c>
      <c r="J329" s="59" t="s">
        <v>17</v>
      </c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61">
        <f t="shared" si="11"/>
        <v>43</v>
      </c>
      <c r="W329" s="47"/>
    </row>
    <row r="330" spans="1:23" x14ac:dyDescent="0.3">
      <c r="A330" s="58" t="s">
        <v>552</v>
      </c>
      <c r="B330" s="59" t="s">
        <v>294</v>
      </c>
      <c r="C330" s="59" t="s">
        <v>16</v>
      </c>
      <c r="D330" s="59" t="s">
        <v>7</v>
      </c>
      <c r="E330" s="59" t="s">
        <v>15</v>
      </c>
      <c r="F330" s="59">
        <v>4092725</v>
      </c>
      <c r="G330" s="60">
        <f>IF(C330="oui",VLOOKUP(D330,[1]Outils!F$1:G$12,2,FALSE),0)</f>
        <v>58</v>
      </c>
      <c r="H330" s="59" t="s">
        <v>17</v>
      </c>
      <c r="I330" s="60">
        <f t="shared" si="10"/>
        <v>58</v>
      </c>
      <c r="J330" s="59" t="s">
        <v>17</v>
      </c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61">
        <f t="shared" si="11"/>
        <v>58</v>
      </c>
      <c r="W330" s="47"/>
    </row>
    <row r="331" spans="1:23" x14ac:dyDescent="0.3">
      <c r="A331" s="58" t="s">
        <v>552</v>
      </c>
      <c r="B331" s="59" t="s">
        <v>578</v>
      </c>
      <c r="C331" s="59" t="s">
        <v>16</v>
      </c>
      <c r="D331" s="59" t="s">
        <v>11</v>
      </c>
      <c r="E331" s="59" t="s">
        <v>15</v>
      </c>
      <c r="F331" s="59">
        <v>4092724</v>
      </c>
      <c r="G331" s="60">
        <f>IF(C331="oui",VLOOKUP(D331,[1]Outils!F$1:G$12,2,FALSE),0)</f>
        <v>38</v>
      </c>
      <c r="H331" s="59" t="s">
        <v>17</v>
      </c>
      <c r="I331" s="60">
        <f t="shared" si="10"/>
        <v>38</v>
      </c>
      <c r="J331" s="59" t="s">
        <v>17</v>
      </c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61">
        <f t="shared" si="11"/>
        <v>38</v>
      </c>
      <c r="W331" s="47"/>
    </row>
    <row r="332" spans="1:23" x14ac:dyDescent="0.3">
      <c r="A332" s="58" t="s">
        <v>797</v>
      </c>
      <c r="B332" s="59" t="s">
        <v>446</v>
      </c>
      <c r="C332" s="59" t="s">
        <v>16</v>
      </c>
      <c r="D332" s="59" t="s">
        <v>7</v>
      </c>
      <c r="E332" s="59" t="s">
        <v>15</v>
      </c>
      <c r="F332" s="59">
        <v>146</v>
      </c>
      <c r="G332" s="60">
        <f>IF(C332="oui",VLOOKUP(D332,[1]Outils!F$1:G$12,2,FALSE),0)</f>
        <v>58</v>
      </c>
      <c r="H332" s="59" t="s">
        <v>17</v>
      </c>
      <c r="I332" s="60">
        <f t="shared" si="10"/>
        <v>58</v>
      </c>
      <c r="J332" s="59" t="s">
        <v>17</v>
      </c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61">
        <f t="shared" si="11"/>
        <v>58</v>
      </c>
      <c r="W332" s="47"/>
    </row>
    <row r="333" spans="1:23" x14ac:dyDescent="0.3">
      <c r="A333" s="58" t="s">
        <v>177</v>
      </c>
      <c r="B333" s="59" t="s">
        <v>178</v>
      </c>
      <c r="C333" s="59" t="s">
        <v>16</v>
      </c>
      <c r="D333" s="59" t="s">
        <v>6</v>
      </c>
      <c r="E333" s="59" t="s">
        <v>15</v>
      </c>
      <c r="F333" s="59" t="s">
        <v>179</v>
      </c>
      <c r="G333" s="60">
        <f>IF(C333="oui",VLOOKUP(D333,[1]Outils!F$1:G$12,2,FALSE),0)</f>
        <v>58</v>
      </c>
      <c r="H333" s="59" t="s">
        <v>17</v>
      </c>
      <c r="I333" s="60">
        <f t="shared" si="10"/>
        <v>58</v>
      </c>
      <c r="J333" s="59" t="s">
        <v>16</v>
      </c>
      <c r="K333" s="59">
        <v>1</v>
      </c>
      <c r="L333" s="59"/>
      <c r="M333" s="59"/>
      <c r="N333" s="59">
        <v>1</v>
      </c>
      <c r="O333" s="59"/>
      <c r="P333" s="59"/>
      <c r="Q333" s="59"/>
      <c r="R333" s="59"/>
      <c r="S333" s="59"/>
      <c r="T333" s="59"/>
      <c r="U333" s="59"/>
      <c r="V333" s="61">
        <f t="shared" si="11"/>
        <v>68</v>
      </c>
      <c r="W333" s="47"/>
    </row>
    <row r="334" spans="1:23" x14ac:dyDescent="0.3">
      <c r="A334" s="58" t="s">
        <v>575</v>
      </c>
      <c r="B334" s="59" t="s">
        <v>128</v>
      </c>
      <c r="C334" s="59" t="s">
        <v>16</v>
      </c>
      <c r="D334" s="59" t="s">
        <v>10</v>
      </c>
      <c r="E334" s="59" t="s">
        <v>15</v>
      </c>
      <c r="F334" s="59">
        <v>409</v>
      </c>
      <c r="G334" s="60">
        <f>IF(C334="oui",VLOOKUP(D334,[1]Outils!F$1:G$12,2,FALSE),0)</f>
        <v>46</v>
      </c>
      <c r="H334" s="59" t="s">
        <v>17</v>
      </c>
      <c r="I334" s="60">
        <f t="shared" si="10"/>
        <v>46</v>
      </c>
      <c r="J334" s="59" t="s">
        <v>17</v>
      </c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61">
        <f t="shared" si="11"/>
        <v>46</v>
      </c>
      <c r="W334" s="47"/>
    </row>
    <row r="335" spans="1:23" x14ac:dyDescent="0.3">
      <c r="A335" s="58" t="s">
        <v>423</v>
      </c>
      <c r="B335" s="59" t="s">
        <v>226</v>
      </c>
      <c r="C335" s="59" t="s">
        <v>17</v>
      </c>
      <c r="D335" s="59" t="s">
        <v>5</v>
      </c>
      <c r="E335" s="59" t="s">
        <v>15</v>
      </c>
      <c r="F335" s="59">
        <v>5011375</v>
      </c>
      <c r="G335" s="60">
        <f>IF(C335="oui",VLOOKUP(D335,[1]Outils!F$1:G$12,2,FALSE),0)</f>
        <v>0</v>
      </c>
      <c r="H335" s="59" t="s">
        <v>17</v>
      </c>
      <c r="I335" s="60">
        <f t="shared" si="10"/>
        <v>0</v>
      </c>
      <c r="J335" s="59" t="s">
        <v>16</v>
      </c>
      <c r="K335" s="59">
        <v>1</v>
      </c>
      <c r="L335" s="59"/>
      <c r="M335" s="59"/>
      <c r="N335" s="59">
        <v>1</v>
      </c>
      <c r="O335" s="59"/>
      <c r="P335" s="59"/>
      <c r="Q335" s="59"/>
      <c r="R335" s="59"/>
      <c r="S335" s="59"/>
      <c r="T335" s="59"/>
      <c r="U335" s="59"/>
      <c r="V335" s="61">
        <f t="shared" si="11"/>
        <v>10</v>
      </c>
      <c r="W335" s="47"/>
    </row>
    <row r="336" spans="1:23" x14ac:dyDescent="0.3">
      <c r="A336" s="58" t="s">
        <v>424</v>
      </c>
      <c r="B336" s="59" t="s">
        <v>425</v>
      </c>
      <c r="C336" s="59" t="s">
        <v>16</v>
      </c>
      <c r="D336" s="59" t="s">
        <v>11</v>
      </c>
      <c r="E336" s="59" t="s">
        <v>15</v>
      </c>
      <c r="F336" s="59">
        <v>2095042</v>
      </c>
      <c r="G336" s="60">
        <f>IF(C336="oui",VLOOKUP(D336,[1]Outils!F$1:G$12,2,FALSE),0)</f>
        <v>38</v>
      </c>
      <c r="H336" s="59" t="s">
        <v>17</v>
      </c>
      <c r="I336" s="60">
        <f t="shared" si="10"/>
        <v>38</v>
      </c>
      <c r="J336" s="59" t="s">
        <v>17</v>
      </c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61">
        <f t="shared" si="11"/>
        <v>38</v>
      </c>
      <c r="W336" s="47"/>
    </row>
    <row r="337" spans="1:23" x14ac:dyDescent="0.3">
      <c r="A337" s="58" t="s">
        <v>424</v>
      </c>
      <c r="B337" s="59" t="s">
        <v>793</v>
      </c>
      <c r="C337" s="59" t="s">
        <v>16</v>
      </c>
      <c r="D337" s="59" t="s">
        <v>9</v>
      </c>
      <c r="E337" s="59" t="s">
        <v>15</v>
      </c>
      <c r="F337" s="59">
        <v>2095042</v>
      </c>
      <c r="G337" s="60">
        <f>IF(C337="oui",VLOOKUP(D337,[1]Outils!F$1:G$12,2,FALSE),0)</f>
        <v>61</v>
      </c>
      <c r="H337" s="59" t="s">
        <v>17</v>
      </c>
      <c r="I337" s="60">
        <f t="shared" si="10"/>
        <v>61</v>
      </c>
      <c r="J337" s="59" t="s">
        <v>17</v>
      </c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61">
        <f t="shared" si="11"/>
        <v>61</v>
      </c>
      <c r="W337" s="47"/>
    </row>
    <row r="338" spans="1:23" x14ac:dyDescent="0.3">
      <c r="A338" s="58" t="s">
        <v>469</v>
      </c>
      <c r="B338" s="59" t="s">
        <v>470</v>
      </c>
      <c r="C338" s="59" t="s">
        <v>16</v>
      </c>
      <c r="D338" s="59" t="s">
        <v>6</v>
      </c>
      <c r="E338" s="59" t="s">
        <v>15</v>
      </c>
      <c r="F338" s="59">
        <v>7235326</v>
      </c>
      <c r="G338" s="60">
        <f>IF(C338="oui",VLOOKUP(D338,[1]Outils!F$1:G$12,2,FALSE),0)</f>
        <v>58</v>
      </c>
      <c r="H338" s="59" t="s">
        <v>17</v>
      </c>
      <c r="I338" s="60">
        <f t="shared" si="10"/>
        <v>58</v>
      </c>
      <c r="J338" s="59" t="s">
        <v>17</v>
      </c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61">
        <f t="shared" si="11"/>
        <v>58</v>
      </c>
      <c r="W338" s="47"/>
    </row>
    <row r="339" spans="1:23" x14ac:dyDescent="0.3">
      <c r="A339" s="58" t="s">
        <v>469</v>
      </c>
      <c r="B339" s="59" t="s">
        <v>471</v>
      </c>
      <c r="C339" s="59" t="s">
        <v>16</v>
      </c>
      <c r="D339" s="59" t="s">
        <v>3</v>
      </c>
      <c r="E339" s="59" t="s">
        <v>15</v>
      </c>
      <c r="F339" s="59">
        <v>7235326</v>
      </c>
      <c r="G339" s="60">
        <f>IF(C339="oui",VLOOKUP(D339,[1]Outils!F$1:G$12,2,FALSE),0)</f>
        <v>49</v>
      </c>
      <c r="H339" s="59" t="s">
        <v>16</v>
      </c>
      <c r="I339" s="60">
        <f t="shared" si="10"/>
        <v>53</v>
      </c>
      <c r="J339" s="59" t="s">
        <v>17</v>
      </c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61">
        <f t="shared" si="11"/>
        <v>53</v>
      </c>
      <c r="W339" s="47"/>
    </row>
    <row r="340" spans="1:23" x14ac:dyDescent="0.3">
      <c r="A340" s="58" t="s">
        <v>384</v>
      </c>
      <c r="B340" s="59" t="s">
        <v>255</v>
      </c>
      <c r="C340" s="59" t="s">
        <v>16</v>
      </c>
      <c r="D340" s="59" t="s">
        <v>7</v>
      </c>
      <c r="E340" s="59" t="s">
        <v>15</v>
      </c>
      <c r="F340" s="59">
        <v>2432039</v>
      </c>
      <c r="G340" s="60">
        <f>IF(C340="oui",VLOOKUP(D340,[1]Outils!F$1:G$12,2,FALSE),0)</f>
        <v>58</v>
      </c>
      <c r="H340" s="59" t="s">
        <v>17</v>
      </c>
      <c r="I340" s="60">
        <f t="shared" si="10"/>
        <v>58</v>
      </c>
      <c r="J340" s="59" t="s">
        <v>16</v>
      </c>
      <c r="K340" s="59">
        <v>1</v>
      </c>
      <c r="L340" s="59"/>
      <c r="M340" s="59"/>
      <c r="N340" s="59"/>
      <c r="O340" s="59">
        <v>1</v>
      </c>
      <c r="P340" s="59"/>
      <c r="Q340" s="59"/>
      <c r="R340" s="59"/>
      <c r="S340" s="59"/>
      <c r="T340" s="59"/>
      <c r="U340" s="59"/>
      <c r="V340" s="61">
        <f t="shared" si="11"/>
        <v>68</v>
      </c>
      <c r="W340" s="47"/>
    </row>
    <row r="341" spans="1:23" x14ac:dyDescent="0.3">
      <c r="A341" s="58" t="s">
        <v>466</v>
      </c>
      <c r="B341" s="59" t="s">
        <v>467</v>
      </c>
      <c r="C341" s="59" t="s">
        <v>16</v>
      </c>
      <c r="D341" s="59" t="s">
        <v>6</v>
      </c>
      <c r="E341" s="59" t="s">
        <v>15</v>
      </c>
      <c r="F341" s="59">
        <v>602</v>
      </c>
      <c r="G341" s="60">
        <f>IF(C341="oui",VLOOKUP(D341,[1]Outils!F$1:G$12,2,FALSE),0)</f>
        <v>58</v>
      </c>
      <c r="H341" s="59" t="s">
        <v>17</v>
      </c>
      <c r="I341" s="60">
        <f t="shared" si="10"/>
        <v>58</v>
      </c>
      <c r="J341" s="59" t="s">
        <v>17</v>
      </c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61">
        <f t="shared" si="11"/>
        <v>58</v>
      </c>
      <c r="W341" s="47"/>
    </row>
    <row r="342" spans="1:23" x14ac:dyDescent="0.3">
      <c r="A342" s="58" t="s">
        <v>466</v>
      </c>
      <c r="B342" s="59" t="s">
        <v>288</v>
      </c>
      <c r="C342" s="59" t="s">
        <v>16</v>
      </c>
      <c r="D342" s="59" t="s">
        <v>3</v>
      </c>
      <c r="E342" s="59" t="s">
        <v>15</v>
      </c>
      <c r="F342" s="59">
        <v>602</v>
      </c>
      <c r="G342" s="60">
        <f>IF(C342="oui",VLOOKUP(D342,[1]Outils!F$1:G$12,2,FALSE),0)</f>
        <v>49</v>
      </c>
      <c r="H342" s="59" t="s">
        <v>17</v>
      </c>
      <c r="I342" s="60">
        <f t="shared" si="10"/>
        <v>49</v>
      </c>
      <c r="J342" s="59" t="s">
        <v>17</v>
      </c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61">
        <f t="shared" si="11"/>
        <v>49</v>
      </c>
      <c r="W342" s="47"/>
    </row>
    <row r="343" spans="1:23" x14ac:dyDescent="0.3">
      <c r="A343" s="58" t="s">
        <v>466</v>
      </c>
      <c r="B343" s="59" t="s">
        <v>518</v>
      </c>
      <c r="C343" s="59" t="s">
        <v>16</v>
      </c>
      <c r="D343" s="59" t="s">
        <v>5</v>
      </c>
      <c r="E343" s="59" t="s">
        <v>15</v>
      </c>
      <c r="F343" s="59">
        <v>2169</v>
      </c>
      <c r="G343" s="60">
        <f>IF(C343="oui",VLOOKUP(D343,[1]Outils!F$1:G$12,2,FALSE),0)</f>
        <v>62</v>
      </c>
      <c r="H343" s="59" t="s">
        <v>16</v>
      </c>
      <c r="I343" s="60">
        <f t="shared" si="10"/>
        <v>66</v>
      </c>
      <c r="J343" s="59" t="s">
        <v>17</v>
      </c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61">
        <f t="shared" si="11"/>
        <v>66</v>
      </c>
      <c r="W343" s="47"/>
    </row>
    <row r="344" spans="1:23" x14ac:dyDescent="0.3">
      <c r="A344" s="58" t="s">
        <v>554</v>
      </c>
      <c r="B344" s="59" t="s">
        <v>109</v>
      </c>
      <c r="C344" s="59" t="s">
        <v>16</v>
      </c>
      <c r="D344" s="59" t="s">
        <v>3</v>
      </c>
      <c r="E344" s="59" t="s">
        <v>15</v>
      </c>
      <c r="F344" s="59">
        <v>5858836</v>
      </c>
      <c r="G344" s="60">
        <f>IF(C344="oui",VLOOKUP(D344,[1]Outils!F$1:G$12,2,FALSE),0)</f>
        <v>49</v>
      </c>
      <c r="H344" s="59" t="s">
        <v>17</v>
      </c>
      <c r="I344" s="60">
        <f t="shared" si="10"/>
        <v>49</v>
      </c>
      <c r="J344" s="59" t="s">
        <v>17</v>
      </c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61">
        <f t="shared" si="11"/>
        <v>49</v>
      </c>
      <c r="W344" s="47"/>
    </row>
    <row r="345" spans="1:23" x14ac:dyDescent="0.3">
      <c r="A345" s="58" t="s">
        <v>554</v>
      </c>
      <c r="B345" s="59" t="s">
        <v>107</v>
      </c>
      <c r="C345" s="59" t="s">
        <v>16</v>
      </c>
      <c r="D345" s="59" t="s">
        <v>7</v>
      </c>
      <c r="E345" s="59" t="s">
        <v>15</v>
      </c>
      <c r="F345" s="59">
        <v>9142296</v>
      </c>
      <c r="G345" s="60">
        <f>IF(C345="oui",VLOOKUP(D345,[1]Outils!F$1:G$12,2,FALSE),0)</f>
        <v>58</v>
      </c>
      <c r="H345" s="59" t="s">
        <v>17</v>
      </c>
      <c r="I345" s="60">
        <f t="shared" si="10"/>
        <v>58</v>
      </c>
      <c r="J345" s="59" t="s">
        <v>17</v>
      </c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61">
        <f t="shared" si="11"/>
        <v>58</v>
      </c>
      <c r="W345" s="47"/>
    </row>
    <row r="346" spans="1:23" x14ac:dyDescent="0.3">
      <c r="A346" s="58" t="s">
        <v>554</v>
      </c>
      <c r="B346" s="59" t="s">
        <v>50</v>
      </c>
      <c r="C346" s="59" t="s">
        <v>16</v>
      </c>
      <c r="D346" s="59" t="s">
        <v>10</v>
      </c>
      <c r="E346" s="59" t="s">
        <v>15</v>
      </c>
      <c r="F346" s="59">
        <v>9142297</v>
      </c>
      <c r="G346" s="60">
        <f>IF(C346="oui",VLOOKUP(D346,[1]Outils!F$1:G$12,2,FALSE),0)</f>
        <v>46</v>
      </c>
      <c r="H346" s="59" t="s">
        <v>17</v>
      </c>
      <c r="I346" s="60">
        <f t="shared" si="10"/>
        <v>46</v>
      </c>
      <c r="J346" s="59" t="s">
        <v>17</v>
      </c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61">
        <f t="shared" si="11"/>
        <v>46</v>
      </c>
      <c r="W346" s="47"/>
    </row>
    <row r="347" spans="1:23" x14ac:dyDescent="0.3">
      <c r="A347" s="58" t="s">
        <v>554</v>
      </c>
      <c r="B347" s="59" t="s">
        <v>112</v>
      </c>
      <c r="C347" s="59" t="s">
        <v>16</v>
      </c>
      <c r="D347" s="59" t="s">
        <v>11</v>
      </c>
      <c r="E347" s="59" t="s">
        <v>15</v>
      </c>
      <c r="F347" s="59">
        <v>9142298</v>
      </c>
      <c r="G347" s="60">
        <f>IF(C347="oui",VLOOKUP(D347,[1]Outils!F$1:G$12,2,FALSE),0)</f>
        <v>38</v>
      </c>
      <c r="H347" s="59" t="s">
        <v>17</v>
      </c>
      <c r="I347" s="60">
        <f t="shared" si="10"/>
        <v>38</v>
      </c>
      <c r="J347" s="59" t="s">
        <v>17</v>
      </c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61">
        <f t="shared" si="11"/>
        <v>38</v>
      </c>
      <c r="W347" s="47"/>
    </row>
    <row r="348" spans="1:23" x14ac:dyDescent="0.3">
      <c r="A348" s="58" t="s">
        <v>667</v>
      </c>
      <c r="B348" s="59" t="s">
        <v>668</v>
      </c>
      <c r="C348" s="59" t="s">
        <v>16</v>
      </c>
      <c r="D348" s="59" t="s">
        <v>3</v>
      </c>
      <c r="E348" s="59" t="s">
        <v>15</v>
      </c>
      <c r="F348" s="59">
        <v>7291045</v>
      </c>
      <c r="G348" s="60">
        <f>IF(C348="oui",VLOOKUP(D348,[1]Outils!F$1:G$12,2,FALSE),0)</f>
        <v>49</v>
      </c>
      <c r="H348" s="59" t="s">
        <v>17</v>
      </c>
      <c r="I348" s="60">
        <f t="shared" si="10"/>
        <v>49</v>
      </c>
      <c r="J348" s="59" t="s">
        <v>17</v>
      </c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61">
        <f t="shared" si="11"/>
        <v>49</v>
      </c>
      <c r="W348" s="47"/>
    </row>
    <row r="349" spans="1:23" x14ac:dyDescent="0.3">
      <c r="A349" s="58" t="s">
        <v>667</v>
      </c>
      <c r="B349" s="59" t="s">
        <v>461</v>
      </c>
      <c r="C349" s="59" t="s">
        <v>16</v>
      </c>
      <c r="D349" s="59" t="s">
        <v>8</v>
      </c>
      <c r="E349" s="59" t="s">
        <v>15</v>
      </c>
      <c r="F349" s="59">
        <v>7291046</v>
      </c>
      <c r="G349" s="60">
        <f>IF(C349="oui",VLOOKUP(D349,[1]Outils!F$1:G$12,2,FALSE),0)</f>
        <v>50</v>
      </c>
      <c r="H349" s="59" t="s">
        <v>17</v>
      </c>
      <c r="I349" s="60">
        <f t="shared" si="10"/>
        <v>50</v>
      </c>
      <c r="J349" s="59" t="s">
        <v>17</v>
      </c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61">
        <f t="shared" si="11"/>
        <v>50</v>
      </c>
      <c r="W349" s="47"/>
    </row>
    <row r="350" spans="1:23" x14ac:dyDescent="0.3">
      <c r="A350" s="58" t="s">
        <v>665</v>
      </c>
      <c r="B350" s="59" t="s">
        <v>341</v>
      </c>
      <c r="C350" s="59" t="s">
        <v>16</v>
      </c>
      <c r="D350" s="59" t="s">
        <v>3</v>
      </c>
      <c r="E350" s="59" t="s">
        <v>15</v>
      </c>
      <c r="F350" s="59">
        <v>156</v>
      </c>
      <c r="G350" s="60">
        <f>IF(C350="oui",VLOOKUP(D350,[1]Outils!F$1:G$12,2,FALSE),0)</f>
        <v>49</v>
      </c>
      <c r="H350" s="59" t="s">
        <v>17</v>
      </c>
      <c r="I350" s="60">
        <f t="shared" si="10"/>
        <v>49</v>
      </c>
      <c r="J350" s="59" t="s">
        <v>17</v>
      </c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61">
        <f t="shared" si="11"/>
        <v>49</v>
      </c>
      <c r="W350" s="47"/>
    </row>
    <row r="351" spans="1:23" x14ac:dyDescent="0.3">
      <c r="A351" s="58" t="s">
        <v>180</v>
      </c>
      <c r="B351" s="59" t="s">
        <v>105</v>
      </c>
      <c r="C351" s="59" t="s">
        <v>16</v>
      </c>
      <c r="D351" s="59" t="s">
        <v>8</v>
      </c>
      <c r="E351" s="59" t="s">
        <v>15</v>
      </c>
      <c r="F351" s="59">
        <v>3854620</v>
      </c>
      <c r="G351" s="60">
        <f>IF(C351="oui",VLOOKUP(D351,[1]Outils!F$1:G$12,2,FALSE),0)</f>
        <v>50</v>
      </c>
      <c r="H351" s="59" t="s">
        <v>17</v>
      </c>
      <c r="I351" s="60">
        <f t="shared" si="10"/>
        <v>50</v>
      </c>
      <c r="J351" s="59" t="s">
        <v>17</v>
      </c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61">
        <f t="shared" si="11"/>
        <v>50</v>
      </c>
      <c r="W351" s="47"/>
    </row>
    <row r="352" spans="1:23" x14ac:dyDescent="0.3">
      <c r="A352" s="58" t="s">
        <v>143</v>
      </c>
      <c r="B352" s="59" t="s">
        <v>144</v>
      </c>
      <c r="C352" s="59" t="s">
        <v>16</v>
      </c>
      <c r="D352" s="59" t="s">
        <v>3</v>
      </c>
      <c r="E352" s="59" t="s">
        <v>15</v>
      </c>
      <c r="F352" s="59">
        <v>7001249</v>
      </c>
      <c r="G352" s="60">
        <f>IF(C352="oui",VLOOKUP(D352,[1]Outils!F$1:G$12,2,FALSE),0)</f>
        <v>49</v>
      </c>
      <c r="H352" s="59" t="s">
        <v>17</v>
      </c>
      <c r="I352" s="60">
        <f t="shared" si="10"/>
        <v>49</v>
      </c>
      <c r="J352" s="59" t="s">
        <v>17</v>
      </c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61">
        <f t="shared" si="11"/>
        <v>49</v>
      </c>
      <c r="W352" s="47"/>
    </row>
    <row r="353" spans="1:23" x14ac:dyDescent="0.3">
      <c r="A353" s="58" t="s">
        <v>148</v>
      </c>
      <c r="B353" s="59" t="s">
        <v>149</v>
      </c>
      <c r="C353" s="59" t="s">
        <v>16</v>
      </c>
      <c r="D353" s="59" t="s">
        <v>4</v>
      </c>
      <c r="E353" s="59" t="s">
        <v>15</v>
      </c>
      <c r="F353" s="59">
        <v>1132</v>
      </c>
      <c r="G353" s="60">
        <f>IF(C353="oui",VLOOKUP(D353,[1]Outils!F$1:G$12,2,FALSE),0)</f>
        <v>62</v>
      </c>
      <c r="H353" s="59" t="s">
        <v>17</v>
      </c>
      <c r="I353" s="60">
        <f t="shared" si="10"/>
        <v>62</v>
      </c>
      <c r="J353" s="59" t="s">
        <v>17</v>
      </c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61">
        <f t="shared" si="11"/>
        <v>62</v>
      </c>
      <c r="W353" s="47"/>
    </row>
    <row r="354" spans="1:23" x14ac:dyDescent="0.3">
      <c r="A354" s="58" t="s">
        <v>61</v>
      </c>
      <c r="B354" s="59" t="s">
        <v>62</v>
      </c>
      <c r="C354" s="59" t="s">
        <v>16</v>
      </c>
      <c r="D354" s="59" t="s">
        <v>6</v>
      </c>
      <c r="E354" s="59" t="s">
        <v>15</v>
      </c>
      <c r="F354" s="59">
        <v>2644742</v>
      </c>
      <c r="G354" s="60">
        <f>IF(C354="oui",VLOOKUP(D354,[1]Outils!F$1:G$12,2,FALSE),0)</f>
        <v>58</v>
      </c>
      <c r="H354" s="59" t="s">
        <v>17</v>
      </c>
      <c r="I354" s="60">
        <f t="shared" si="10"/>
        <v>58</v>
      </c>
      <c r="J354" s="59" t="s">
        <v>17</v>
      </c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61">
        <f t="shared" si="11"/>
        <v>58</v>
      </c>
      <c r="W354" s="47"/>
    </row>
    <row r="355" spans="1:23" x14ac:dyDescent="0.3">
      <c r="A355" s="58" t="s">
        <v>61</v>
      </c>
      <c r="B355" s="59" t="s">
        <v>63</v>
      </c>
      <c r="C355" s="59" t="s">
        <v>16</v>
      </c>
      <c r="D355" s="59" t="s">
        <v>8</v>
      </c>
      <c r="E355" s="59" t="s">
        <v>15</v>
      </c>
      <c r="F355" s="59">
        <v>2644741</v>
      </c>
      <c r="G355" s="60">
        <f>IF(C355="oui",VLOOKUP(D355,[1]Outils!F$1:G$12,2,FALSE),0)</f>
        <v>50</v>
      </c>
      <c r="H355" s="59" t="s">
        <v>17</v>
      </c>
      <c r="I355" s="60">
        <f t="shared" si="10"/>
        <v>50</v>
      </c>
      <c r="J355" s="59" t="s">
        <v>17</v>
      </c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61">
        <f t="shared" si="11"/>
        <v>50</v>
      </c>
      <c r="W355" s="47"/>
    </row>
    <row r="356" spans="1:23" x14ac:dyDescent="0.3">
      <c r="A356" s="58" t="s">
        <v>747</v>
      </c>
      <c r="B356" s="59" t="s">
        <v>748</v>
      </c>
      <c r="C356" s="59" t="s">
        <v>16</v>
      </c>
      <c r="D356" s="59" t="s">
        <v>4</v>
      </c>
      <c r="E356" s="59" t="s">
        <v>14</v>
      </c>
      <c r="F356" s="59"/>
      <c r="G356" s="60">
        <f>IF(C356="oui",VLOOKUP(D356,[1]Outils!F$1:G$12,2,FALSE),0)</f>
        <v>62</v>
      </c>
      <c r="H356" s="59" t="s">
        <v>17</v>
      </c>
      <c r="I356" s="60">
        <f t="shared" si="10"/>
        <v>62</v>
      </c>
      <c r="J356" s="59" t="s">
        <v>17</v>
      </c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61">
        <f t="shared" si="11"/>
        <v>62</v>
      </c>
      <c r="W356" s="47"/>
    </row>
    <row r="357" spans="1:23" x14ac:dyDescent="0.3">
      <c r="A357" s="58" t="s">
        <v>298</v>
      </c>
      <c r="B357" s="59" t="s">
        <v>51</v>
      </c>
      <c r="C357" s="59" t="s">
        <v>16</v>
      </c>
      <c r="D357" s="59" t="s">
        <v>4</v>
      </c>
      <c r="E357" s="59" t="s">
        <v>15</v>
      </c>
      <c r="F357" s="59">
        <v>906231</v>
      </c>
      <c r="G357" s="60">
        <f>IF(C357="oui",VLOOKUP(D357,[1]Outils!F$1:G$12,2,FALSE),0)</f>
        <v>62</v>
      </c>
      <c r="H357" s="59" t="s">
        <v>17</v>
      </c>
      <c r="I357" s="60">
        <f t="shared" si="10"/>
        <v>62</v>
      </c>
      <c r="J357" s="59" t="s">
        <v>17</v>
      </c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61">
        <f t="shared" si="11"/>
        <v>62</v>
      </c>
      <c r="W357" s="47"/>
    </row>
    <row r="358" spans="1:23" x14ac:dyDescent="0.3">
      <c r="A358" s="58" t="s">
        <v>298</v>
      </c>
      <c r="B358" s="59" t="s">
        <v>519</v>
      </c>
      <c r="C358" s="59" t="s">
        <v>16</v>
      </c>
      <c r="D358" s="59" t="s">
        <v>7</v>
      </c>
      <c r="E358" s="59" t="s">
        <v>15</v>
      </c>
      <c r="F358" s="59">
        <v>328</v>
      </c>
      <c r="G358" s="60">
        <f>IF(C358="oui",VLOOKUP(D358,[1]Outils!F$1:G$12,2,FALSE),0)</f>
        <v>58</v>
      </c>
      <c r="H358" s="59" t="s">
        <v>17</v>
      </c>
      <c r="I358" s="60">
        <f t="shared" si="10"/>
        <v>58</v>
      </c>
      <c r="J358" s="59" t="s">
        <v>17</v>
      </c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61">
        <f t="shared" si="11"/>
        <v>58</v>
      </c>
      <c r="W358" s="47"/>
    </row>
    <row r="359" spans="1:23" x14ac:dyDescent="0.3">
      <c r="A359" s="58" t="s">
        <v>298</v>
      </c>
      <c r="B359" s="59" t="s">
        <v>249</v>
      </c>
      <c r="C359" s="59" t="s">
        <v>16</v>
      </c>
      <c r="D359" s="59" t="s">
        <v>10</v>
      </c>
      <c r="E359" s="59" t="s">
        <v>15</v>
      </c>
      <c r="F359" s="59">
        <v>328</v>
      </c>
      <c r="G359" s="60">
        <f>IF(C359="oui",VLOOKUP(D359,[1]Outils!F$1:G$12,2,FALSE),0)</f>
        <v>46</v>
      </c>
      <c r="H359" s="59" t="s">
        <v>17</v>
      </c>
      <c r="I359" s="60">
        <f t="shared" si="10"/>
        <v>46</v>
      </c>
      <c r="J359" s="59" t="s">
        <v>17</v>
      </c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61">
        <f t="shared" si="11"/>
        <v>46</v>
      </c>
      <c r="W359" s="47"/>
    </row>
    <row r="360" spans="1:23" x14ac:dyDescent="0.3">
      <c r="A360" s="58" t="s">
        <v>212</v>
      </c>
      <c r="B360" s="59" t="s">
        <v>213</v>
      </c>
      <c r="C360" s="59" t="s">
        <v>16</v>
      </c>
      <c r="D360" s="59" t="s">
        <v>13</v>
      </c>
      <c r="E360" s="59" t="s">
        <v>14</v>
      </c>
      <c r="F360" s="59"/>
      <c r="G360" s="60">
        <f>IF(C360="oui",VLOOKUP(D360,[1]Outils!F$1:G$12,2,FALSE),0)</f>
        <v>28</v>
      </c>
      <c r="H360" s="59" t="s">
        <v>17</v>
      </c>
      <c r="I360" s="60">
        <f t="shared" si="10"/>
        <v>28</v>
      </c>
      <c r="J360" s="59" t="s">
        <v>17</v>
      </c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61">
        <f t="shared" si="11"/>
        <v>28</v>
      </c>
      <c r="W360" s="47"/>
    </row>
    <row r="361" spans="1:23" x14ac:dyDescent="0.3">
      <c r="A361" s="58" t="s">
        <v>212</v>
      </c>
      <c r="B361" s="59" t="s">
        <v>411</v>
      </c>
      <c r="C361" s="59" t="s">
        <v>16</v>
      </c>
      <c r="D361" s="59" t="s">
        <v>11</v>
      </c>
      <c r="E361" s="59" t="s">
        <v>15</v>
      </c>
      <c r="F361" s="59">
        <v>6764396</v>
      </c>
      <c r="G361" s="60">
        <f>IF(C361="oui",VLOOKUP(D361,[1]Outils!F$1:G$12,2,FALSE),0)</f>
        <v>38</v>
      </c>
      <c r="H361" s="59" t="s">
        <v>17</v>
      </c>
      <c r="I361" s="60">
        <f t="shared" si="10"/>
        <v>38</v>
      </c>
      <c r="J361" s="59" t="s">
        <v>17</v>
      </c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61">
        <f t="shared" si="11"/>
        <v>38</v>
      </c>
      <c r="W361" s="47"/>
    </row>
    <row r="362" spans="1:23" x14ac:dyDescent="0.3">
      <c r="A362" s="58" t="s">
        <v>675</v>
      </c>
      <c r="B362" s="59" t="s">
        <v>228</v>
      </c>
      <c r="C362" s="59" t="s">
        <v>16</v>
      </c>
      <c r="D362" s="59" t="s">
        <v>4</v>
      </c>
      <c r="E362" s="59" t="s">
        <v>15</v>
      </c>
      <c r="F362" s="59">
        <v>2641121</v>
      </c>
      <c r="G362" s="60">
        <f>IF(C362="oui",VLOOKUP(D362,[1]Outils!F$1:G$12,2,FALSE),0)</f>
        <v>62</v>
      </c>
      <c r="H362" s="59" t="s">
        <v>17</v>
      </c>
      <c r="I362" s="60">
        <f t="shared" si="10"/>
        <v>62</v>
      </c>
      <c r="J362" s="59" t="s">
        <v>16</v>
      </c>
      <c r="K362" s="59">
        <v>1</v>
      </c>
      <c r="L362" s="59"/>
      <c r="M362" s="59"/>
      <c r="N362" s="59"/>
      <c r="O362" s="59"/>
      <c r="P362" s="59"/>
      <c r="Q362" s="59"/>
      <c r="R362" s="59">
        <v>1</v>
      </c>
      <c r="S362" s="59"/>
      <c r="T362" s="59"/>
      <c r="U362" s="59"/>
      <c r="V362" s="61">
        <f t="shared" si="11"/>
        <v>72</v>
      </c>
      <c r="W362" s="47"/>
    </row>
    <row r="363" spans="1:23" x14ac:dyDescent="0.3">
      <c r="A363" s="58" t="s">
        <v>317</v>
      </c>
      <c r="B363" s="59" t="s">
        <v>318</v>
      </c>
      <c r="C363" s="59" t="s">
        <v>17</v>
      </c>
      <c r="D363" s="59" t="s">
        <v>2</v>
      </c>
      <c r="E363" s="59" t="s">
        <v>15</v>
      </c>
      <c r="F363" s="59">
        <v>2009306</v>
      </c>
      <c r="G363" s="60">
        <f>IF(C363="oui",VLOOKUP(D363,[1]Outils!F$1:G$12,2,FALSE),0)</f>
        <v>0</v>
      </c>
      <c r="H363" s="59" t="s">
        <v>17</v>
      </c>
      <c r="I363" s="60">
        <f t="shared" si="10"/>
        <v>0</v>
      </c>
      <c r="J363" s="59" t="s">
        <v>16</v>
      </c>
      <c r="K363" s="59">
        <v>1</v>
      </c>
      <c r="L363" s="59"/>
      <c r="M363" s="59"/>
      <c r="N363" s="59"/>
      <c r="O363" s="59"/>
      <c r="P363" s="59">
        <v>1</v>
      </c>
      <c r="Q363" s="59"/>
      <c r="R363" s="59"/>
      <c r="S363" s="59"/>
      <c r="T363" s="59"/>
      <c r="U363" s="59"/>
      <c r="V363" s="61">
        <f t="shared" si="11"/>
        <v>10</v>
      </c>
      <c r="W363" s="47"/>
    </row>
    <row r="364" spans="1:23" x14ac:dyDescent="0.3">
      <c r="A364" s="58" t="s">
        <v>437</v>
      </c>
      <c r="B364" s="59" t="s">
        <v>438</v>
      </c>
      <c r="C364" s="59" t="s">
        <v>16</v>
      </c>
      <c r="D364" s="59" t="s">
        <v>11</v>
      </c>
      <c r="E364" s="59" t="s">
        <v>15</v>
      </c>
      <c r="F364" s="59">
        <v>6395066</v>
      </c>
      <c r="G364" s="60">
        <f>IF(C364="oui",VLOOKUP(D364,[1]Outils!F$1:G$12,2,FALSE),0)</f>
        <v>38</v>
      </c>
      <c r="H364" s="59" t="s">
        <v>17</v>
      </c>
      <c r="I364" s="60">
        <f t="shared" si="10"/>
        <v>38</v>
      </c>
      <c r="J364" s="59" t="s">
        <v>17</v>
      </c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61">
        <f t="shared" si="11"/>
        <v>38</v>
      </c>
      <c r="W364" s="47"/>
    </row>
    <row r="365" spans="1:23" x14ac:dyDescent="0.3">
      <c r="A365" s="58" t="s">
        <v>437</v>
      </c>
      <c r="B365" s="59" t="s">
        <v>109</v>
      </c>
      <c r="C365" s="59" t="s">
        <v>16</v>
      </c>
      <c r="D365" s="59" t="s">
        <v>7</v>
      </c>
      <c r="E365" s="59" t="s">
        <v>15</v>
      </c>
      <c r="F365" s="59">
        <v>6395065</v>
      </c>
      <c r="G365" s="60">
        <f>IF(C365="oui",VLOOKUP(D365,[1]Outils!F$1:G$12,2,FALSE),0)</f>
        <v>58</v>
      </c>
      <c r="H365" s="59" t="s">
        <v>17</v>
      </c>
      <c r="I365" s="60">
        <f t="shared" si="10"/>
        <v>58</v>
      </c>
      <c r="J365" s="59" t="s">
        <v>17</v>
      </c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61">
        <f t="shared" si="11"/>
        <v>58</v>
      </c>
      <c r="W365" s="47"/>
    </row>
    <row r="366" spans="1:23" x14ac:dyDescent="0.3">
      <c r="A366" s="58" t="s">
        <v>316</v>
      </c>
      <c r="B366" s="59" t="s">
        <v>139</v>
      </c>
      <c r="C366" s="59" t="s">
        <v>16</v>
      </c>
      <c r="D366" s="59" t="s">
        <v>6</v>
      </c>
      <c r="E366" s="59" t="s">
        <v>15</v>
      </c>
      <c r="F366" s="59">
        <v>8487140</v>
      </c>
      <c r="G366" s="60">
        <f>IF(C366="oui",VLOOKUP(D366,[1]Outils!F$1:G$12,2,FALSE),0)</f>
        <v>58</v>
      </c>
      <c r="H366" s="59" t="s">
        <v>17</v>
      </c>
      <c r="I366" s="60">
        <f t="shared" si="10"/>
        <v>58</v>
      </c>
      <c r="J366" s="59" t="s">
        <v>16</v>
      </c>
      <c r="K366" s="59">
        <v>1</v>
      </c>
      <c r="L366" s="59"/>
      <c r="M366" s="59"/>
      <c r="N366" s="59"/>
      <c r="O366" s="59"/>
      <c r="P366" s="59"/>
      <c r="Q366" s="59"/>
      <c r="R366" s="59">
        <v>1</v>
      </c>
      <c r="S366" s="59"/>
      <c r="T366" s="59"/>
      <c r="U366" s="59"/>
      <c r="V366" s="61">
        <f t="shared" si="11"/>
        <v>68</v>
      </c>
      <c r="W366" s="47"/>
    </row>
    <row r="367" spans="1:23" x14ac:dyDescent="0.3">
      <c r="A367" s="62" t="s">
        <v>760</v>
      </c>
      <c r="B367" s="68" t="s">
        <v>761</v>
      </c>
      <c r="C367" s="68" t="s">
        <v>16</v>
      </c>
      <c r="D367" s="68" t="s">
        <v>5</v>
      </c>
      <c r="E367" s="68" t="s">
        <v>15</v>
      </c>
      <c r="F367" s="68"/>
      <c r="G367" s="60">
        <f>IF(C367="oui",VLOOKUP(D367,[1]Outils!F$1:G$12,2,FALSE),0)</f>
        <v>62</v>
      </c>
      <c r="H367" s="68" t="s">
        <v>16</v>
      </c>
      <c r="I367" s="60">
        <f t="shared" si="10"/>
        <v>66</v>
      </c>
      <c r="J367" s="68" t="s">
        <v>17</v>
      </c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1">
        <f t="shared" si="11"/>
        <v>66</v>
      </c>
      <c r="W367" s="51"/>
    </row>
    <row r="368" spans="1:23" x14ac:dyDescent="0.3">
      <c r="A368" s="63" t="s">
        <v>760</v>
      </c>
      <c r="B368" s="69" t="s">
        <v>762</v>
      </c>
      <c r="C368" s="69" t="s">
        <v>16</v>
      </c>
      <c r="D368" s="69" t="s">
        <v>5</v>
      </c>
      <c r="E368" s="69" t="s">
        <v>15</v>
      </c>
      <c r="F368" s="69"/>
      <c r="G368" s="70">
        <f>IF(C368="oui",VLOOKUP(D368,[1]Outils!F$1:G$12,2,FALSE),0)</f>
        <v>62</v>
      </c>
      <c r="H368" s="69" t="s">
        <v>16</v>
      </c>
      <c r="I368" s="70">
        <f t="shared" si="10"/>
        <v>66</v>
      </c>
      <c r="J368" s="69" t="s">
        <v>17</v>
      </c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69"/>
      <c r="V368" s="71">
        <f t="shared" si="11"/>
        <v>66</v>
      </c>
      <c r="W368" s="51"/>
    </row>
    <row r="369" spans="1:23" x14ac:dyDescent="0.3">
      <c r="A369" s="58" t="s">
        <v>71</v>
      </c>
      <c r="B369" s="59" t="s">
        <v>72</v>
      </c>
      <c r="C369" s="59" t="s">
        <v>16</v>
      </c>
      <c r="D369" s="59" t="s">
        <v>8</v>
      </c>
      <c r="E369" s="59" t="s">
        <v>15</v>
      </c>
      <c r="F369" s="59">
        <v>3489312</v>
      </c>
      <c r="G369" s="60">
        <f>IF(C369="oui",VLOOKUP(D369,[1]Outils!F$1:G$12,2,FALSE),0)</f>
        <v>50</v>
      </c>
      <c r="H369" s="59" t="s">
        <v>17</v>
      </c>
      <c r="I369" s="60">
        <f t="shared" si="10"/>
        <v>50</v>
      </c>
      <c r="J369" s="59" t="s">
        <v>16</v>
      </c>
      <c r="K369" s="59">
        <v>3</v>
      </c>
      <c r="L369" s="59"/>
      <c r="M369" s="59"/>
      <c r="N369" s="59">
        <v>1</v>
      </c>
      <c r="O369" s="59"/>
      <c r="P369" s="59">
        <v>1</v>
      </c>
      <c r="Q369" s="59"/>
      <c r="R369" s="59"/>
      <c r="S369" s="59"/>
      <c r="T369" s="59">
        <v>1</v>
      </c>
      <c r="U369" s="59"/>
      <c r="V369" s="61">
        <f t="shared" si="11"/>
        <v>80</v>
      </c>
      <c r="W369" s="47"/>
    </row>
    <row r="370" spans="1:23" x14ac:dyDescent="0.3">
      <c r="A370" s="58" t="s">
        <v>71</v>
      </c>
      <c r="B370" s="59" t="s">
        <v>51</v>
      </c>
      <c r="C370" s="59" t="s">
        <v>16</v>
      </c>
      <c r="D370" s="59" t="s">
        <v>13</v>
      </c>
      <c r="E370" s="59" t="s">
        <v>15</v>
      </c>
      <c r="F370" s="59">
        <v>197</v>
      </c>
      <c r="G370" s="60">
        <f>IF(C370="oui",VLOOKUP(D370,[1]Outils!F$1:G$12,2,FALSE),0)</f>
        <v>28</v>
      </c>
      <c r="H370" s="59" t="s">
        <v>17</v>
      </c>
      <c r="I370" s="60">
        <f t="shared" si="10"/>
        <v>28</v>
      </c>
      <c r="J370" s="59" t="s">
        <v>16</v>
      </c>
      <c r="K370" s="59">
        <v>1</v>
      </c>
      <c r="L370" s="59">
        <v>1</v>
      </c>
      <c r="M370" s="59"/>
      <c r="N370" s="59"/>
      <c r="O370" s="59"/>
      <c r="P370" s="59"/>
      <c r="Q370" s="59"/>
      <c r="R370" s="59"/>
      <c r="S370" s="59"/>
      <c r="T370" s="59"/>
      <c r="U370" s="59"/>
      <c r="V370" s="61">
        <f t="shared" si="11"/>
        <v>38</v>
      </c>
      <c r="W370" s="47"/>
    </row>
    <row r="371" spans="1:23" x14ac:dyDescent="0.3">
      <c r="A371" s="58" t="s">
        <v>71</v>
      </c>
      <c r="B371" s="59" t="s">
        <v>337</v>
      </c>
      <c r="C371" s="59" t="s">
        <v>16</v>
      </c>
      <c r="D371" s="59" t="s">
        <v>3</v>
      </c>
      <c r="E371" s="59" t="s">
        <v>15</v>
      </c>
      <c r="F371" s="59">
        <v>7785</v>
      </c>
      <c r="G371" s="60">
        <f>IF(C371="oui",VLOOKUP(D371,[1]Outils!F$1:G$12,2,FALSE),0)</f>
        <v>49</v>
      </c>
      <c r="H371" s="59" t="s">
        <v>17</v>
      </c>
      <c r="I371" s="60">
        <f t="shared" si="10"/>
        <v>49</v>
      </c>
      <c r="J371" s="59" t="s">
        <v>17</v>
      </c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61">
        <f t="shared" si="11"/>
        <v>49</v>
      </c>
      <c r="W371" s="47"/>
    </row>
    <row r="372" spans="1:23" x14ac:dyDescent="0.3">
      <c r="A372" s="58" t="s">
        <v>246</v>
      </c>
      <c r="B372" s="59" t="s">
        <v>200</v>
      </c>
      <c r="C372" s="59" t="s">
        <v>16</v>
      </c>
      <c r="D372" s="59" t="s">
        <v>6</v>
      </c>
      <c r="E372" s="59" t="s">
        <v>15</v>
      </c>
      <c r="F372" s="59">
        <v>1428</v>
      </c>
      <c r="G372" s="60">
        <f>IF(C372="oui",VLOOKUP(D372,[1]Outils!F$1:G$12,2,FALSE),0)</f>
        <v>58</v>
      </c>
      <c r="H372" s="59" t="s">
        <v>17</v>
      </c>
      <c r="I372" s="60">
        <f t="shared" si="10"/>
        <v>58</v>
      </c>
      <c r="J372" s="59" t="s">
        <v>17</v>
      </c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61">
        <f t="shared" si="11"/>
        <v>58</v>
      </c>
      <c r="W372" s="47"/>
    </row>
    <row r="373" spans="1:23" x14ac:dyDescent="0.3">
      <c r="A373" s="58" t="s">
        <v>160</v>
      </c>
      <c r="B373" s="59" t="s">
        <v>161</v>
      </c>
      <c r="C373" s="59" t="s">
        <v>16</v>
      </c>
      <c r="D373" s="59" t="s">
        <v>11</v>
      </c>
      <c r="E373" s="59" t="s">
        <v>15</v>
      </c>
      <c r="F373" s="59">
        <v>6794284</v>
      </c>
      <c r="G373" s="60">
        <f>IF(C373="oui",VLOOKUP(D373,[1]Outils!F$1:G$12,2,FALSE),0)</f>
        <v>38</v>
      </c>
      <c r="H373" s="59" t="s">
        <v>17</v>
      </c>
      <c r="I373" s="60">
        <f t="shared" si="10"/>
        <v>38</v>
      </c>
      <c r="J373" s="59" t="s">
        <v>17</v>
      </c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61">
        <f t="shared" si="11"/>
        <v>38</v>
      </c>
      <c r="W373" s="47"/>
    </row>
    <row r="374" spans="1:23" x14ac:dyDescent="0.3">
      <c r="A374" s="58" t="s">
        <v>160</v>
      </c>
      <c r="B374" s="59" t="s">
        <v>235</v>
      </c>
      <c r="C374" s="59" t="s">
        <v>16</v>
      </c>
      <c r="D374" s="59" t="s">
        <v>8</v>
      </c>
      <c r="E374" s="59" t="s">
        <v>15</v>
      </c>
      <c r="F374" s="59">
        <v>3792304</v>
      </c>
      <c r="G374" s="60">
        <f>IF(C374="oui",VLOOKUP(D374,[1]Outils!F$1:G$12,2,FALSE),0)</f>
        <v>50</v>
      </c>
      <c r="H374" s="59" t="s">
        <v>17</v>
      </c>
      <c r="I374" s="60">
        <f t="shared" si="10"/>
        <v>50</v>
      </c>
      <c r="J374" s="59" t="s">
        <v>17</v>
      </c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61">
        <f t="shared" si="11"/>
        <v>50</v>
      </c>
      <c r="W374" s="47"/>
    </row>
    <row r="375" spans="1:23" x14ac:dyDescent="0.3">
      <c r="A375" s="58" t="s">
        <v>160</v>
      </c>
      <c r="B375" s="59" t="s">
        <v>255</v>
      </c>
      <c r="C375" s="59" t="s">
        <v>16</v>
      </c>
      <c r="D375" s="59" t="s">
        <v>2</v>
      </c>
      <c r="E375" s="59" t="s">
        <v>15</v>
      </c>
      <c r="F375" s="59">
        <v>4022336</v>
      </c>
      <c r="G375" s="60">
        <f>IF(C375="oui",VLOOKUP(D375,[1]Outils!F$1:G$12,2,FALSE),0)</f>
        <v>45</v>
      </c>
      <c r="H375" s="59" t="s">
        <v>17</v>
      </c>
      <c r="I375" s="60">
        <f t="shared" si="10"/>
        <v>45</v>
      </c>
      <c r="J375" s="59" t="s">
        <v>17</v>
      </c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61">
        <f t="shared" si="11"/>
        <v>45</v>
      </c>
      <c r="W375" s="47"/>
    </row>
    <row r="376" spans="1:23" x14ac:dyDescent="0.3">
      <c r="A376" s="58" t="s">
        <v>160</v>
      </c>
      <c r="B376" s="59" t="s">
        <v>235</v>
      </c>
      <c r="C376" s="59" t="s">
        <v>16</v>
      </c>
      <c r="D376" s="59" t="s">
        <v>3</v>
      </c>
      <c r="E376" s="59" t="s">
        <v>15</v>
      </c>
      <c r="F376" s="59">
        <v>4022337</v>
      </c>
      <c r="G376" s="60">
        <f>IF(C376="oui",VLOOKUP(D376,[1]Outils!F$1:G$12,2,FALSE),0)</f>
        <v>49</v>
      </c>
      <c r="H376" s="59" t="s">
        <v>17</v>
      </c>
      <c r="I376" s="60">
        <f t="shared" si="10"/>
        <v>49</v>
      </c>
      <c r="J376" s="59" t="s">
        <v>17</v>
      </c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61">
        <f t="shared" si="11"/>
        <v>49</v>
      </c>
      <c r="W376" s="47"/>
    </row>
    <row r="377" spans="1:23" x14ac:dyDescent="0.3">
      <c r="A377" s="58" t="s">
        <v>160</v>
      </c>
      <c r="B377" s="59" t="s">
        <v>292</v>
      </c>
      <c r="C377" s="59" t="s">
        <v>16</v>
      </c>
      <c r="D377" s="59" t="s">
        <v>4</v>
      </c>
      <c r="E377" s="59" t="s">
        <v>15</v>
      </c>
      <c r="F377" s="59">
        <v>9343975</v>
      </c>
      <c r="G377" s="60">
        <f>IF(C377="oui",VLOOKUP(D377,[1]Outils!F$1:G$12,2,FALSE),0)</f>
        <v>62</v>
      </c>
      <c r="H377" s="59" t="s">
        <v>17</v>
      </c>
      <c r="I377" s="60">
        <f t="shared" si="10"/>
        <v>62</v>
      </c>
      <c r="J377" s="59" t="s">
        <v>17</v>
      </c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61">
        <f t="shared" si="11"/>
        <v>62</v>
      </c>
      <c r="W377" s="47"/>
    </row>
    <row r="378" spans="1:23" x14ac:dyDescent="0.3">
      <c r="A378" s="58" t="s">
        <v>160</v>
      </c>
      <c r="B378" s="59" t="s">
        <v>305</v>
      </c>
      <c r="C378" s="59" t="s">
        <v>16</v>
      </c>
      <c r="D378" s="59" t="s">
        <v>4</v>
      </c>
      <c r="E378" s="59" t="s">
        <v>15</v>
      </c>
      <c r="F378" s="59">
        <v>3792305</v>
      </c>
      <c r="G378" s="60">
        <f>IF(C378="oui",VLOOKUP(D378,[1]Outils!F$1:G$12,2,FALSE),0)</f>
        <v>62</v>
      </c>
      <c r="H378" s="59" t="s">
        <v>17</v>
      </c>
      <c r="I378" s="60">
        <f t="shared" si="10"/>
        <v>62</v>
      </c>
      <c r="J378" s="59" t="s">
        <v>17</v>
      </c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61">
        <f t="shared" si="11"/>
        <v>62</v>
      </c>
      <c r="W378" s="47"/>
    </row>
    <row r="379" spans="1:23" x14ac:dyDescent="0.3">
      <c r="A379" s="58" t="s">
        <v>160</v>
      </c>
      <c r="B379" s="59" t="s">
        <v>94</v>
      </c>
      <c r="C379" s="59" t="s">
        <v>16</v>
      </c>
      <c r="D379" s="59" t="s">
        <v>10</v>
      </c>
      <c r="E379" s="59" t="s">
        <v>15</v>
      </c>
      <c r="F379" s="59">
        <v>253</v>
      </c>
      <c r="G379" s="60">
        <f>IF(C379="oui",VLOOKUP(D379,[1]Outils!F$1:G$12,2,FALSE),0)</f>
        <v>46</v>
      </c>
      <c r="H379" s="59" t="s">
        <v>17</v>
      </c>
      <c r="I379" s="60">
        <f t="shared" si="10"/>
        <v>46</v>
      </c>
      <c r="J379" s="59" t="s">
        <v>17</v>
      </c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61">
        <f t="shared" si="11"/>
        <v>46</v>
      </c>
      <c r="W379" s="47"/>
    </row>
    <row r="380" spans="1:23" x14ac:dyDescent="0.3">
      <c r="A380" s="64" t="s">
        <v>160</v>
      </c>
      <c r="B380" s="65" t="s">
        <v>420</v>
      </c>
      <c r="C380" s="65" t="s">
        <v>16</v>
      </c>
      <c r="D380" s="65" t="s">
        <v>7</v>
      </c>
      <c r="E380" s="65"/>
      <c r="F380" s="65"/>
      <c r="G380" s="66">
        <f>IF(C380="oui",VLOOKUP(D380,[1]Outils!F$1:G$12,2,FALSE),0)</f>
        <v>58</v>
      </c>
      <c r="H380" s="65" t="s">
        <v>17</v>
      </c>
      <c r="I380" s="66">
        <f t="shared" si="10"/>
        <v>58</v>
      </c>
      <c r="J380" s="65" t="s">
        <v>17</v>
      </c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7">
        <f t="shared" si="11"/>
        <v>58</v>
      </c>
      <c r="W380" s="50" t="s">
        <v>800</v>
      </c>
    </row>
    <row r="381" spans="1:23" x14ac:dyDescent="0.3">
      <c r="A381" s="58" t="s">
        <v>434</v>
      </c>
      <c r="B381" s="59" t="s">
        <v>232</v>
      </c>
      <c r="C381" s="59" t="s">
        <v>16</v>
      </c>
      <c r="D381" s="59" t="s">
        <v>4</v>
      </c>
      <c r="E381" s="59" t="s">
        <v>15</v>
      </c>
      <c r="F381" s="59">
        <v>840</v>
      </c>
      <c r="G381" s="60">
        <f>IF(C381="oui",VLOOKUP(D381,[1]Outils!F$1:G$12,2,FALSE),0)</f>
        <v>62</v>
      </c>
      <c r="H381" s="59" t="s">
        <v>17</v>
      </c>
      <c r="I381" s="60">
        <f t="shared" si="10"/>
        <v>62</v>
      </c>
      <c r="J381" s="59" t="s">
        <v>17</v>
      </c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61">
        <f t="shared" si="11"/>
        <v>62</v>
      </c>
      <c r="W381" s="47"/>
    </row>
    <row r="382" spans="1:23" x14ac:dyDescent="0.3">
      <c r="A382" s="58" t="s">
        <v>705</v>
      </c>
      <c r="B382" s="59" t="s">
        <v>76</v>
      </c>
      <c r="C382" s="59" t="s">
        <v>16</v>
      </c>
      <c r="D382" s="59" t="s">
        <v>8</v>
      </c>
      <c r="E382" s="59" t="s">
        <v>15</v>
      </c>
      <c r="F382" s="59">
        <v>111</v>
      </c>
      <c r="G382" s="60">
        <f>IF(C382="oui",VLOOKUP(D382,[1]Outils!F$1:G$12,2,FALSE),0)</f>
        <v>50</v>
      </c>
      <c r="H382" s="59" t="s">
        <v>17</v>
      </c>
      <c r="I382" s="60">
        <f t="shared" si="10"/>
        <v>50</v>
      </c>
      <c r="J382" s="59" t="s">
        <v>17</v>
      </c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61">
        <f t="shared" si="11"/>
        <v>50</v>
      </c>
      <c r="W382" s="47"/>
    </row>
    <row r="383" spans="1:23" x14ac:dyDescent="0.3">
      <c r="A383" s="58" t="s">
        <v>108</v>
      </c>
      <c r="B383" s="59" t="s">
        <v>109</v>
      </c>
      <c r="C383" s="59" t="s">
        <v>16</v>
      </c>
      <c r="D383" s="59" t="s">
        <v>5</v>
      </c>
      <c r="E383" s="59" t="s">
        <v>15</v>
      </c>
      <c r="F383" s="59">
        <v>467</v>
      </c>
      <c r="G383" s="60">
        <f>IF(C383="oui",VLOOKUP(D383,[1]Outils!F$1:G$12,2,FALSE),0)</f>
        <v>62</v>
      </c>
      <c r="H383" s="59" t="s">
        <v>16</v>
      </c>
      <c r="I383" s="60">
        <f t="shared" si="10"/>
        <v>66</v>
      </c>
      <c r="J383" s="59" t="s">
        <v>16</v>
      </c>
      <c r="K383" s="59">
        <v>1</v>
      </c>
      <c r="L383" s="59"/>
      <c r="M383" s="59"/>
      <c r="N383" s="59">
        <v>1</v>
      </c>
      <c r="O383" s="59"/>
      <c r="P383" s="59"/>
      <c r="Q383" s="59"/>
      <c r="R383" s="59"/>
      <c r="S383" s="59"/>
      <c r="T383" s="59"/>
      <c r="U383" s="59"/>
      <c r="V383" s="61">
        <f t="shared" si="11"/>
        <v>76</v>
      </c>
      <c r="W383" s="47"/>
    </row>
    <row r="384" spans="1:23" x14ac:dyDescent="0.3">
      <c r="A384" s="58" t="s">
        <v>501</v>
      </c>
      <c r="B384" s="59" t="s">
        <v>502</v>
      </c>
      <c r="C384" s="59" t="s">
        <v>17</v>
      </c>
      <c r="D384" s="59" t="s">
        <v>3</v>
      </c>
      <c r="E384" s="59" t="s">
        <v>14</v>
      </c>
      <c r="F384" s="59"/>
      <c r="G384" s="60">
        <f>IF(C384="oui",VLOOKUP(D384,[1]Outils!F$1:G$12,2,FALSE),0)</f>
        <v>0</v>
      </c>
      <c r="H384" s="59" t="s">
        <v>17</v>
      </c>
      <c r="I384" s="60">
        <f t="shared" si="10"/>
        <v>0</v>
      </c>
      <c r="J384" s="59" t="s">
        <v>16</v>
      </c>
      <c r="K384" s="59">
        <v>1</v>
      </c>
      <c r="L384" s="59"/>
      <c r="M384" s="59"/>
      <c r="N384" s="59"/>
      <c r="O384" s="59"/>
      <c r="P384" s="59"/>
      <c r="Q384" s="59"/>
      <c r="R384" s="59"/>
      <c r="S384" s="59"/>
      <c r="T384" s="59">
        <v>1</v>
      </c>
      <c r="U384" s="59"/>
      <c r="V384" s="61">
        <f t="shared" si="11"/>
        <v>10</v>
      </c>
      <c r="W384" s="47"/>
    </row>
    <row r="385" spans="1:23" x14ac:dyDescent="0.3">
      <c r="A385" s="58" t="s">
        <v>332</v>
      </c>
      <c r="B385" s="59" t="s">
        <v>333</v>
      </c>
      <c r="C385" s="59" t="s">
        <v>16</v>
      </c>
      <c r="D385" s="59" t="s">
        <v>2</v>
      </c>
      <c r="E385" s="59" t="s">
        <v>15</v>
      </c>
      <c r="F385" s="59">
        <v>9086062</v>
      </c>
      <c r="G385" s="60">
        <f>IF(C385="oui",VLOOKUP(D385,[1]Outils!F$1:G$12,2,FALSE),0)</f>
        <v>45</v>
      </c>
      <c r="H385" s="59" t="s">
        <v>17</v>
      </c>
      <c r="I385" s="60">
        <f t="shared" si="10"/>
        <v>45</v>
      </c>
      <c r="J385" s="59" t="s">
        <v>17</v>
      </c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61">
        <f t="shared" si="11"/>
        <v>45</v>
      </c>
      <c r="W385" s="47"/>
    </row>
    <row r="386" spans="1:23" x14ac:dyDescent="0.3">
      <c r="A386" s="58" t="s">
        <v>332</v>
      </c>
      <c r="B386" s="59" t="s">
        <v>169</v>
      </c>
      <c r="C386" s="59" t="s">
        <v>16</v>
      </c>
      <c r="D386" s="59" t="s">
        <v>4</v>
      </c>
      <c r="E386" s="59" t="s">
        <v>15</v>
      </c>
      <c r="F386" s="59">
        <v>9086062</v>
      </c>
      <c r="G386" s="60">
        <f>IF(C386="oui",VLOOKUP(D386,[1]Outils!F$1:G$12,2,FALSE),0)</f>
        <v>62</v>
      </c>
      <c r="H386" s="59" t="s">
        <v>17</v>
      </c>
      <c r="I386" s="60">
        <f t="shared" si="10"/>
        <v>62</v>
      </c>
      <c r="J386" s="59" t="s">
        <v>17</v>
      </c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61">
        <f t="shared" si="11"/>
        <v>62</v>
      </c>
      <c r="W386" s="47"/>
    </row>
    <row r="387" spans="1:23" x14ac:dyDescent="0.3">
      <c r="A387" s="58" t="s">
        <v>365</v>
      </c>
      <c r="B387" s="59" t="s">
        <v>366</v>
      </c>
      <c r="C387" s="59" t="s">
        <v>16</v>
      </c>
      <c r="D387" s="59" t="s">
        <v>4</v>
      </c>
      <c r="E387" s="59" t="s">
        <v>15</v>
      </c>
      <c r="F387" s="59">
        <v>9132442</v>
      </c>
      <c r="G387" s="60">
        <f>IF(C387="oui",VLOOKUP(D387,[1]Outils!F$1:G$12,2,FALSE),0)</f>
        <v>62</v>
      </c>
      <c r="H387" s="59" t="s">
        <v>17</v>
      </c>
      <c r="I387" s="60">
        <f t="shared" si="10"/>
        <v>62</v>
      </c>
      <c r="J387" s="59" t="s">
        <v>17</v>
      </c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61">
        <f t="shared" si="11"/>
        <v>62</v>
      </c>
      <c r="W387" s="47"/>
    </row>
    <row r="388" spans="1:23" x14ac:dyDescent="0.3">
      <c r="A388" s="58" t="s">
        <v>340</v>
      </c>
      <c r="B388" s="59" t="s">
        <v>255</v>
      </c>
      <c r="C388" s="59" t="s">
        <v>16</v>
      </c>
      <c r="D388" s="59" t="s">
        <v>6</v>
      </c>
      <c r="E388" s="59" t="s">
        <v>15</v>
      </c>
      <c r="F388" s="59">
        <v>2883985</v>
      </c>
      <c r="G388" s="60">
        <f>IF(C388="oui",VLOOKUP(D388,[1]Outils!F$1:G$12,2,FALSE),0)</f>
        <v>58</v>
      </c>
      <c r="H388" s="59" t="s">
        <v>17</v>
      </c>
      <c r="I388" s="60">
        <f t="shared" ref="I388:I451" si="12">IF(H388="oui",G388+4,G388)</f>
        <v>58</v>
      </c>
      <c r="J388" s="59" t="s">
        <v>17</v>
      </c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61">
        <f t="shared" ref="V388:V451" si="13">IF(J388="oui",I388+K388*10,I388)</f>
        <v>58</v>
      </c>
      <c r="W388" s="47"/>
    </row>
    <row r="389" spans="1:23" x14ac:dyDescent="0.3">
      <c r="A389" s="58" t="s">
        <v>340</v>
      </c>
      <c r="B389" s="59" t="s">
        <v>341</v>
      </c>
      <c r="C389" s="59" t="s">
        <v>16</v>
      </c>
      <c r="D389" s="59" t="s">
        <v>3</v>
      </c>
      <c r="E389" s="59" t="s">
        <v>15</v>
      </c>
      <c r="F389" s="59">
        <v>2883984</v>
      </c>
      <c r="G389" s="60">
        <f>IF(C389="oui",VLOOKUP(D389,[1]Outils!F$1:G$12,2,FALSE),0)</f>
        <v>49</v>
      </c>
      <c r="H389" s="59" t="s">
        <v>17</v>
      </c>
      <c r="I389" s="60">
        <f t="shared" si="12"/>
        <v>49</v>
      </c>
      <c r="J389" s="59" t="s">
        <v>17</v>
      </c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61">
        <f t="shared" si="13"/>
        <v>49</v>
      </c>
      <c r="W389" s="47"/>
    </row>
    <row r="390" spans="1:23" x14ac:dyDescent="0.3">
      <c r="A390" s="58" t="s">
        <v>645</v>
      </c>
      <c r="B390" s="59" t="s">
        <v>405</v>
      </c>
      <c r="C390" s="59" t="s">
        <v>16</v>
      </c>
      <c r="D390" s="59" t="s">
        <v>7</v>
      </c>
      <c r="E390" s="59" t="s">
        <v>15</v>
      </c>
      <c r="F390" s="59">
        <v>216</v>
      </c>
      <c r="G390" s="60">
        <f>IF(C390="oui",VLOOKUP(D390,[1]Outils!F$1:G$12,2,FALSE),0)</f>
        <v>58</v>
      </c>
      <c r="H390" s="59" t="s">
        <v>17</v>
      </c>
      <c r="I390" s="60">
        <f t="shared" si="12"/>
        <v>58</v>
      </c>
      <c r="J390" s="59" t="s">
        <v>17</v>
      </c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61">
        <f t="shared" si="13"/>
        <v>58</v>
      </c>
      <c r="W390" s="47"/>
    </row>
    <row r="391" spans="1:23" x14ac:dyDescent="0.3">
      <c r="A391" s="58" t="s">
        <v>532</v>
      </c>
      <c r="B391" s="59" t="s">
        <v>76</v>
      </c>
      <c r="C391" s="59" t="s">
        <v>16</v>
      </c>
      <c r="D391" s="59" t="s">
        <v>4</v>
      </c>
      <c r="E391" s="59" t="s">
        <v>15</v>
      </c>
      <c r="F391" s="59">
        <v>120</v>
      </c>
      <c r="G391" s="60">
        <f>IF(C391="oui",VLOOKUP(D391,[1]Outils!F$1:G$12,2,FALSE),0)</f>
        <v>62</v>
      </c>
      <c r="H391" s="59" t="s">
        <v>17</v>
      </c>
      <c r="I391" s="60">
        <f t="shared" si="12"/>
        <v>62</v>
      </c>
      <c r="J391" s="59" t="s">
        <v>17</v>
      </c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61">
        <f t="shared" si="13"/>
        <v>62</v>
      </c>
      <c r="W391" s="47"/>
    </row>
    <row r="392" spans="1:23" x14ac:dyDescent="0.3">
      <c r="A392" s="58" t="s">
        <v>532</v>
      </c>
      <c r="B392" s="59" t="s">
        <v>449</v>
      </c>
      <c r="C392" s="59" t="s">
        <v>16</v>
      </c>
      <c r="D392" s="59" t="s">
        <v>8</v>
      </c>
      <c r="E392" s="59" t="s">
        <v>15</v>
      </c>
      <c r="F392" s="59">
        <v>119</v>
      </c>
      <c r="G392" s="60">
        <f>IF(C392="oui",VLOOKUP(D392,[1]Outils!F$1:G$12,2,FALSE),0)</f>
        <v>50</v>
      </c>
      <c r="H392" s="59" t="s">
        <v>17</v>
      </c>
      <c r="I392" s="60">
        <f t="shared" si="12"/>
        <v>50</v>
      </c>
      <c r="J392" s="59" t="s">
        <v>17</v>
      </c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61">
        <f t="shared" si="13"/>
        <v>50</v>
      </c>
      <c r="W392" s="47"/>
    </row>
    <row r="393" spans="1:23" x14ac:dyDescent="0.3">
      <c r="A393" s="58" t="s">
        <v>259</v>
      </c>
      <c r="B393" s="59" t="s">
        <v>260</v>
      </c>
      <c r="C393" s="59" t="s">
        <v>16</v>
      </c>
      <c r="D393" s="59" t="s">
        <v>2</v>
      </c>
      <c r="E393" s="59" t="s">
        <v>15</v>
      </c>
      <c r="F393" s="59">
        <v>2254352</v>
      </c>
      <c r="G393" s="60">
        <f>IF(C393="oui",VLOOKUP(D393,[1]Outils!F$1:G$12,2,FALSE),0)</f>
        <v>45</v>
      </c>
      <c r="H393" s="59" t="s">
        <v>16</v>
      </c>
      <c r="I393" s="60">
        <f t="shared" si="12"/>
        <v>49</v>
      </c>
      <c r="J393" s="59" t="s">
        <v>17</v>
      </c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61">
        <f t="shared" si="13"/>
        <v>49</v>
      </c>
      <c r="W393" s="47"/>
    </row>
    <row r="394" spans="1:23" x14ac:dyDescent="0.3">
      <c r="A394" s="58" t="s">
        <v>474</v>
      </c>
      <c r="B394" s="59" t="s">
        <v>475</v>
      </c>
      <c r="C394" s="59" t="s">
        <v>16</v>
      </c>
      <c r="D394" s="59" t="s">
        <v>6</v>
      </c>
      <c r="E394" s="59" t="s">
        <v>15</v>
      </c>
      <c r="F394" s="59">
        <v>1000556</v>
      </c>
      <c r="G394" s="60">
        <f>IF(C394="oui",VLOOKUP(D394,[1]Outils!F$1:G$12,2,FALSE),0)</f>
        <v>58</v>
      </c>
      <c r="H394" s="59" t="s">
        <v>16</v>
      </c>
      <c r="I394" s="60">
        <f t="shared" si="12"/>
        <v>62</v>
      </c>
      <c r="J394" s="59" t="s">
        <v>17</v>
      </c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61">
        <f t="shared" si="13"/>
        <v>62</v>
      </c>
      <c r="W394" s="47"/>
    </row>
    <row r="395" spans="1:23" x14ac:dyDescent="0.3">
      <c r="A395" s="58" t="s">
        <v>460</v>
      </c>
      <c r="B395" s="59" t="s">
        <v>461</v>
      </c>
      <c r="C395" s="59" t="s">
        <v>16</v>
      </c>
      <c r="D395" s="59" t="s">
        <v>11</v>
      </c>
      <c r="E395" s="59" t="s">
        <v>15</v>
      </c>
      <c r="F395" s="59">
        <v>2521877</v>
      </c>
      <c r="G395" s="60">
        <f>IF(C395="oui",VLOOKUP(D395,[1]Outils!F$1:G$12,2,FALSE),0)</f>
        <v>38</v>
      </c>
      <c r="H395" s="59" t="s">
        <v>17</v>
      </c>
      <c r="I395" s="60">
        <f t="shared" si="12"/>
        <v>38</v>
      </c>
      <c r="J395" s="59" t="s">
        <v>17</v>
      </c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61">
        <f t="shared" si="13"/>
        <v>38</v>
      </c>
      <c r="W395" s="47"/>
    </row>
    <row r="396" spans="1:23" x14ac:dyDescent="0.3">
      <c r="A396" s="58" t="s">
        <v>460</v>
      </c>
      <c r="B396" s="59" t="s">
        <v>239</v>
      </c>
      <c r="C396" s="59" t="s">
        <v>16</v>
      </c>
      <c r="D396" s="59" t="s">
        <v>7</v>
      </c>
      <c r="E396" s="59" t="s">
        <v>15</v>
      </c>
      <c r="F396" s="59">
        <v>2521877</v>
      </c>
      <c r="G396" s="60">
        <f>IF(C396="oui",VLOOKUP(D396,[1]Outils!F$1:G$12,2,FALSE),0)</f>
        <v>58</v>
      </c>
      <c r="H396" s="59" t="s">
        <v>17</v>
      </c>
      <c r="I396" s="60">
        <f t="shared" si="12"/>
        <v>58</v>
      </c>
      <c r="J396" s="59" t="s">
        <v>17</v>
      </c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61">
        <f t="shared" si="13"/>
        <v>58</v>
      </c>
      <c r="W396" s="47"/>
    </row>
    <row r="397" spans="1:23" x14ac:dyDescent="0.3">
      <c r="A397" s="58" t="s">
        <v>460</v>
      </c>
      <c r="B397" s="59" t="s">
        <v>63</v>
      </c>
      <c r="C397" s="59" t="s">
        <v>16</v>
      </c>
      <c r="D397" s="59" t="s">
        <v>8</v>
      </c>
      <c r="E397" s="59" t="s">
        <v>15</v>
      </c>
      <c r="F397" s="59">
        <v>379</v>
      </c>
      <c r="G397" s="60">
        <f>IF(C397="oui",VLOOKUP(D397,[1]Outils!F$1:G$12,2,FALSE),0)</f>
        <v>50</v>
      </c>
      <c r="H397" s="59" t="s">
        <v>17</v>
      </c>
      <c r="I397" s="60">
        <f t="shared" si="12"/>
        <v>50</v>
      </c>
      <c r="J397" s="59" t="s">
        <v>17</v>
      </c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61">
        <f t="shared" si="13"/>
        <v>50</v>
      </c>
      <c r="W397" s="47"/>
    </row>
    <row r="398" spans="1:23" x14ac:dyDescent="0.3">
      <c r="A398" s="58" t="s">
        <v>347</v>
      </c>
      <c r="B398" s="59" t="s">
        <v>344</v>
      </c>
      <c r="C398" s="59" t="s">
        <v>16</v>
      </c>
      <c r="D398" s="59" t="s">
        <v>3</v>
      </c>
      <c r="E398" s="59" t="s">
        <v>15</v>
      </c>
      <c r="F398" s="59">
        <v>2658028</v>
      </c>
      <c r="G398" s="60">
        <f>IF(C398="oui",VLOOKUP(D398,[1]Outils!F$1:G$12,2,FALSE),0)</f>
        <v>49</v>
      </c>
      <c r="H398" s="59" t="s">
        <v>16</v>
      </c>
      <c r="I398" s="60">
        <f t="shared" si="12"/>
        <v>53</v>
      </c>
      <c r="J398" s="59" t="s">
        <v>17</v>
      </c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61">
        <f t="shared" si="13"/>
        <v>53</v>
      </c>
      <c r="W398" s="47"/>
    </row>
    <row r="399" spans="1:23" x14ac:dyDescent="0.3">
      <c r="A399" s="58" t="s">
        <v>111</v>
      </c>
      <c r="B399" s="59" t="s">
        <v>51</v>
      </c>
      <c r="C399" s="59" t="s">
        <v>16</v>
      </c>
      <c r="D399" s="59" t="s">
        <v>2</v>
      </c>
      <c r="E399" s="59" t="s">
        <v>15</v>
      </c>
      <c r="F399" s="59">
        <v>9000515</v>
      </c>
      <c r="G399" s="60">
        <f>IF(C399="oui",VLOOKUP(D399,[1]Outils!F$1:G$12,2,FALSE),0)</f>
        <v>45</v>
      </c>
      <c r="H399" s="59" t="s">
        <v>17</v>
      </c>
      <c r="I399" s="60">
        <f t="shared" si="12"/>
        <v>45</v>
      </c>
      <c r="J399" s="59" t="s">
        <v>17</v>
      </c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61">
        <f t="shared" si="13"/>
        <v>45</v>
      </c>
      <c r="W399" s="47"/>
    </row>
    <row r="400" spans="1:23" x14ac:dyDescent="0.3">
      <c r="A400" s="58" t="s">
        <v>565</v>
      </c>
      <c r="B400" s="59" t="s">
        <v>109</v>
      </c>
      <c r="C400" s="59" t="s">
        <v>16</v>
      </c>
      <c r="D400" s="59" t="s">
        <v>8</v>
      </c>
      <c r="E400" s="59" t="s">
        <v>15</v>
      </c>
      <c r="F400" s="59">
        <v>474</v>
      </c>
      <c r="G400" s="60">
        <f>IF(C400="oui",VLOOKUP(D400,[1]Outils!F$1:G$12,2,FALSE),0)</f>
        <v>50</v>
      </c>
      <c r="H400" s="59" t="s">
        <v>17</v>
      </c>
      <c r="I400" s="60">
        <f t="shared" si="12"/>
        <v>50</v>
      </c>
      <c r="J400" s="59" t="s">
        <v>17</v>
      </c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61">
        <f t="shared" si="13"/>
        <v>50</v>
      </c>
      <c r="W400" s="47"/>
    </row>
    <row r="401" spans="1:23" x14ac:dyDescent="0.3">
      <c r="A401" s="58" t="s">
        <v>565</v>
      </c>
      <c r="B401" s="59" t="s">
        <v>46</v>
      </c>
      <c r="C401" s="59" t="s">
        <v>16</v>
      </c>
      <c r="D401" s="59" t="s">
        <v>10</v>
      </c>
      <c r="E401" s="59" t="s">
        <v>15</v>
      </c>
      <c r="F401" s="59">
        <v>475</v>
      </c>
      <c r="G401" s="60">
        <f>IF(C401="oui",VLOOKUP(D401,[1]Outils!F$1:G$12,2,FALSE),0)</f>
        <v>46</v>
      </c>
      <c r="H401" s="59" t="s">
        <v>17</v>
      </c>
      <c r="I401" s="60">
        <f t="shared" si="12"/>
        <v>46</v>
      </c>
      <c r="J401" s="59" t="s">
        <v>17</v>
      </c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61">
        <f t="shared" si="13"/>
        <v>46</v>
      </c>
      <c r="W401" s="47"/>
    </row>
    <row r="402" spans="1:23" x14ac:dyDescent="0.3">
      <c r="A402" s="58" t="s">
        <v>277</v>
      </c>
      <c r="B402" s="59" t="s">
        <v>278</v>
      </c>
      <c r="C402" s="59" t="s">
        <v>16</v>
      </c>
      <c r="D402" s="59" t="s">
        <v>3</v>
      </c>
      <c r="E402" s="59" t="s">
        <v>15</v>
      </c>
      <c r="F402" s="59">
        <v>725167</v>
      </c>
      <c r="G402" s="60">
        <f>IF(C402="oui",VLOOKUP(D402,[1]Outils!F$1:G$12,2,FALSE),0)</f>
        <v>49</v>
      </c>
      <c r="H402" s="59" t="s">
        <v>17</v>
      </c>
      <c r="I402" s="60">
        <f t="shared" si="12"/>
        <v>49</v>
      </c>
      <c r="J402" s="59" t="s">
        <v>17</v>
      </c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61">
        <f t="shared" si="13"/>
        <v>49</v>
      </c>
      <c r="W402" s="47"/>
    </row>
    <row r="403" spans="1:23" x14ac:dyDescent="0.3">
      <c r="A403" s="58" t="s">
        <v>691</v>
      </c>
      <c r="B403" s="59" t="s">
        <v>392</v>
      </c>
      <c r="C403" s="59" t="s">
        <v>16</v>
      </c>
      <c r="D403" s="59" t="s">
        <v>5</v>
      </c>
      <c r="E403" s="59" t="s">
        <v>15</v>
      </c>
      <c r="F403" s="59">
        <v>3011</v>
      </c>
      <c r="G403" s="60">
        <f>IF(C403="oui",VLOOKUP(D403,[1]Outils!F$1:G$12,2,FALSE),0)</f>
        <v>62</v>
      </c>
      <c r="H403" s="59" t="s">
        <v>16</v>
      </c>
      <c r="I403" s="60">
        <f t="shared" si="12"/>
        <v>66</v>
      </c>
      <c r="J403" s="59" t="s">
        <v>17</v>
      </c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61">
        <f t="shared" si="13"/>
        <v>66</v>
      </c>
      <c r="W403" s="47"/>
    </row>
    <row r="404" spans="1:23" x14ac:dyDescent="0.3">
      <c r="A404" s="64" t="s">
        <v>727</v>
      </c>
      <c r="B404" s="65" t="s">
        <v>729</v>
      </c>
      <c r="C404" s="65" t="s">
        <v>16</v>
      </c>
      <c r="D404" s="65" t="s">
        <v>6</v>
      </c>
      <c r="E404" s="65"/>
      <c r="F404" s="65"/>
      <c r="G404" s="66">
        <f>IF(C404="oui",VLOOKUP(D404,[1]Outils!F$1:G$12,2,FALSE),0)</f>
        <v>58</v>
      </c>
      <c r="H404" s="65" t="s">
        <v>17</v>
      </c>
      <c r="I404" s="66">
        <f t="shared" si="12"/>
        <v>58</v>
      </c>
      <c r="J404" s="65" t="s">
        <v>16</v>
      </c>
      <c r="K404" s="65">
        <v>2</v>
      </c>
      <c r="L404" s="65"/>
      <c r="M404" s="65"/>
      <c r="N404" s="65">
        <v>2</v>
      </c>
      <c r="O404" s="65"/>
      <c r="P404" s="65"/>
      <c r="Q404" s="65"/>
      <c r="R404" s="65"/>
      <c r="S404" s="65"/>
      <c r="T404" s="65"/>
      <c r="U404" s="65"/>
      <c r="V404" s="67">
        <f t="shared" si="13"/>
        <v>78</v>
      </c>
      <c r="W404" s="50" t="s">
        <v>730</v>
      </c>
    </row>
    <row r="405" spans="1:23" x14ac:dyDescent="0.3">
      <c r="A405" s="64" t="s">
        <v>727</v>
      </c>
      <c r="B405" s="65" t="s">
        <v>405</v>
      </c>
      <c r="C405" s="65" t="s">
        <v>16</v>
      </c>
      <c r="D405" s="65" t="s">
        <v>9</v>
      </c>
      <c r="E405" s="65"/>
      <c r="F405" s="65"/>
      <c r="G405" s="66">
        <f>IF(C405="oui",VLOOKUP(D405,[1]Outils!F$1:G$12,2,FALSE),0)</f>
        <v>61</v>
      </c>
      <c r="H405" s="65" t="s">
        <v>17</v>
      </c>
      <c r="I405" s="66">
        <f t="shared" si="12"/>
        <v>61</v>
      </c>
      <c r="J405" s="65" t="s">
        <v>16</v>
      </c>
      <c r="K405" s="65">
        <v>4</v>
      </c>
      <c r="L405" s="65"/>
      <c r="M405" s="65">
        <v>2</v>
      </c>
      <c r="N405" s="65"/>
      <c r="O405" s="65"/>
      <c r="P405" s="65"/>
      <c r="Q405" s="65"/>
      <c r="R405" s="65"/>
      <c r="S405" s="65"/>
      <c r="T405" s="65">
        <v>2</v>
      </c>
      <c r="U405" s="65"/>
      <c r="V405" s="67">
        <f t="shared" si="13"/>
        <v>101</v>
      </c>
      <c r="W405" s="50" t="s">
        <v>730</v>
      </c>
    </row>
    <row r="406" spans="1:23" x14ac:dyDescent="0.3">
      <c r="A406" s="64" t="s">
        <v>727</v>
      </c>
      <c r="B406" s="65" t="s">
        <v>728</v>
      </c>
      <c r="C406" s="65" t="s">
        <v>16</v>
      </c>
      <c r="D406" s="65" t="s">
        <v>5</v>
      </c>
      <c r="E406" s="65"/>
      <c r="F406" s="65"/>
      <c r="G406" s="66">
        <f>IF(C406="oui",VLOOKUP(D406,[1]Outils!F$1:G$12,2,FALSE),0)</f>
        <v>62</v>
      </c>
      <c r="H406" s="65" t="s">
        <v>16</v>
      </c>
      <c r="I406" s="66">
        <f t="shared" si="12"/>
        <v>66</v>
      </c>
      <c r="J406" s="65" t="s">
        <v>16</v>
      </c>
      <c r="K406" s="65">
        <v>2</v>
      </c>
      <c r="L406" s="65"/>
      <c r="M406" s="65"/>
      <c r="N406" s="65"/>
      <c r="O406" s="65">
        <v>2</v>
      </c>
      <c r="P406" s="65"/>
      <c r="Q406" s="65"/>
      <c r="R406" s="65"/>
      <c r="S406" s="65"/>
      <c r="T406" s="65"/>
      <c r="U406" s="65"/>
      <c r="V406" s="67">
        <f t="shared" si="13"/>
        <v>86</v>
      </c>
      <c r="W406" s="50" t="s">
        <v>730</v>
      </c>
    </row>
    <row r="407" spans="1:23" x14ac:dyDescent="0.3">
      <c r="A407" s="58" t="s">
        <v>181</v>
      </c>
      <c r="B407" s="59" t="s">
        <v>182</v>
      </c>
      <c r="C407" s="59" t="s">
        <v>16</v>
      </c>
      <c r="D407" s="59" t="s">
        <v>9</v>
      </c>
      <c r="E407" s="59" t="s">
        <v>15</v>
      </c>
      <c r="F407" s="59">
        <v>3966642</v>
      </c>
      <c r="G407" s="60">
        <f>IF(C407="oui",VLOOKUP(D407,[1]Outils!F$1:G$12,2,FALSE),0)</f>
        <v>61</v>
      </c>
      <c r="H407" s="59" t="s">
        <v>17</v>
      </c>
      <c r="I407" s="60">
        <f t="shared" si="12"/>
        <v>61</v>
      </c>
      <c r="J407" s="59" t="s">
        <v>17</v>
      </c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61">
        <f t="shared" si="13"/>
        <v>61</v>
      </c>
      <c r="W407" s="47"/>
    </row>
    <row r="408" spans="1:23" x14ac:dyDescent="0.3">
      <c r="A408" s="58" t="s">
        <v>56</v>
      </c>
      <c r="B408" s="59" t="s">
        <v>57</v>
      </c>
      <c r="C408" s="59" t="s">
        <v>16</v>
      </c>
      <c r="D408" s="59" t="s">
        <v>4</v>
      </c>
      <c r="E408" s="59" t="s">
        <v>15</v>
      </c>
      <c r="F408" s="59">
        <v>3000345</v>
      </c>
      <c r="G408" s="60">
        <f>IF(C408="oui",VLOOKUP(D408,[1]Outils!F$1:G$12,2,FALSE),0)</f>
        <v>62</v>
      </c>
      <c r="H408" s="59" t="s">
        <v>17</v>
      </c>
      <c r="I408" s="60">
        <f t="shared" si="12"/>
        <v>62</v>
      </c>
      <c r="J408" s="59" t="s">
        <v>17</v>
      </c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61">
        <f t="shared" si="13"/>
        <v>62</v>
      </c>
      <c r="W408" s="47"/>
    </row>
    <row r="409" spans="1:23" x14ac:dyDescent="0.3">
      <c r="A409" s="58" t="s">
        <v>56</v>
      </c>
      <c r="B409" s="59" t="s">
        <v>58</v>
      </c>
      <c r="C409" s="59" t="s">
        <v>16</v>
      </c>
      <c r="D409" s="59" t="s">
        <v>8</v>
      </c>
      <c r="E409" s="59" t="s">
        <v>15</v>
      </c>
      <c r="F409" s="59">
        <v>3000345</v>
      </c>
      <c r="G409" s="60">
        <f>IF(C409="oui",VLOOKUP(D409,[1]Outils!F$1:G$12,2,FALSE),0)</f>
        <v>50</v>
      </c>
      <c r="H409" s="59" t="s">
        <v>17</v>
      </c>
      <c r="I409" s="60">
        <f t="shared" si="12"/>
        <v>50</v>
      </c>
      <c r="J409" s="59" t="s">
        <v>17</v>
      </c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61">
        <f t="shared" si="13"/>
        <v>50</v>
      </c>
      <c r="W409" s="47"/>
    </row>
    <row r="410" spans="1:23" x14ac:dyDescent="0.3">
      <c r="A410" s="64" t="s">
        <v>56</v>
      </c>
      <c r="B410" s="65" t="s">
        <v>593</v>
      </c>
      <c r="C410" s="65" t="s">
        <v>16</v>
      </c>
      <c r="D410" s="65" t="s">
        <v>3</v>
      </c>
      <c r="E410" s="65"/>
      <c r="F410" s="65"/>
      <c r="G410" s="66">
        <f>IF(C410="oui",VLOOKUP(D410,[1]Outils!F$1:G$12,2,FALSE),0)</f>
        <v>49</v>
      </c>
      <c r="H410" s="65" t="s">
        <v>17</v>
      </c>
      <c r="I410" s="66">
        <f t="shared" si="12"/>
        <v>49</v>
      </c>
      <c r="J410" s="65" t="s">
        <v>17</v>
      </c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7">
        <f t="shared" si="13"/>
        <v>49</v>
      </c>
      <c r="W410" s="50" t="s">
        <v>595</v>
      </c>
    </row>
    <row r="411" spans="1:23" x14ac:dyDescent="0.3">
      <c r="A411" s="64" t="s">
        <v>56</v>
      </c>
      <c r="B411" s="65" t="s">
        <v>594</v>
      </c>
      <c r="C411" s="65" t="s">
        <v>16</v>
      </c>
      <c r="D411" s="65" t="s">
        <v>7</v>
      </c>
      <c r="E411" s="65"/>
      <c r="F411" s="65"/>
      <c r="G411" s="66">
        <f>IF(C411="oui",VLOOKUP(D411,[1]Outils!F$1:G$12,2,FALSE),0)</f>
        <v>58</v>
      </c>
      <c r="H411" s="65" t="s">
        <v>17</v>
      </c>
      <c r="I411" s="66">
        <f t="shared" si="12"/>
        <v>58</v>
      </c>
      <c r="J411" s="65" t="s">
        <v>17</v>
      </c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7">
        <f t="shared" si="13"/>
        <v>58</v>
      </c>
      <c r="W411" s="50" t="s">
        <v>595</v>
      </c>
    </row>
    <row r="412" spans="1:23" x14ac:dyDescent="0.3">
      <c r="A412" s="58" t="s">
        <v>731</v>
      </c>
      <c r="B412" s="59" t="s">
        <v>112</v>
      </c>
      <c r="C412" s="59" t="s">
        <v>16</v>
      </c>
      <c r="D412" s="59" t="s">
        <v>2</v>
      </c>
      <c r="E412" s="59" t="s">
        <v>15</v>
      </c>
      <c r="F412" s="59">
        <v>179</v>
      </c>
      <c r="G412" s="60">
        <f>IF(C412="oui",VLOOKUP(D412,[1]Outils!F$1:G$12,2,FALSE),0)</f>
        <v>45</v>
      </c>
      <c r="H412" s="59" t="s">
        <v>17</v>
      </c>
      <c r="I412" s="60">
        <f t="shared" si="12"/>
        <v>45</v>
      </c>
      <c r="J412" s="59" t="s">
        <v>17</v>
      </c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61">
        <f t="shared" si="13"/>
        <v>45</v>
      </c>
      <c r="W412" s="47"/>
    </row>
    <row r="413" spans="1:23" x14ac:dyDescent="0.3">
      <c r="A413" s="58" t="s">
        <v>574</v>
      </c>
      <c r="B413" s="59" t="s">
        <v>79</v>
      </c>
      <c r="C413" s="59" t="s">
        <v>16</v>
      </c>
      <c r="D413" s="59" t="s">
        <v>10</v>
      </c>
      <c r="E413" s="59" t="s">
        <v>15</v>
      </c>
      <c r="F413" s="59">
        <v>8487139</v>
      </c>
      <c r="G413" s="60">
        <f>IF(C413="oui",VLOOKUP(D413,[1]Outils!F$1:G$12,2,FALSE),0)</f>
        <v>46</v>
      </c>
      <c r="H413" s="59" t="s">
        <v>17</v>
      </c>
      <c r="I413" s="60">
        <f t="shared" si="12"/>
        <v>46</v>
      </c>
      <c r="J413" s="59" t="s">
        <v>17</v>
      </c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61">
        <f t="shared" si="13"/>
        <v>46</v>
      </c>
      <c r="W413" s="47"/>
    </row>
    <row r="414" spans="1:23" x14ac:dyDescent="0.3">
      <c r="A414" s="58" t="s">
        <v>404</v>
      </c>
      <c r="B414" s="59" t="s">
        <v>405</v>
      </c>
      <c r="C414" s="59" t="s">
        <v>16</v>
      </c>
      <c r="D414" s="59" t="s">
        <v>10</v>
      </c>
      <c r="E414" s="59" t="s">
        <v>15</v>
      </c>
      <c r="F414" s="59">
        <v>4017042</v>
      </c>
      <c r="G414" s="60">
        <f>IF(C414="oui",VLOOKUP(D414,[1]Outils!F$1:G$12,2,FALSE),0)</f>
        <v>46</v>
      </c>
      <c r="H414" s="59" t="s">
        <v>17</v>
      </c>
      <c r="I414" s="60">
        <f t="shared" si="12"/>
        <v>46</v>
      </c>
      <c r="J414" s="59" t="s">
        <v>17</v>
      </c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61">
        <f t="shared" si="13"/>
        <v>46</v>
      </c>
      <c r="W414" s="47"/>
    </row>
    <row r="415" spans="1:23" x14ac:dyDescent="0.3">
      <c r="A415" s="58" t="s">
        <v>404</v>
      </c>
      <c r="B415" s="59" t="s">
        <v>652</v>
      </c>
      <c r="C415" s="59" t="s">
        <v>16</v>
      </c>
      <c r="D415" s="59" t="s">
        <v>13</v>
      </c>
      <c r="E415" s="59" t="s">
        <v>15</v>
      </c>
      <c r="F415" s="59">
        <v>4017043</v>
      </c>
      <c r="G415" s="60">
        <f>IF(C415="oui",VLOOKUP(D415,[1]Outils!F$1:G$12,2,FALSE),0)</f>
        <v>28</v>
      </c>
      <c r="H415" s="59" t="s">
        <v>17</v>
      </c>
      <c r="I415" s="60">
        <f t="shared" si="12"/>
        <v>28</v>
      </c>
      <c r="J415" s="59" t="s">
        <v>17</v>
      </c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61">
        <f t="shared" si="13"/>
        <v>28</v>
      </c>
      <c r="W415" s="47"/>
    </row>
    <row r="416" spans="1:23" x14ac:dyDescent="0.3">
      <c r="A416" s="58" t="s">
        <v>65</v>
      </c>
      <c r="B416" s="59" t="s">
        <v>66</v>
      </c>
      <c r="C416" s="59" t="s">
        <v>16</v>
      </c>
      <c r="D416" s="59" t="s">
        <v>5</v>
      </c>
      <c r="E416" s="59" t="s">
        <v>15</v>
      </c>
      <c r="F416" s="59">
        <v>349813</v>
      </c>
      <c r="G416" s="60">
        <f>IF(C416="oui",VLOOKUP(D416,[1]Outils!F$1:G$12,2,FALSE),0)</f>
        <v>62</v>
      </c>
      <c r="H416" s="59" t="s">
        <v>16</v>
      </c>
      <c r="I416" s="60">
        <f t="shared" si="12"/>
        <v>66</v>
      </c>
      <c r="J416" s="59" t="s">
        <v>16</v>
      </c>
      <c r="K416" s="59">
        <v>2</v>
      </c>
      <c r="L416" s="59"/>
      <c r="M416" s="59"/>
      <c r="N416" s="59"/>
      <c r="O416" s="59">
        <v>2</v>
      </c>
      <c r="P416" s="59"/>
      <c r="Q416" s="59"/>
      <c r="R416" s="59"/>
      <c r="S416" s="59"/>
      <c r="T416" s="59"/>
      <c r="U416" s="59"/>
      <c r="V416" s="61">
        <f t="shared" si="13"/>
        <v>86</v>
      </c>
      <c r="W416" s="47"/>
    </row>
    <row r="417" spans="1:23" x14ac:dyDescent="0.3">
      <c r="A417" s="58" t="s">
        <v>447</v>
      </c>
      <c r="B417" s="59" t="s">
        <v>94</v>
      </c>
      <c r="C417" s="59" t="s">
        <v>16</v>
      </c>
      <c r="D417" s="59" t="s">
        <v>8</v>
      </c>
      <c r="E417" s="59" t="s">
        <v>15</v>
      </c>
      <c r="F417" s="59">
        <v>60</v>
      </c>
      <c r="G417" s="60">
        <f>IF(C417="oui",VLOOKUP(D417,[1]Outils!F$1:G$12,2,FALSE),0)</f>
        <v>50</v>
      </c>
      <c r="H417" s="59" t="s">
        <v>17</v>
      </c>
      <c r="I417" s="60">
        <f t="shared" si="12"/>
        <v>50</v>
      </c>
      <c r="J417" s="59" t="s">
        <v>17</v>
      </c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61">
        <f t="shared" si="13"/>
        <v>50</v>
      </c>
      <c r="W417" s="47"/>
    </row>
    <row r="418" spans="1:23" x14ac:dyDescent="0.3">
      <c r="A418" s="58" t="s">
        <v>447</v>
      </c>
      <c r="B418" s="59" t="s">
        <v>448</v>
      </c>
      <c r="C418" s="59" t="s">
        <v>16</v>
      </c>
      <c r="D418" s="59" t="s">
        <v>11</v>
      </c>
      <c r="E418" s="59" t="s">
        <v>15</v>
      </c>
      <c r="F418" s="59">
        <v>59</v>
      </c>
      <c r="G418" s="60">
        <f>IF(C418="oui",VLOOKUP(D418,[1]Outils!F$1:G$12,2,FALSE),0)</f>
        <v>38</v>
      </c>
      <c r="H418" s="59" t="s">
        <v>17</v>
      </c>
      <c r="I418" s="60">
        <f t="shared" si="12"/>
        <v>38</v>
      </c>
      <c r="J418" s="59" t="s">
        <v>17</v>
      </c>
      <c r="K418" s="59"/>
      <c r="L418" s="59"/>
      <c r="M418" s="59"/>
      <c r="N418" s="59"/>
      <c r="O418" s="59"/>
      <c r="P418" s="59"/>
      <c r="Q418" s="59"/>
      <c r="R418" s="59"/>
      <c r="S418" s="59"/>
      <c r="T418" s="59"/>
      <c r="U418" s="59"/>
      <c r="V418" s="61">
        <f t="shared" si="13"/>
        <v>38</v>
      </c>
      <c r="W418" s="47"/>
    </row>
    <row r="419" spans="1:23" x14ac:dyDescent="0.3">
      <c r="A419" s="58" t="s">
        <v>743</v>
      </c>
      <c r="B419" s="59" t="s">
        <v>744</v>
      </c>
      <c r="C419" s="59" t="s">
        <v>16</v>
      </c>
      <c r="D419" s="59" t="s">
        <v>3</v>
      </c>
      <c r="E419" s="59" t="s">
        <v>15</v>
      </c>
      <c r="F419" s="59">
        <v>1908356</v>
      </c>
      <c r="G419" s="60">
        <f>IF(C419="oui",VLOOKUP(D419,[1]Outils!F$1:G$12,2,FALSE),0)</f>
        <v>49</v>
      </c>
      <c r="H419" s="59" t="s">
        <v>17</v>
      </c>
      <c r="I419" s="60">
        <f t="shared" si="12"/>
        <v>49</v>
      </c>
      <c r="J419" s="59" t="s">
        <v>17</v>
      </c>
      <c r="K419" s="59"/>
      <c r="L419" s="59"/>
      <c r="M419" s="59"/>
      <c r="N419" s="59"/>
      <c r="O419" s="59"/>
      <c r="P419" s="59"/>
      <c r="Q419" s="59"/>
      <c r="R419" s="59"/>
      <c r="S419" s="59"/>
      <c r="T419" s="59"/>
      <c r="U419" s="59"/>
      <c r="V419" s="61">
        <f t="shared" si="13"/>
        <v>49</v>
      </c>
      <c r="W419" s="47"/>
    </row>
    <row r="420" spans="1:23" x14ac:dyDescent="0.3">
      <c r="A420" s="58" t="s">
        <v>101</v>
      </c>
      <c r="B420" s="59" t="s">
        <v>102</v>
      </c>
      <c r="C420" s="59" t="s">
        <v>16</v>
      </c>
      <c r="D420" s="59" t="s">
        <v>8</v>
      </c>
      <c r="E420" s="59" t="s">
        <v>15</v>
      </c>
      <c r="F420" s="59">
        <v>247</v>
      </c>
      <c r="G420" s="60">
        <f>IF(C420="oui",VLOOKUP(D420,[1]Outils!F$1:G$12,2,FALSE),0)</f>
        <v>50</v>
      </c>
      <c r="H420" s="59" t="s">
        <v>17</v>
      </c>
      <c r="I420" s="60">
        <f t="shared" si="12"/>
        <v>50</v>
      </c>
      <c r="J420" s="59" t="s">
        <v>17</v>
      </c>
      <c r="K420" s="59"/>
      <c r="L420" s="59"/>
      <c r="M420" s="59"/>
      <c r="N420" s="59"/>
      <c r="O420" s="59"/>
      <c r="P420" s="59"/>
      <c r="Q420" s="59"/>
      <c r="R420" s="59"/>
      <c r="S420" s="59"/>
      <c r="T420" s="59"/>
      <c r="U420" s="59"/>
      <c r="V420" s="61">
        <f t="shared" si="13"/>
        <v>50</v>
      </c>
      <c r="W420" s="47"/>
    </row>
    <row r="421" spans="1:23" x14ac:dyDescent="0.3">
      <c r="A421" s="58" t="s">
        <v>101</v>
      </c>
      <c r="B421" s="59" t="s">
        <v>103</v>
      </c>
      <c r="C421" s="59" t="s">
        <v>16</v>
      </c>
      <c r="D421" s="59" t="s">
        <v>10</v>
      </c>
      <c r="E421" s="59" t="s">
        <v>15</v>
      </c>
      <c r="F421" s="59">
        <v>246</v>
      </c>
      <c r="G421" s="60">
        <f>IF(C421="oui",VLOOKUP(D421,[1]Outils!F$1:G$12,2,FALSE),0)</f>
        <v>46</v>
      </c>
      <c r="H421" s="59" t="s">
        <v>17</v>
      </c>
      <c r="I421" s="60">
        <f t="shared" si="12"/>
        <v>46</v>
      </c>
      <c r="J421" s="59" t="s">
        <v>17</v>
      </c>
      <c r="K421" s="59"/>
      <c r="L421" s="59"/>
      <c r="M421" s="59"/>
      <c r="N421" s="59"/>
      <c r="O421" s="59"/>
      <c r="P421" s="59"/>
      <c r="Q421" s="59"/>
      <c r="R421" s="59"/>
      <c r="S421" s="59"/>
      <c r="T421" s="59"/>
      <c r="U421" s="59"/>
      <c r="V421" s="61">
        <f t="shared" si="13"/>
        <v>46</v>
      </c>
      <c r="W421" s="47"/>
    </row>
    <row r="422" spans="1:23" x14ac:dyDescent="0.3">
      <c r="A422" s="58" t="s">
        <v>657</v>
      </c>
      <c r="B422" s="59" t="s">
        <v>76</v>
      </c>
      <c r="C422" s="59" t="s">
        <v>16</v>
      </c>
      <c r="D422" s="59" t="s">
        <v>2</v>
      </c>
      <c r="E422" s="59" t="s">
        <v>15</v>
      </c>
      <c r="F422" s="59">
        <v>9866102</v>
      </c>
      <c r="G422" s="60">
        <f>IF(C422="oui",VLOOKUP(D422,[1]Outils!F$1:G$12,2,FALSE),0)</f>
        <v>45</v>
      </c>
      <c r="H422" s="59" t="s">
        <v>17</v>
      </c>
      <c r="I422" s="60">
        <f t="shared" si="12"/>
        <v>45</v>
      </c>
      <c r="J422" s="59" t="s">
        <v>17</v>
      </c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61">
        <f t="shared" si="13"/>
        <v>45</v>
      </c>
      <c r="W422" s="47"/>
    </row>
    <row r="423" spans="1:23" x14ac:dyDescent="0.3">
      <c r="A423" s="58" t="s">
        <v>657</v>
      </c>
      <c r="B423" s="59" t="s">
        <v>658</v>
      </c>
      <c r="C423" s="59" t="s">
        <v>16</v>
      </c>
      <c r="D423" s="59" t="s">
        <v>8</v>
      </c>
      <c r="E423" s="59" t="s">
        <v>15</v>
      </c>
      <c r="F423" s="59">
        <v>9866102</v>
      </c>
      <c r="G423" s="60">
        <f>IF(C423="oui",VLOOKUP(D423,[1]Outils!F$1:G$12,2,FALSE),0)</f>
        <v>50</v>
      </c>
      <c r="H423" s="59" t="s">
        <v>17</v>
      </c>
      <c r="I423" s="60">
        <f t="shared" si="12"/>
        <v>50</v>
      </c>
      <c r="J423" s="59" t="s">
        <v>17</v>
      </c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61">
        <f t="shared" si="13"/>
        <v>50</v>
      </c>
      <c r="W423" s="47"/>
    </row>
    <row r="424" spans="1:23" x14ac:dyDescent="0.3">
      <c r="A424" s="58" t="s">
        <v>413</v>
      </c>
      <c r="B424" s="59" t="s">
        <v>414</v>
      </c>
      <c r="C424" s="59" t="s">
        <v>16</v>
      </c>
      <c r="D424" s="59" t="s">
        <v>11</v>
      </c>
      <c r="E424" s="59" t="s">
        <v>15</v>
      </c>
      <c r="F424" s="59">
        <v>547</v>
      </c>
      <c r="G424" s="60">
        <f>IF(C424="oui",VLOOKUP(D424,[1]Outils!F$1:G$12,2,FALSE),0)</f>
        <v>38</v>
      </c>
      <c r="H424" s="59" t="s">
        <v>17</v>
      </c>
      <c r="I424" s="60">
        <f t="shared" si="12"/>
        <v>38</v>
      </c>
      <c r="J424" s="59" t="s">
        <v>17</v>
      </c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61">
        <f t="shared" si="13"/>
        <v>38</v>
      </c>
      <c r="W424" s="47"/>
    </row>
    <row r="425" spans="1:23" x14ac:dyDescent="0.3">
      <c r="A425" s="58" t="s">
        <v>553</v>
      </c>
      <c r="B425" s="59" t="s">
        <v>62</v>
      </c>
      <c r="C425" s="59" t="s">
        <v>16</v>
      </c>
      <c r="D425" s="59" t="s">
        <v>7</v>
      </c>
      <c r="E425" s="59" t="s">
        <v>15</v>
      </c>
      <c r="F425" s="59">
        <v>6022583</v>
      </c>
      <c r="G425" s="60">
        <f>IF(C425="oui",VLOOKUP(D425,[1]Outils!F$1:G$12,2,FALSE),0)</f>
        <v>58</v>
      </c>
      <c r="H425" s="59" t="s">
        <v>17</v>
      </c>
      <c r="I425" s="60">
        <f t="shared" si="12"/>
        <v>58</v>
      </c>
      <c r="J425" s="59" t="s">
        <v>17</v>
      </c>
      <c r="K425" s="59"/>
      <c r="L425" s="59"/>
      <c r="M425" s="59"/>
      <c r="N425" s="59"/>
      <c r="O425" s="59"/>
      <c r="P425" s="59"/>
      <c r="Q425" s="59"/>
      <c r="R425" s="59"/>
      <c r="S425" s="59"/>
      <c r="T425" s="59"/>
      <c r="U425" s="59"/>
      <c r="V425" s="61">
        <f t="shared" si="13"/>
        <v>58</v>
      </c>
      <c r="W425" s="47"/>
    </row>
    <row r="426" spans="1:23" x14ac:dyDescent="0.3">
      <c r="A426" s="58" t="s">
        <v>508</v>
      </c>
      <c r="B426" s="59" t="s">
        <v>518</v>
      </c>
      <c r="C426" s="59" t="s">
        <v>16</v>
      </c>
      <c r="D426" s="59" t="s">
        <v>6</v>
      </c>
      <c r="E426" s="59" t="s">
        <v>15</v>
      </c>
      <c r="F426" s="59">
        <v>1440012</v>
      </c>
      <c r="G426" s="60">
        <f>IF(C426="oui",VLOOKUP(D426,[1]Outils!F$1:G$12,2,FALSE),0)</f>
        <v>58</v>
      </c>
      <c r="H426" s="59" t="s">
        <v>17</v>
      </c>
      <c r="I426" s="60">
        <f t="shared" si="12"/>
        <v>58</v>
      </c>
      <c r="J426" s="59" t="s">
        <v>17</v>
      </c>
      <c r="K426" s="59"/>
      <c r="L426" s="59"/>
      <c r="M426" s="59"/>
      <c r="N426" s="59"/>
      <c r="O426" s="59"/>
      <c r="P426" s="59"/>
      <c r="Q426" s="59"/>
      <c r="R426" s="59"/>
      <c r="S426" s="59"/>
      <c r="T426" s="59"/>
      <c r="U426" s="59"/>
      <c r="V426" s="61">
        <f t="shared" si="13"/>
        <v>58</v>
      </c>
      <c r="W426" s="47"/>
    </row>
    <row r="427" spans="1:23" x14ac:dyDescent="0.3">
      <c r="A427" s="58" t="s">
        <v>508</v>
      </c>
      <c r="B427" s="59" t="s">
        <v>112</v>
      </c>
      <c r="C427" s="59" t="s">
        <v>16</v>
      </c>
      <c r="D427" s="59" t="s">
        <v>8</v>
      </c>
      <c r="E427" s="59" t="s">
        <v>15</v>
      </c>
      <c r="F427" s="59">
        <v>1440012</v>
      </c>
      <c r="G427" s="60">
        <f>IF(C427="oui",VLOOKUP(D427,[1]Outils!F$1:G$12,2,FALSE),0)</f>
        <v>50</v>
      </c>
      <c r="H427" s="59" t="s">
        <v>17</v>
      </c>
      <c r="I427" s="60">
        <f t="shared" si="12"/>
        <v>50</v>
      </c>
      <c r="J427" s="59" t="s">
        <v>17</v>
      </c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61">
        <f t="shared" si="13"/>
        <v>50</v>
      </c>
      <c r="W427" s="47"/>
    </row>
    <row r="428" spans="1:23" x14ac:dyDescent="0.3">
      <c r="A428" s="58" t="s">
        <v>638</v>
      </c>
      <c r="B428" s="59" t="s">
        <v>639</v>
      </c>
      <c r="C428" s="59" t="s">
        <v>16</v>
      </c>
      <c r="D428" s="59" t="s">
        <v>5</v>
      </c>
      <c r="E428" s="59" t="s">
        <v>15</v>
      </c>
      <c r="F428" s="59">
        <v>3892212</v>
      </c>
      <c r="G428" s="60">
        <f>IF(C428="oui",VLOOKUP(D428,[1]Outils!F$1:G$12,2,FALSE),0)</f>
        <v>62</v>
      </c>
      <c r="H428" s="59" t="s">
        <v>16</v>
      </c>
      <c r="I428" s="60">
        <f t="shared" si="12"/>
        <v>66</v>
      </c>
      <c r="J428" s="59" t="s">
        <v>17</v>
      </c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61">
        <f t="shared" si="13"/>
        <v>66</v>
      </c>
      <c r="W428" s="47"/>
    </row>
    <row r="429" spans="1:23" x14ac:dyDescent="0.3">
      <c r="A429" s="58" t="s">
        <v>674</v>
      </c>
      <c r="B429" s="59" t="s">
        <v>249</v>
      </c>
      <c r="C429" s="59" t="s">
        <v>16</v>
      </c>
      <c r="D429" s="59" t="s">
        <v>4</v>
      </c>
      <c r="E429" s="59" t="s">
        <v>15</v>
      </c>
      <c r="F429" s="59">
        <v>5350481</v>
      </c>
      <c r="G429" s="60">
        <f>IF(C429="oui",VLOOKUP(D429,[1]Outils!F$1:G$12,2,FALSE),0)</f>
        <v>62</v>
      </c>
      <c r="H429" s="59" t="s">
        <v>17</v>
      </c>
      <c r="I429" s="60">
        <f t="shared" si="12"/>
        <v>62</v>
      </c>
      <c r="J429" s="59" t="s">
        <v>17</v>
      </c>
      <c r="K429" s="59"/>
      <c r="L429" s="59"/>
      <c r="M429" s="59"/>
      <c r="N429" s="59"/>
      <c r="O429" s="59"/>
      <c r="P429" s="59"/>
      <c r="Q429" s="59"/>
      <c r="R429" s="59"/>
      <c r="S429" s="59"/>
      <c r="T429" s="59"/>
      <c r="U429" s="59"/>
      <c r="V429" s="61">
        <f t="shared" si="13"/>
        <v>62</v>
      </c>
      <c r="W429" s="47"/>
    </row>
    <row r="430" spans="1:23" x14ac:dyDescent="0.3">
      <c r="A430" s="58" t="s">
        <v>640</v>
      </c>
      <c r="B430" s="59" t="s">
        <v>392</v>
      </c>
      <c r="C430" s="59" t="s">
        <v>16</v>
      </c>
      <c r="D430" s="59" t="s">
        <v>5</v>
      </c>
      <c r="E430" s="59" t="s">
        <v>15</v>
      </c>
      <c r="F430" s="59">
        <v>4039737</v>
      </c>
      <c r="G430" s="60">
        <f>IF(C430="oui",VLOOKUP(D430,[1]Outils!F$1:G$12,2,FALSE),0)</f>
        <v>62</v>
      </c>
      <c r="H430" s="59" t="s">
        <v>16</v>
      </c>
      <c r="I430" s="60">
        <f t="shared" si="12"/>
        <v>66</v>
      </c>
      <c r="J430" s="59" t="s">
        <v>17</v>
      </c>
      <c r="K430" s="59"/>
      <c r="L430" s="59"/>
      <c r="M430" s="59"/>
      <c r="N430" s="59"/>
      <c r="O430" s="59"/>
      <c r="P430" s="59"/>
      <c r="Q430" s="59"/>
      <c r="R430" s="59"/>
      <c r="S430" s="59"/>
      <c r="T430" s="59"/>
      <c r="U430" s="59"/>
      <c r="V430" s="61">
        <f t="shared" si="13"/>
        <v>66</v>
      </c>
      <c r="W430" s="47"/>
    </row>
    <row r="431" spans="1:23" x14ac:dyDescent="0.3">
      <c r="A431" s="58" t="s">
        <v>640</v>
      </c>
      <c r="B431" s="59" t="s">
        <v>538</v>
      </c>
      <c r="C431" s="59" t="s">
        <v>16</v>
      </c>
      <c r="D431" s="59" t="s">
        <v>10</v>
      </c>
      <c r="E431" s="59" t="s">
        <v>15</v>
      </c>
      <c r="F431" s="59">
        <v>4039735</v>
      </c>
      <c r="G431" s="60">
        <f>IF(C431="oui",VLOOKUP(D431,[1]Outils!F$1:G$12,2,FALSE),0)</f>
        <v>46</v>
      </c>
      <c r="H431" s="59" t="s">
        <v>17</v>
      </c>
      <c r="I431" s="60">
        <f t="shared" si="12"/>
        <v>46</v>
      </c>
      <c r="J431" s="59" t="s">
        <v>17</v>
      </c>
      <c r="K431" s="59"/>
      <c r="L431" s="59"/>
      <c r="M431" s="59"/>
      <c r="N431" s="59"/>
      <c r="O431" s="59"/>
      <c r="P431" s="59"/>
      <c r="Q431" s="59"/>
      <c r="R431" s="59"/>
      <c r="S431" s="59"/>
      <c r="T431" s="59"/>
      <c r="U431" s="59"/>
      <c r="V431" s="61">
        <f t="shared" si="13"/>
        <v>46</v>
      </c>
      <c r="W431" s="47"/>
    </row>
    <row r="432" spans="1:23" x14ac:dyDescent="0.3">
      <c r="A432" s="58" t="s">
        <v>704</v>
      </c>
      <c r="B432" s="59" t="s">
        <v>245</v>
      </c>
      <c r="C432" s="59" t="s">
        <v>16</v>
      </c>
      <c r="D432" s="59" t="s">
        <v>8</v>
      </c>
      <c r="E432" s="59" t="s">
        <v>15</v>
      </c>
      <c r="F432" s="59">
        <v>5263388</v>
      </c>
      <c r="G432" s="60">
        <f>IF(C432="oui",VLOOKUP(D432,[1]Outils!F$1:G$12,2,FALSE),0)</f>
        <v>50</v>
      </c>
      <c r="H432" s="59" t="s">
        <v>17</v>
      </c>
      <c r="I432" s="60">
        <f t="shared" si="12"/>
        <v>50</v>
      </c>
      <c r="J432" s="59" t="s">
        <v>17</v>
      </c>
      <c r="K432" s="59"/>
      <c r="L432" s="59"/>
      <c r="M432" s="59"/>
      <c r="N432" s="59"/>
      <c r="O432" s="59"/>
      <c r="P432" s="59"/>
      <c r="Q432" s="59"/>
      <c r="R432" s="59"/>
      <c r="S432" s="59"/>
      <c r="T432" s="59"/>
      <c r="U432" s="59"/>
      <c r="V432" s="61">
        <f t="shared" si="13"/>
        <v>50</v>
      </c>
      <c r="W432" s="47"/>
    </row>
    <row r="433" spans="1:23" x14ac:dyDescent="0.3">
      <c r="A433" s="58" t="s">
        <v>704</v>
      </c>
      <c r="B433" s="59" t="s">
        <v>642</v>
      </c>
      <c r="C433" s="59" t="s">
        <v>16</v>
      </c>
      <c r="D433" s="59" t="s">
        <v>12</v>
      </c>
      <c r="E433" s="59" t="s">
        <v>15</v>
      </c>
      <c r="F433" s="59">
        <v>5263388</v>
      </c>
      <c r="G433" s="60">
        <f>IF(C433="oui",VLOOKUP(D433,[1]Outils!F$1:G$12,2,FALSE),0)</f>
        <v>43</v>
      </c>
      <c r="H433" s="59" t="s">
        <v>17</v>
      </c>
      <c r="I433" s="60">
        <f t="shared" si="12"/>
        <v>43</v>
      </c>
      <c r="J433" s="59" t="s">
        <v>17</v>
      </c>
      <c r="K433" s="59"/>
      <c r="L433" s="59"/>
      <c r="M433" s="59"/>
      <c r="N433" s="59"/>
      <c r="O433" s="59"/>
      <c r="P433" s="59"/>
      <c r="Q433" s="59"/>
      <c r="R433" s="59"/>
      <c r="S433" s="59"/>
      <c r="T433" s="59"/>
      <c r="U433" s="59"/>
      <c r="V433" s="61">
        <f t="shared" si="13"/>
        <v>43</v>
      </c>
      <c r="W433" s="47"/>
    </row>
    <row r="434" spans="1:23" x14ac:dyDescent="0.3">
      <c r="A434" s="58" t="s">
        <v>77</v>
      </c>
      <c r="B434" s="59" t="s">
        <v>78</v>
      </c>
      <c r="C434" s="59" t="s">
        <v>16</v>
      </c>
      <c r="D434" s="59" t="s">
        <v>4</v>
      </c>
      <c r="E434" s="59" t="s">
        <v>15</v>
      </c>
      <c r="F434" s="59">
        <v>9926664</v>
      </c>
      <c r="G434" s="60">
        <f>IF(C434="oui",VLOOKUP(D434,[1]Outils!F$1:G$12,2,FALSE),0)</f>
        <v>62</v>
      </c>
      <c r="H434" s="59" t="s">
        <v>17</v>
      </c>
      <c r="I434" s="60">
        <f t="shared" si="12"/>
        <v>62</v>
      </c>
      <c r="J434" s="59" t="s">
        <v>17</v>
      </c>
      <c r="K434" s="59"/>
      <c r="L434" s="59"/>
      <c r="M434" s="59"/>
      <c r="N434" s="59"/>
      <c r="O434" s="59"/>
      <c r="P434" s="59"/>
      <c r="Q434" s="59"/>
      <c r="R434" s="59"/>
      <c r="S434" s="59"/>
      <c r="T434" s="59"/>
      <c r="U434" s="59"/>
      <c r="V434" s="61">
        <f t="shared" si="13"/>
        <v>62</v>
      </c>
      <c r="W434" s="47"/>
    </row>
    <row r="435" spans="1:23" x14ac:dyDescent="0.3">
      <c r="A435" s="58" t="s">
        <v>77</v>
      </c>
      <c r="B435" s="59" t="s">
        <v>79</v>
      </c>
      <c r="C435" s="59" t="s">
        <v>16</v>
      </c>
      <c r="D435" s="59" t="s">
        <v>2</v>
      </c>
      <c r="E435" s="59" t="s">
        <v>15</v>
      </c>
      <c r="F435" s="59">
        <v>9926663</v>
      </c>
      <c r="G435" s="60">
        <f>IF(C435="oui",VLOOKUP(D435,[1]Outils!F$1:G$12,2,FALSE),0)</f>
        <v>45</v>
      </c>
      <c r="H435" s="59" t="s">
        <v>17</v>
      </c>
      <c r="I435" s="60">
        <f t="shared" si="12"/>
        <v>45</v>
      </c>
      <c r="J435" s="59" t="s">
        <v>17</v>
      </c>
      <c r="K435" s="59"/>
      <c r="L435" s="59"/>
      <c r="M435" s="59"/>
      <c r="N435" s="59"/>
      <c r="O435" s="59"/>
      <c r="P435" s="59"/>
      <c r="Q435" s="59"/>
      <c r="R435" s="59"/>
      <c r="S435" s="59"/>
      <c r="T435" s="59"/>
      <c r="U435" s="59"/>
      <c r="V435" s="61">
        <f t="shared" si="13"/>
        <v>45</v>
      </c>
      <c r="W435" s="47"/>
    </row>
    <row r="436" spans="1:23" x14ac:dyDescent="0.3">
      <c r="A436" s="58" t="s">
        <v>112</v>
      </c>
      <c r="B436" s="59" t="s">
        <v>695</v>
      </c>
      <c r="C436" s="59" t="s">
        <v>16</v>
      </c>
      <c r="D436" s="59" t="s">
        <v>5</v>
      </c>
      <c r="E436" s="59" t="s">
        <v>15</v>
      </c>
      <c r="F436" s="59">
        <v>7225691</v>
      </c>
      <c r="G436" s="60">
        <f>IF(C436="oui",VLOOKUP(D436,[1]Outils!F$1:G$12,2,FALSE),0)</f>
        <v>62</v>
      </c>
      <c r="H436" s="59" t="s">
        <v>16</v>
      </c>
      <c r="I436" s="60">
        <f t="shared" si="12"/>
        <v>66</v>
      </c>
      <c r="J436" s="59" t="s">
        <v>17</v>
      </c>
      <c r="K436" s="59"/>
      <c r="L436" s="59"/>
      <c r="M436" s="59"/>
      <c r="N436" s="59"/>
      <c r="O436" s="59"/>
      <c r="P436" s="59"/>
      <c r="Q436" s="59"/>
      <c r="R436" s="59"/>
      <c r="S436" s="59"/>
      <c r="T436" s="59"/>
      <c r="U436" s="59"/>
      <c r="V436" s="61">
        <f t="shared" si="13"/>
        <v>66</v>
      </c>
      <c r="W436" s="47"/>
    </row>
    <row r="437" spans="1:23" x14ac:dyDescent="0.3">
      <c r="A437" s="58" t="s">
        <v>112</v>
      </c>
      <c r="B437" s="59" t="s">
        <v>708</v>
      </c>
      <c r="C437" s="59" t="s">
        <v>16</v>
      </c>
      <c r="D437" s="59" t="s">
        <v>8</v>
      </c>
      <c r="E437" s="59" t="s">
        <v>15</v>
      </c>
      <c r="F437" s="59">
        <v>7225691</v>
      </c>
      <c r="G437" s="60">
        <f>IF(C437="oui",VLOOKUP(D437,[1]Outils!F$1:G$12,2,FALSE),0)</f>
        <v>50</v>
      </c>
      <c r="H437" s="59" t="s">
        <v>17</v>
      </c>
      <c r="I437" s="60">
        <f t="shared" si="12"/>
        <v>50</v>
      </c>
      <c r="J437" s="59" t="s">
        <v>17</v>
      </c>
      <c r="K437" s="59"/>
      <c r="L437" s="59"/>
      <c r="M437" s="59"/>
      <c r="N437" s="59"/>
      <c r="O437" s="59"/>
      <c r="P437" s="59"/>
      <c r="Q437" s="59"/>
      <c r="R437" s="59"/>
      <c r="S437" s="59"/>
      <c r="T437" s="59"/>
      <c r="U437" s="59"/>
      <c r="V437" s="61">
        <f t="shared" si="13"/>
        <v>50</v>
      </c>
      <c r="W437" s="47"/>
    </row>
    <row r="438" spans="1:23" x14ac:dyDescent="0.3">
      <c r="A438" s="58" t="s">
        <v>271</v>
      </c>
      <c r="B438" s="59" t="s">
        <v>272</v>
      </c>
      <c r="C438" s="59" t="s">
        <v>16</v>
      </c>
      <c r="D438" s="59" t="s">
        <v>3</v>
      </c>
      <c r="E438" s="59" t="s">
        <v>15</v>
      </c>
      <c r="F438" s="59">
        <v>3433001</v>
      </c>
      <c r="G438" s="60">
        <f>IF(C438="oui",VLOOKUP(D438,[1]Outils!F$1:G$12,2,FALSE),0)</f>
        <v>49</v>
      </c>
      <c r="H438" s="59" t="s">
        <v>17</v>
      </c>
      <c r="I438" s="60">
        <f t="shared" si="12"/>
        <v>49</v>
      </c>
      <c r="J438" s="59" t="s">
        <v>17</v>
      </c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61">
        <f t="shared" si="13"/>
        <v>49</v>
      </c>
      <c r="W438" s="47"/>
    </row>
    <row r="439" spans="1:23" x14ac:dyDescent="0.3">
      <c r="A439" s="58" t="s">
        <v>271</v>
      </c>
      <c r="B439" s="59" t="s">
        <v>245</v>
      </c>
      <c r="C439" s="59" t="s">
        <v>16</v>
      </c>
      <c r="D439" s="59" t="s">
        <v>3</v>
      </c>
      <c r="E439" s="59" t="s">
        <v>15</v>
      </c>
      <c r="F439" s="59">
        <v>2515143</v>
      </c>
      <c r="G439" s="60">
        <f>IF(C439="oui",VLOOKUP(D439,[1]Outils!F$1:G$12,2,FALSE),0)</f>
        <v>49</v>
      </c>
      <c r="H439" s="59" t="s">
        <v>17</v>
      </c>
      <c r="I439" s="60">
        <f t="shared" si="12"/>
        <v>49</v>
      </c>
      <c r="J439" s="59" t="s">
        <v>17</v>
      </c>
      <c r="K439" s="59"/>
      <c r="L439" s="59"/>
      <c r="M439" s="59"/>
      <c r="N439" s="59"/>
      <c r="O439" s="59"/>
      <c r="P439" s="59"/>
      <c r="Q439" s="59"/>
      <c r="R439" s="59"/>
      <c r="S439" s="59"/>
      <c r="T439" s="59"/>
      <c r="U439" s="59"/>
      <c r="V439" s="61">
        <f t="shared" si="13"/>
        <v>49</v>
      </c>
      <c r="W439" s="47"/>
    </row>
    <row r="440" spans="1:23" x14ac:dyDescent="0.3">
      <c r="A440" s="58" t="s">
        <v>380</v>
      </c>
      <c r="B440" s="59" t="s">
        <v>381</v>
      </c>
      <c r="C440" s="59" t="s">
        <v>16</v>
      </c>
      <c r="D440" s="59" t="s">
        <v>5</v>
      </c>
      <c r="E440" s="59" t="s">
        <v>15</v>
      </c>
      <c r="F440" s="59">
        <v>6824078</v>
      </c>
      <c r="G440" s="60">
        <f>IF(C440="oui",VLOOKUP(D440,[1]Outils!F$1:G$12,2,FALSE),0)</f>
        <v>62</v>
      </c>
      <c r="H440" s="59" t="s">
        <v>17</v>
      </c>
      <c r="I440" s="60">
        <f t="shared" si="12"/>
        <v>62</v>
      </c>
      <c r="J440" s="59" t="s">
        <v>17</v>
      </c>
      <c r="K440" s="59"/>
      <c r="L440" s="59"/>
      <c r="M440" s="59"/>
      <c r="N440" s="59"/>
      <c r="O440" s="59"/>
      <c r="P440" s="59"/>
      <c r="Q440" s="59"/>
      <c r="R440" s="59"/>
      <c r="S440" s="59"/>
      <c r="T440" s="59"/>
      <c r="U440" s="59"/>
      <c r="V440" s="61">
        <f t="shared" si="13"/>
        <v>62</v>
      </c>
      <c r="W440" s="47"/>
    </row>
    <row r="441" spans="1:23" x14ac:dyDescent="0.3">
      <c r="A441" s="58" t="s">
        <v>380</v>
      </c>
      <c r="B441" s="59" t="s">
        <v>105</v>
      </c>
      <c r="C441" s="59" t="s">
        <v>16</v>
      </c>
      <c r="D441" s="59" t="s">
        <v>9</v>
      </c>
      <c r="E441" s="59" t="s">
        <v>15</v>
      </c>
      <c r="F441" s="59">
        <v>6824078</v>
      </c>
      <c r="G441" s="60">
        <f>IF(C441="oui",VLOOKUP(D441,[1]Outils!F$1:G$12,2,FALSE),0)</f>
        <v>61</v>
      </c>
      <c r="H441" s="59" t="s">
        <v>17</v>
      </c>
      <c r="I441" s="60">
        <f t="shared" si="12"/>
        <v>61</v>
      </c>
      <c r="J441" s="59" t="s">
        <v>17</v>
      </c>
      <c r="K441" s="59"/>
      <c r="L441" s="59"/>
      <c r="M441" s="59"/>
      <c r="N441" s="59"/>
      <c r="O441" s="59"/>
      <c r="P441" s="59"/>
      <c r="Q441" s="59"/>
      <c r="R441" s="59"/>
      <c r="S441" s="59"/>
      <c r="T441" s="59"/>
      <c r="U441" s="59"/>
      <c r="V441" s="61">
        <f t="shared" si="13"/>
        <v>61</v>
      </c>
      <c r="W441" s="47"/>
    </row>
    <row r="442" spans="1:23" x14ac:dyDescent="0.3">
      <c r="A442" s="58" t="s">
        <v>131</v>
      </c>
      <c r="B442" s="59" t="s">
        <v>132</v>
      </c>
      <c r="C442" s="59" t="s">
        <v>16</v>
      </c>
      <c r="D442" s="59" t="s">
        <v>4</v>
      </c>
      <c r="E442" s="59" t="s">
        <v>15</v>
      </c>
      <c r="F442" s="59">
        <v>42116103</v>
      </c>
      <c r="G442" s="60">
        <f>IF(C442="oui",VLOOKUP(D442,[1]Outils!F$1:G$12,2,FALSE),0)</f>
        <v>62</v>
      </c>
      <c r="H442" s="59" t="s">
        <v>17</v>
      </c>
      <c r="I442" s="60">
        <f t="shared" si="12"/>
        <v>62</v>
      </c>
      <c r="J442" s="59" t="s">
        <v>17</v>
      </c>
      <c r="K442" s="59"/>
      <c r="L442" s="59"/>
      <c r="M442" s="59"/>
      <c r="N442" s="59"/>
      <c r="O442" s="59"/>
      <c r="P442" s="59"/>
      <c r="Q442" s="59"/>
      <c r="R442" s="59"/>
      <c r="S442" s="59"/>
      <c r="T442" s="59"/>
      <c r="U442" s="59"/>
      <c r="V442" s="61">
        <f t="shared" si="13"/>
        <v>62</v>
      </c>
      <c r="W442" s="47"/>
    </row>
    <row r="443" spans="1:23" x14ac:dyDescent="0.3">
      <c r="A443" s="58" t="s">
        <v>663</v>
      </c>
      <c r="B443" s="59" t="s">
        <v>664</v>
      </c>
      <c r="C443" s="59" t="s">
        <v>16</v>
      </c>
      <c r="D443" s="59" t="s">
        <v>3</v>
      </c>
      <c r="E443" s="59" t="s">
        <v>15</v>
      </c>
      <c r="F443" s="59">
        <v>1112</v>
      </c>
      <c r="G443" s="60">
        <f>IF(C443="oui",VLOOKUP(D443,[1]Outils!F$1:G$12,2,FALSE),0)</f>
        <v>49</v>
      </c>
      <c r="H443" s="59" t="s">
        <v>17</v>
      </c>
      <c r="I443" s="60">
        <f t="shared" si="12"/>
        <v>49</v>
      </c>
      <c r="J443" s="59" t="s">
        <v>17</v>
      </c>
      <c r="K443" s="59"/>
      <c r="L443" s="59"/>
      <c r="M443" s="59"/>
      <c r="N443" s="59"/>
      <c r="O443" s="59"/>
      <c r="P443" s="59"/>
      <c r="Q443" s="59"/>
      <c r="R443" s="59"/>
      <c r="S443" s="59"/>
      <c r="T443" s="59"/>
      <c r="U443" s="59"/>
      <c r="V443" s="61">
        <f t="shared" si="13"/>
        <v>49</v>
      </c>
      <c r="W443" s="47"/>
    </row>
    <row r="444" spans="1:23" x14ac:dyDescent="0.3">
      <c r="A444" s="58" t="s">
        <v>701</v>
      </c>
      <c r="B444" s="59" t="s">
        <v>341</v>
      </c>
      <c r="C444" s="59" t="s">
        <v>16</v>
      </c>
      <c r="D444" s="59" t="s">
        <v>7</v>
      </c>
      <c r="E444" s="59" t="s">
        <v>15</v>
      </c>
      <c r="F444" s="59">
        <v>3705528</v>
      </c>
      <c r="G444" s="60">
        <f>IF(C444="oui",VLOOKUP(D444,[1]Outils!F$1:G$12,2,FALSE),0)</f>
        <v>58</v>
      </c>
      <c r="H444" s="59" t="s">
        <v>17</v>
      </c>
      <c r="I444" s="60">
        <f t="shared" si="12"/>
        <v>58</v>
      </c>
      <c r="J444" s="59" t="s">
        <v>16</v>
      </c>
      <c r="K444" s="59">
        <v>1</v>
      </c>
      <c r="L444" s="59"/>
      <c r="M444" s="59"/>
      <c r="N444" s="59"/>
      <c r="O444" s="59">
        <v>1</v>
      </c>
      <c r="P444" s="59"/>
      <c r="Q444" s="59"/>
      <c r="R444" s="59"/>
      <c r="S444" s="59"/>
      <c r="T444" s="59"/>
      <c r="U444" s="59"/>
      <c r="V444" s="61">
        <f t="shared" si="13"/>
        <v>68</v>
      </c>
      <c r="W444" s="47"/>
    </row>
    <row r="445" spans="1:23" x14ac:dyDescent="0.3">
      <c r="A445" s="58" t="s">
        <v>701</v>
      </c>
      <c r="B445" s="59" t="s">
        <v>392</v>
      </c>
      <c r="C445" s="59" t="s">
        <v>16</v>
      </c>
      <c r="D445" s="59" t="s">
        <v>12</v>
      </c>
      <c r="E445" s="59" t="s">
        <v>15</v>
      </c>
      <c r="F445" s="59">
        <v>3705528</v>
      </c>
      <c r="G445" s="60">
        <f>IF(C445="oui",VLOOKUP(D445,[1]Outils!F$1:G$12,2,FALSE),0)</f>
        <v>43</v>
      </c>
      <c r="H445" s="59" t="s">
        <v>17</v>
      </c>
      <c r="I445" s="60">
        <f t="shared" si="12"/>
        <v>43</v>
      </c>
      <c r="J445" s="59" t="s">
        <v>17</v>
      </c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61">
        <f t="shared" si="13"/>
        <v>43</v>
      </c>
      <c r="W445" s="47"/>
    </row>
    <row r="446" spans="1:23" x14ac:dyDescent="0.3">
      <c r="A446" s="58" t="s">
        <v>435</v>
      </c>
      <c r="B446" s="59" t="s">
        <v>436</v>
      </c>
      <c r="C446" s="59" t="s">
        <v>16</v>
      </c>
      <c r="D446" s="59" t="s">
        <v>9</v>
      </c>
      <c r="E446" s="59" t="s">
        <v>15</v>
      </c>
      <c r="F446" s="59">
        <v>467</v>
      </c>
      <c r="G446" s="60">
        <f>IF(C446="oui",VLOOKUP(D446,[1]Outils!F$1:G$12,2,FALSE),0)</f>
        <v>61</v>
      </c>
      <c r="H446" s="59" t="s">
        <v>17</v>
      </c>
      <c r="I446" s="60">
        <f t="shared" si="12"/>
        <v>61</v>
      </c>
      <c r="J446" s="59" t="s">
        <v>17</v>
      </c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61">
        <f t="shared" si="13"/>
        <v>61</v>
      </c>
      <c r="W446" s="47"/>
    </row>
    <row r="447" spans="1:23" x14ac:dyDescent="0.3">
      <c r="A447" s="58" t="s">
        <v>672</v>
      </c>
      <c r="B447" s="59" t="s">
        <v>673</v>
      </c>
      <c r="C447" s="59" t="s">
        <v>16</v>
      </c>
      <c r="D447" s="59" t="s">
        <v>4</v>
      </c>
      <c r="E447" s="59" t="s">
        <v>14</v>
      </c>
      <c r="F447" s="59"/>
      <c r="G447" s="60">
        <f>IF(C447="oui",VLOOKUP(D447,[1]Outils!F$1:G$12,2,FALSE),0)</f>
        <v>62</v>
      </c>
      <c r="H447" s="59" t="s">
        <v>17</v>
      </c>
      <c r="I447" s="60">
        <f t="shared" si="12"/>
        <v>62</v>
      </c>
      <c r="J447" s="59" t="s">
        <v>17</v>
      </c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61">
        <f t="shared" si="13"/>
        <v>62</v>
      </c>
      <c r="W447" s="47"/>
    </row>
    <row r="448" spans="1:23" x14ac:dyDescent="0.3">
      <c r="A448" s="58" t="s">
        <v>672</v>
      </c>
      <c r="B448" s="59" t="s">
        <v>132</v>
      </c>
      <c r="C448" s="59" t="s">
        <v>16</v>
      </c>
      <c r="D448" s="59" t="s">
        <v>7</v>
      </c>
      <c r="E448" s="59" t="s">
        <v>14</v>
      </c>
      <c r="F448" s="59"/>
      <c r="G448" s="60">
        <f>IF(C448="oui",VLOOKUP(D448,[1]Outils!F$1:G$12,2,FALSE),0)</f>
        <v>58</v>
      </c>
      <c r="H448" s="59" t="s">
        <v>17</v>
      </c>
      <c r="I448" s="60">
        <f t="shared" si="12"/>
        <v>58</v>
      </c>
      <c r="J448" s="59" t="s">
        <v>17</v>
      </c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61">
        <f t="shared" si="13"/>
        <v>58</v>
      </c>
      <c r="W448" s="47"/>
    </row>
    <row r="449" spans="1:23" x14ac:dyDescent="0.3">
      <c r="A449" s="58" t="s">
        <v>672</v>
      </c>
      <c r="B449" s="59" t="s">
        <v>567</v>
      </c>
      <c r="C449" s="59" t="s">
        <v>16</v>
      </c>
      <c r="D449" s="59" t="s">
        <v>9</v>
      </c>
      <c r="E449" s="59" t="s">
        <v>14</v>
      </c>
      <c r="F449" s="59"/>
      <c r="G449" s="60">
        <f>IF(C449="oui",VLOOKUP(D449,[1]Outils!F$1:G$12,2,FALSE),0)</f>
        <v>61</v>
      </c>
      <c r="H449" s="59" t="s">
        <v>17</v>
      </c>
      <c r="I449" s="60">
        <f t="shared" si="12"/>
        <v>61</v>
      </c>
      <c r="J449" s="59" t="s">
        <v>17</v>
      </c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61">
        <f t="shared" si="13"/>
        <v>61</v>
      </c>
      <c r="W449" s="47"/>
    </row>
    <row r="450" spans="1:23" x14ac:dyDescent="0.3">
      <c r="A450" s="58" t="s">
        <v>510</v>
      </c>
      <c r="B450" s="59" t="s">
        <v>511</v>
      </c>
      <c r="C450" s="59" t="s">
        <v>16</v>
      </c>
      <c r="D450" s="59" t="s">
        <v>3</v>
      </c>
      <c r="E450" s="59" t="s">
        <v>15</v>
      </c>
      <c r="F450" s="59">
        <v>1527</v>
      </c>
      <c r="G450" s="60">
        <f>IF(C450="oui",VLOOKUP(D450,[1]Outils!F$1:G$12,2,FALSE),0)</f>
        <v>49</v>
      </c>
      <c r="H450" s="59" t="s">
        <v>16</v>
      </c>
      <c r="I450" s="60">
        <f t="shared" si="12"/>
        <v>53</v>
      </c>
      <c r="J450" s="59" t="s">
        <v>17</v>
      </c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61">
        <f t="shared" si="13"/>
        <v>53</v>
      </c>
      <c r="W450" s="47"/>
    </row>
    <row r="451" spans="1:23" x14ac:dyDescent="0.3">
      <c r="A451" s="58" t="s">
        <v>510</v>
      </c>
      <c r="B451" s="59" t="s">
        <v>512</v>
      </c>
      <c r="C451" s="59" t="s">
        <v>16</v>
      </c>
      <c r="D451" s="59" t="s">
        <v>5</v>
      </c>
      <c r="E451" s="59" t="s">
        <v>15</v>
      </c>
      <c r="F451" s="59">
        <v>1527</v>
      </c>
      <c r="G451" s="60">
        <f>IF(C451="oui",VLOOKUP(D451,[1]Outils!F$1:G$12,2,FALSE),0)</f>
        <v>62</v>
      </c>
      <c r="H451" s="59" t="s">
        <v>16</v>
      </c>
      <c r="I451" s="60">
        <f t="shared" si="12"/>
        <v>66</v>
      </c>
      <c r="J451" s="59" t="s">
        <v>17</v>
      </c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61">
        <f t="shared" si="13"/>
        <v>66</v>
      </c>
      <c r="W451" s="47"/>
    </row>
    <row r="452" spans="1:23" x14ac:dyDescent="0.3">
      <c r="A452" s="58" t="s">
        <v>256</v>
      </c>
      <c r="B452" s="59" t="s">
        <v>235</v>
      </c>
      <c r="C452" s="59" t="s">
        <v>16</v>
      </c>
      <c r="D452" s="59" t="s">
        <v>2</v>
      </c>
      <c r="E452" s="59" t="s">
        <v>15</v>
      </c>
      <c r="F452" s="59">
        <v>1685389</v>
      </c>
      <c r="G452" s="60">
        <f>IF(C452="oui",VLOOKUP(D452,[1]Outils!F$1:G$12,2,FALSE),0)</f>
        <v>45</v>
      </c>
      <c r="H452" s="59" t="s">
        <v>17</v>
      </c>
      <c r="I452" s="60">
        <f t="shared" ref="I452:I515" si="14">IF(H452="oui",G452+4,G452)</f>
        <v>45</v>
      </c>
      <c r="J452" s="59" t="s">
        <v>17</v>
      </c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61">
        <f t="shared" ref="V452:V515" si="15">IF(J452="oui",I452+K452*10,I452)</f>
        <v>45</v>
      </c>
      <c r="W452" s="47"/>
    </row>
    <row r="453" spans="1:23" x14ac:dyDescent="0.3">
      <c r="A453" s="58" t="s">
        <v>752</v>
      </c>
      <c r="B453" s="59" t="s">
        <v>391</v>
      </c>
      <c r="C453" s="59" t="s">
        <v>16</v>
      </c>
      <c r="D453" s="59" t="s">
        <v>6</v>
      </c>
      <c r="E453" s="59" t="s">
        <v>15</v>
      </c>
      <c r="F453" s="59">
        <v>3975642</v>
      </c>
      <c r="G453" s="60">
        <f>IF(C453="oui",VLOOKUP(D453,[1]Outils!F$1:G$12,2,FALSE),0)</f>
        <v>58</v>
      </c>
      <c r="H453" s="59" t="s">
        <v>16</v>
      </c>
      <c r="I453" s="60">
        <f t="shared" si="14"/>
        <v>62</v>
      </c>
      <c r="J453" s="59" t="s">
        <v>16</v>
      </c>
      <c r="K453" s="59">
        <v>1</v>
      </c>
      <c r="L453" s="59"/>
      <c r="M453" s="59"/>
      <c r="N453" s="59"/>
      <c r="O453" s="59">
        <v>1</v>
      </c>
      <c r="P453" s="59"/>
      <c r="Q453" s="59"/>
      <c r="R453" s="59"/>
      <c r="S453" s="59"/>
      <c r="T453" s="59"/>
      <c r="U453" s="59"/>
      <c r="V453" s="61">
        <f t="shared" si="15"/>
        <v>72</v>
      </c>
      <c r="W453" s="47"/>
    </row>
    <row r="454" spans="1:23" x14ac:dyDescent="0.3">
      <c r="A454" s="58" t="s">
        <v>752</v>
      </c>
      <c r="B454" s="59" t="s">
        <v>51</v>
      </c>
      <c r="C454" s="59" t="s">
        <v>16</v>
      </c>
      <c r="D454" s="59" t="s">
        <v>4</v>
      </c>
      <c r="E454" s="59" t="s">
        <v>15</v>
      </c>
      <c r="F454" s="59">
        <v>754</v>
      </c>
      <c r="G454" s="60">
        <f>IF(C454="oui",VLOOKUP(D454,[1]Outils!F$1:G$12,2,FALSE),0)</f>
        <v>62</v>
      </c>
      <c r="H454" s="59" t="s">
        <v>16</v>
      </c>
      <c r="I454" s="60">
        <f t="shared" si="14"/>
        <v>66</v>
      </c>
      <c r="J454" s="59" t="s">
        <v>17</v>
      </c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61">
        <f t="shared" si="15"/>
        <v>66</v>
      </c>
      <c r="W454" s="47"/>
    </row>
    <row r="455" spans="1:23" x14ac:dyDescent="0.3">
      <c r="A455" s="58" t="s">
        <v>752</v>
      </c>
      <c r="B455" s="59" t="s">
        <v>753</v>
      </c>
      <c r="C455" s="59" t="s">
        <v>16</v>
      </c>
      <c r="D455" s="59" t="s">
        <v>4</v>
      </c>
      <c r="E455" s="59" t="s">
        <v>15</v>
      </c>
      <c r="F455" s="59">
        <v>3975642</v>
      </c>
      <c r="G455" s="60">
        <f>IF(C455="oui",VLOOKUP(D455,[1]Outils!F$1:G$12,2,FALSE),0)</f>
        <v>62</v>
      </c>
      <c r="H455" s="59" t="s">
        <v>16</v>
      </c>
      <c r="I455" s="60">
        <f t="shared" si="14"/>
        <v>66</v>
      </c>
      <c r="J455" s="59" t="s">
        <v>17</v>
      </c>
      <c r="K455" s="59"/>
      <c r="L455" s="59"/>
      <c r="M455" s="59"/>
      <c r="N455" s="59"/>
      <c r="O455" s="59"/>
      <c r="P455" s="59"/>
      <c r="Q455" s="59"/>
      <c r="R455" s="59"/>
      <c r="S455" s="59"/>
      <c r="T455" s="59"/>
      <c r="U455" s="59"/>
      <c r="V455" s="61">
        <f t="shared" si="15"/>
        <v>66</v>
      </c>
      <c r="W455" s="47"/>
    </row>
    <row r="456" spans="1:23" x14ac:dyDescent="0.3">
      <c r="A456" s="58" t="s">
        <v>752</v>
      </c>
      <c r="B456" s="59" t="s">
        <v>255</v>
      </c>
      <c r="C456" s="59" t="s">
        <v>16</v>
      </c>
      <c r="D456" s="59" t="s">
        <v>9</v>
      </c>
      <c r="E456" s="59" t="s">
        <v>15</v>
      </c>
      <c r="F456" s="59">
        <v>754</v>
      </c>
      <c r="G456" s="60">
        <f>IF(C456="oui",VLOOKUP(D456,[1]Outils!F$1:G$12,2,FALSE),0)</f>
        <v>61</v>
      </c>
      <c r="H456" s="59" t="s">
        <v>17</v>
      </c>
      <c r="I456" s="60">
        <f t="shared" si="14"/>
        <v>61</v>
      </c>
      <c r="J456" s="59" t="s">
        <v>17</v>
      </c>
      <c r="K456" s="59"/>
      <c r="L456" s="59"/>
      <c r="M456" s="59"/>
      <c r="N456" s="59"/>
      <c r="O456" s="59"/>
      <c r="P456" s="59"/>
      <c r="Q456" s="59"/>
      <c r="R456" s="59"/>
      <c r="S456" s="59"/>
      <c r="T456" s="59"/>
      <c r="U456" s="59"/>
      <c r="V456" s="61">
        <f t="shared" si="15"/>
        <v>61</v>
      </c>
      <c r="W456" s="47"/>
    </row>
    <row r="457" spans="1:23" x14ac:dyDescent="0.3">
      <c r="A457" s="58" t="s">
        <v>551</v>
      </c>
      <c r="B457" s="59" t="s">
        <v>511</v>
      </c>
      <c r="C457" s="59" t="s">
        <v>16</v>
      </c>
      <c r="D457" s="59" t="s">
        <v>6</v>
      </c>
      <c r="E457" s="59" t="s">
        <v>15</v>
      </c>
      <c r="F457" s="59">
        <v>6367013</v>
      </c>
      <c r="G457" s="60">
        <f>IF(C457="oui",VLOOKUP(D457,[1]Outils!F$1:G$12,2,FALSE),0)</f>
        <v>58</v>
      </c>
      <c r="H457" s="59" t="s">
        <v>17</v>
      </c>
      <c r="I457" s="60">
        <f t="shared" si="14"/>
        <v>58</v>
      </c>
      <c r="J457" s="59" t="s">
        <v>17</v>
      </c>
      <c r="K457" s="59"/>
      <c r="L457" s="59"/>
      <c r="M457" s="59"/>
      <c r="N457" s="59"/>
      <c r="O457" s="59"/>
      <c r="P457" s="59"/>
      <c r="Q457" s="59"/>
      <c r="R457" s="59"/>
      <c r="S457" s="59"/>
      <c r="T457" s="59"/>
      <c r="U457" s="59"/>
      <c r="V457" s="61">
        <f t="shared" si="15"/>
        <v>58</v>
      </c>
      <c r="W457" s="47"/>
    </row>
    <row r="458" spans="1:23" x14ac:dyDescent="0.3">
      <c r="A458" s="58" t="s">
        <v>551</v>
      </c>
      <c r="B458" s="59" t="s">
        <v>278</v>
      </c>
      <c r="C458" s="59" t="s">
        <v>16</v>
      </c>
      <c r="D458" s="59" t="s">
        <v>11</v>
      </c>
      <c r="E458" s="59" t="s">
        <v>15</v>
      </c>
      <c r="F458" s="59">
        <v>636701</v>
      </c>
      <c r="G458" s="60">
        <f>IF(C458="oui",VLOOKUP(D458,[1]Outils!F$1:G$12,2,FALSE),0)</f>
        <v>38</v>
      </c>
      <c r="H458" s="59" t="s">
        <v>17</v>
      </c>
      <c r="I458" s="60">
        <f t="shared" si="14"/>
        <v>38</v>
      </c>
      <c r="J458" s="59" t="s">
        <v>17</v>
      </c>
      <c r="K458" s="59"/>
      <c r="L458" s="59"/>
      <c r="M458" s="59"/>
      <c r="N458" s="59"/>
      <c r="O458" s="59"/>
      <c r="P458" s="59"/>
      <c r="Q458" s="59"/>
      <c r="R458" s="59"/>
      <c r="S458" s="59"/>
      <c r="T458" s="59"/>
      <c r="U458" s="59"/>
      <c r="V458" s="61">
        <f t="shared" si="15"/>
        <v>38</v>
      </c>
      <c r="W458" s="47"/>
    </row>
    <row r="459" spans="1:23" x14ac:dyDescent="0.3">
      <c r="A459" s="58" t="s">
        <v>551</v>
      </c>
      <c r="B459" s="59" t="s">
        <v>241</v>
      </c>
      <c r="C459" s="59" t="s">
        <v>16</v>
      </c>
      <c r="D459" s="59" t="s">
        <v>11</v>
      </c>
      <c r="E459" s="59" t="s">
        <v>15</v>
      </c>
      <c r="F459" s="59">
        <v>6367013</v>
      </c>
      <c r="G459" s="60">
        <f>IF(C459="oui",VLOOKUP(D459,[1]Outils!F$1:G$12,2,FALSE),0)</f>
        <v>38</v>
      </c>
      <c r="H459" s="59" t="s">
        <v>17</v>
      </c>
      <c r="I459" s="60">
        <f t="shared" si="14"/>
        <v>38</v>
      </c>
      <c r="J459" s="59" t="s">
        <v>17</v>
      </c>
      <c r="K459" s="59"/>
      <c r="L459" s="59"/>
      <c r="M459" s="59"/>
      <c r="N459" s="59"/>
      <c r="O459" s="59"/>
      <c r="P459" s="59"/>
      <c r="Q459" s="59"/>
      <c r="R459" s="59"/>
      <c r="S459" s="59"/>
      <c r="T459" s="59"/>
      <c r="U459" s="59"/>
      <c r="V459" s="61">
        <f t="shared" si="15"/>
        <v>38</v>
      </c>
      <c r="W459" s="47"/>
    </row>
    <row r="460" spans="1:23" x14ac:dyDescent="0.3">
      <c r="A460" s="58" t="s">
        <v>406</v>
      </c>
      <c r="B460" s="59" t="s">
        <v>62</v>
      </c>
      <c r="C460" s="59" t="s">
        <v>16</v>
      </c>
      <c r="D460" s="59" t="s">
        <v>10</v>
      </c>
      <c r="E460" s="59" t="s">
        <v>15</v>
      </c>
      <c r="F460" s="59">
        <v>7100043</v>
      </c>
      <c r="G460" s="60">
        <f>IF(C460="oui",VLOOKUP(D460,[1]Outils!F$1:G$12,2,FALSE),0)</f>
        <v>46</v>
      </c>
      <c r="H460" s="59" t="s">
        <v>17</v>
      </c>
      <c r="I460" s="60">
        <f t="shared" si="14"/>
        <v>46</v>
      </c>
      <c r="J460" s="59" t="s">
        <v>17</v>
      </c>
      <c r="K460" s="59"/>
      <c r="L460" s="59"/>
      <c r="M460" s="59"/>
      <c r="N460" s="59"/>
      <c r="O460" s="59"/>
      <c r="P460" s="59"/>
      <c r="Q460" s="59"/>
      <c r="R460" s="59"/>
      <c r="S460" s="59"/>
      <c r="T460" s="59"/>
      <c r="U460" s="59"/>
      <c r="V460" s="61">
        <f t="shared" si="15"/>
        <v>46</v>
      </c>
      <c r="W460" s="47"/>
    </row>
    <row r="461" spans="1:23" x14ac:dyDescent="0.3">
      <c r="A461" s="58" t="s">
        <v>162</v>
      </c>
      <c r="B461" s="59" t="s">
        <v>149</v>
      </c>
      <c r="C461" s="59" t="s">
        <v>16</v>
      </c>
      <c r="D461" s="59" t="s">
        <v>6</v>
      </c>
      <c r="E461" s="59" t="s">
        <v>15</v>
      </c>
      <c r="F461" s="59">
        <v>1801395</v>
      </c>
      <c r="G461" s="60">
        <f>IF(C461="oui",VLOOKUP(D461,[1]Outils!F$1:G$12,2,FALSE),0)</f>
        <v>58</v>
      </c>
      <c r="H461" s="59" t="s">
        <v>17</v>
      </c>
      <c r="I461" s="60">
        <f t="shared" si="14"/>
        <v>58</v>
      </c>
      <c r="J461" s="59" t="s">
        <v>17</v>
      </c>
      <c r="K461" s="59"/>
      <c r="L461" s="59"/>
      <c r="M461" s="59"/>
      <c r="N461" s="59"/>
      <c r="O461" s="59"/>
      <c r="P461" s="59"/>
      <c r="Q461" s="59"/>
      <c r="R461" s="59"/>
      <c r="S461" s="59"/>
      <c r="T461" s="59"/>
      <c r="U461" s="59"/>
      <c r="V461" s="61">
        <f t="shared" si="15"/>
        <v>58</v>
      </c>
      <c r="W461" s="47"/>
    </row>
    <row r="462" spans="1:23" x14ac:dyDescent="0.3">
      <c r="A462" s="58" t="s">
        <v>441</v>
      </c>
      <c r="B462" s="59" t="s">
        <v>440</v>
      </c>
      <c r="C462" s="59" t="s">
        <v>16</v>
      </c>
      <c r="D462" s="59" t="s">
        <v>9</v>
      </c>
      <c r="E462" s="59" t="s">
        <v>15</v>
      </c>
      <c r="F462" s="59">
        <v>408</v>
      </c>
      <c r="G462" s="60">
        <f>IF(C462="oui",VLOOKUP(D462,[1]Outils!F$1:G$12,2,FALSE),0)</f>
        <v>61</v>
      </c>
      <c r="H462" s="59" t="s">
        <v>17</v>
      </c>
      <c r="I462" s="60">
        <f t="shared" si="14"/>
        <v>61</v>
      </c>
      <c r="J462" s="59" t="s">
        <v>17</v>
      </c>
      <c r="K462" s="59"/>
      <c r="L462" s="59"/>
      <c r="M462" s="59"/>
      <c r="N462" s="59"/>
      <c r="O462" s="59"/>
      <c r="P462" s="59"/>
      <c r="Q462" s="59"/>
      <c r="R462" s="59"/>
      <c r="S462" s="59"/>
      <c r="T462" s="59"/>
      <c r="U462" s="59"/>
      <c r="V462" s="61">
        <f t="shared" si="15"/>
        <v>61</v>
      </c>
      <c r="W462" s="47"/>
    </row>
    <row r="463" spans="1:23" x14ac:dyDescent="0.3">
      <c r="A463" s="58" t="s">
        <v>441</v>
      </c>
      <c r="B463" s="59" t="s">
        <v>314</v>
      </c>
      <c r="C463" s="59" t="s">
        <v>16</v>
      </c>
      <c r="D463" s="59" t="s">
        <v>8</v>
      </c>
      <c r="E463" s="59" t="s">
        <v>15</v>
      </c>
      <c r="F463" s="59">
        <v>407</v>
      </c>
      <c r="G463" s="60">
        <f>IF(C463="oui",VLOOKUP(D463,[1]Outils!F$1:G$12,2,FALSE),0)</f>
        <v>50</v>
      </c>
      <c r="H463" s="59" t="s">
        <v>17</v>
      </c>
      <c r="I463" s="60">
        <f t="shared" si="14"/>
        <v>50</v>
      </c>
      <c r="J463" s="59" t="s">
        <v>17</v>
      </c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61">
        <f t="shared" si="15"/>
        <v>50</v>
      </c>
      <c r="W463" s="47"/>
    </row>
    <row r="464" spans="1:23" x14ac:dyDescent="0.3">
      <c r="A464" s="58" t="s">
        <v>785</v>
      </c>
      <c r="B464" s="59" t="s">
        <v>83</v>
      </c>
      <c r="C464" s="59" t="s">
        <v>16</v>
      </c>
      <c r="D464" s="59" t="s">
        <v>12</v>
      </c>
      <c r="E464" s="59" t="s">
        <v>14</v>
      </c>
      <c r="F464" s="59"/>
      <c r="G464" s="60">
        <f>IF(C464="oui",VLOOKUP(D464,[1]Outils!F$1:G$12,2,FALSE),0)</f>
        <v>43</v>
      </c>
      <c r="H464" s="59" t="s">
        <v>17</v>
      </c>
      <c r="I464" s="60">
        <f t="shared" si="14"/>
        <v>43</v>
      </c>
      <c r="J464" s="59" t="s">
        <v>17</v>
      </c>
      <c r="K464" s="59"/>
      <c r="L464" s="59"/>
      <c r="M464" s="59"/>
      <c r="N464" s="59"/>
      <c r="O464" s="59"/>
      <c r="P464" s="59"/>
      <c r="Q464" s="59"/>
      <c r="R464" s="59"/>
      <c r="S464" s="59"/>
      <c r="T464" s="59"/>
      <c r="U464" s="59"/>
      <c r="V464" s="61">
        <f t="shared" si="15"/>
        <v>43</v>
      </c>
      <c r="W464" s="47"/>
    </row>
    <row r="465" spans="1:23" x14ac:dyDescent="0.3">
      <c r="A465" s="58" t="s">
        <v>137</v>
      </c>
      <c r="B465" s="59" t="s">
        <v>109</v>
      </c>
      <c r="C465" s="59" t="s">
        <v>16</v>
      </c>
      <c r="D465" s="59" t="s">
        <v>2</v>
      </c>
      <c r="E465" s="59" t="s">
        <v>15</v>
      </c>
      <c r="F465" s="59">
        <v>874721</v>
      </c>
      <c r="G465" s="60">
        <f>IF(C465="oui",VLOOKUP(D465,[1]Outils!F$1:G$12,2,FALSE),0)</f>
        <v>45</v>
      </c>
      <c r="H465" s="59" t="s">
        <v>17</v>
      </c>
      <c r="I465" s="60">
        <f t="shared" si="14"/>
        <v>45</v>
      </c>
      <c r="J465" s="59" t="s">
        <v>17</v>
      </c>
      <c r="K465" s="59"/>
      <c r="L465" s="59"/>
      <c r="M465" s="59"/>
      <c r="N465" s="59"/>
      <c r="O465" s="59"/>
      <c r="P465" s="59"/>
      <c r="Q465" s="59"/>
      <c r="R465" s="59"/>
      <c r="S465" s="59"/>
      <c r="T465" s="59"/>
      <c r="U465" s="59"/>
      <c r="V465" s="61">
        <f t="shared" si="15"/>
        <v>45</v>
      </c>
      <c r="W465" s="47"/>
    </row>
    <row r="466" spans="1:23" x14ac:dyDescent="0.3">
      <c r="A466" s="58" t="s">
        <v>137</v>
      </c>
      <c r="B466" s="59" t="s">
        <v>170</v>
      </c>
      <c r="C466" s="59" t="s">
        <v>16</v>
      </c>
      <c r="D466" s="59" t="s">
        <v>9</v>
      </c>
      <c r="E466" s="59" t="s">
        <v>15</v>
      </c>
      <c r="F466" s="59">
        <v>874721</v>
      </c>
      <c r="G466" s="60">
        <f>IF(C466="oui",VLOOKUP(D466,[1]Outils!F$1:G$12,2,FALSE),0)</f>
        <v>61</v>
      </c>
      <c r="H466" s="59" t="s">
        <v>17</v>
      </c>
      <c r="I466" s="60">
        <f t="shared" si="14"/>
        <v>61</v>
      </c>
      <c r="J466" s="59" t="s">
        <v>17</v>
      </c>
      <c r="K466" s="59"/>
      <c r="L466" s="59"/>
      <c r="M466" s="59"/>
      <c r="N466" s="59"/>
      <c r="O466" s="59"/>
      <c r="P466" s="59"/>
      <c r="Q466" s="59"/>
      <c r="R466" s="59"/>
      <c r="S466" s="59"/>
      <c r="T466" s="59"/>
      <c r="U466" s="59"/>
      <c r="V466" s="61">
        <f t="shared" si="15"/>
        <v>61</v>
      </c>
      <c r="W466" s="47"/>
    </row>
    <row r="467" spans="1:23" x14ac:dyDescent="0.3">
      <c r="A467" s="58" t="s">
        <v>137</v>
      </c>
      <c r="B467" s="59" t="s">
        <v>782</v>
      </c>
      <c r="C467" s="59" t="s">
        <v>16</v>
      </c>
      <c r="D467" s="59" t="s">
        <v>10</v>
      </c>
      <c r="E467" s="59" t="s">
        <v>15</v>
      </c>
      <c r="F467" s="59">
        <v>43</v>
      </c>
      <c r="G467" s="60">
        <f>IF(C467="oui",VLOOKUP(D467,[1]Outils!F$1:G$12,2,FALSE),0)</f>
        <v>46</v>
      </c>
      <c r="H467" s="59" t="s">
        <v>17</v>
      </c>
      <c r="I467" s="60">
        <f t="shared" si="14"/>
        <v>46</v>
      </c>
      <c r="J467" s="59" t="s">
        <v>17</v>
      </c>
      <c r="K467" s="59"/>
      <c r="L467" s="59"/>
      <c r="M467" s="59"/>
      <c r="N467" s="59"/>
      <c r="O467" s="59"/>
      <c r="P467" s="59"/>
      <c r="Q467" s="59"/>
      <c r="R467" s="59"/>
      <c r="S467" s="59"/>
      <c r="T467" s="59"/>
      <c r="U467" s="59"/>
      <c r="V467" s="61">
        <f t="shared" si="15"/>
        <v>46</v>
      </c>
      <c r="W467" s="47"/>
    </row>
    <row r="468" spans="1:23" x14ac:dyDescent="0.3">
      <c r="A468" s="58" t="s">
        <v>236</v>
      </c>
      <c r="B468" s="59" t="s">
        <v>237</v>
      </c>
      <c r="C468" s="59" t="s">
        <v>16</v>
      </c>
      <c r="D468" s="59" t="s">
        <v>7</v>
      </c>
      <c r="E468" s="59" t="s">
        <v>15</v>
      </c>
      <c r="F468" s="59">
        <v>287</v>
      </c>
      <c r="G468" s="60">
        <f>IF(C468="oui",VLOOKUP(D468,[1]Outils!F$1:G$12,2,FALSE),0)</f>
        <v>58</v>
      </c>
      <c r="H468" s="59" t="s">
        <v>17</v>
      </c>
      <c r="I468" s="60">
        <f t="shared" si="14"/>
        <v>58</v>
      </c>
      <c r="J468" s="59" t="s">
        <v>17</v>
      </c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61">
        <f t="shared" si="15"/>
        <v>58</v>
      </c>
      <c r="W468" s="47"/>
    </row>
    <row r="469" spans="1:23" x14ac:dyDescent="0.3">
      <c r="A469" s="58" t="s">
        <v>236</v>
      </c>
      <c r="B469" s="59" t="s">
        <v>284</v>
      </c>
      <c r="C469" s="59" t="s">
        <v>16</v>
      </c>
      <c r="D469" s="59" t="s">
        <v>4</v>
      </c>
      <c r="E469" s="59" t="s">
        <v>15</v>
      </c>
      <c r="F469" s="59">
        <v>288</v>
      </c>
      <c r="G469" s="60">
        <f>IF(C469="oui",VLOOKUP(D469,[1]Outils!F$1:G$12,2,FALSE),0)</f>
        <v>62</v>
      </c>
      <c r="H469" s="59" t="s">
        <v>17</v>
      </c>
      <c r="I469" s="60">
        <f t="shared" si="14"/>
        <v>62</v>
      </c>
      <c r="J469" s="59" t="s">
        <v>17</v>
      </c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61">
        <f t="shared" si="15"/>
        <v>62</v>
      </c>
      <c r="W469" s="47"/>
    </row>
    <row r="470" spans="1:23" x14ac:dyDescent="0.3">
      <c r="A470" s="58" t="s">
        <v>426</v>
      </c>
      <c r="B470" s="59" t="s">
        <v>174</v>
      </c>
      <c r="C470" s="59" t="s">
        <v>16</v>
      </c>
      <c r="D470" s="59" t="s">
        <v>9</v>
      </c>
      <c r="E470" s="59" t="s">
        <v>15</v>
      </c>
      <c r="F470" s="59">
        <v>4177776</v>
      </c>
      <c r="G470" s="60">
        <f>IF(C470="oui",VLOOKUP(D470,[1]Outils!F$1:G$12,2,FALSE),0)</f>
        <v>61</v>
      </c>
      <c r="H470" s="59" t="s">
        <v>17</v>
      </c>
      <c r="I470" s="60">
        <f t="shared" si="14"/>
        <v>61</v>
      </c>
      <c r="J470" s="59" t="s">
        <v>17</v>
      </c>
      <c r="K470" s="59"/>
      <c r="L470" s="59"/>
      <c r="M470" s="59"/>
      <c r="N470" s="59"/>
      <c r="O470" s="59"/>
      <c r="P470" s="59"/>
      <c r="Q470" s="59"/>
      <c r="R470" s="59"/>
      <c r="S470" s="59"/>
      <c r="T470" s="59"/>
      <c r="U470" s="59"/>
      <c r="V470" s="61">
        <f t="shared" si="15"/>
        <v>61</v>
      </c>
      <c r="W470" s="47"/>
    </row>
    <row r="471" spans="1:23" x14ac:dyDescent="0.3">
      <c r="A471" s="58" t="s">
        <v>426</v>
      </c>
      <c r="B471" s="59" t="s">
        <v>427</v>
      </c>
      <c r="C471" s="59" t="s">
        <v>16</v>
      </c>
      <c r="D471" s="59" t="s">
        <v>13</v>
      </c>
      <c r="E471" s="59" t="s">
        <v>15</v>
      </c>
      <c r="F471" s="59">
        <v>4177775</v>
      </c>
      <c r="G471" s="60">
        <f>IF(C471="oui",VLOOKUP(D471,[1]Outils!F$1:G$12,2,FALSE),0)</f>
        <v>28</v>
      </c>
      <c r="H471" s="59" t="s">
        <v>17</v>
      </c>
      <c r="I471" s="60">
        <f t="shared" si="14"/>
        <v>28</v>
      </c>
      <c r="J471" s="59" t="s">
        <v>17</v>
      </c>
      <c r="K471" s="59"/>
      <c r="L471" s="59"/>
      <c r="M471" s="59"/>
      <c r="N471" s="59"/>
      <c r="O471" s="59"/>
      <c r="P471" s="59"/>
      <c r="Q471" s="59"/>
      <c r="R471" s="59"/>
      <c r="S471" s="59"/>
      <c r="T471" s="59"/>
      <c r="U471" s="59"/>
      <c r="V471" s="61">
        <f t="shared" si="15"/>
        <v>28</v>
      </c>
      <c r="W471" s="47"/>
    </row>
    <row r="472" spans="1:23" x14ac:dyDescent="0.3">
      <c r="A472" s="58" t="s">
        <v>175</v>
      </c>
      <c r="B472" s="59" t="s">
        <v>176</v>
      </c>
      <c r="C472" s="59" t="s">
        <v>16</v>
      </c>
      <c r="D472" s="59" t="s">
        <v>7</v>
      </c>
      <c r="E472" s="59" t="s">
        <v>15</v>
      </c>
      <c r="F472" s="59">
        <v>133</v>
      </c>
      <c r="G472" s="60">
        <f>IF(C472="oui",VLOOKUP(D472,[1]Outils!F$1:G$12,2,FALSE),0)</f>
        <v>58</v>
      </c>
      <c r="H472" s="59" t="s">
        <v>17</v>
      </c>
      <c r="I472" s="60">
        <f t="shared" si="14"/>
        <v>58</v>
      </c>
      <c r="J472" s="59" t="s">
        <v>17</v>
      </c>
      <c r="K472" s="59"/>
      <c r="L472" s="59"/>
      <c r="M472" s="59"/>
      <c r="N472" s="59"/>
      <c r="O472" s="59"/>
      <c r="P472" s="59"/>
      <c r="Q472" s="59"/>
      <c r="R472" s="59"/>
      <c r="S472" s="59"/>
      <c r="T472" s="59"/>
      <c r="U472" s="59"/>
      <c r="V472" s="61">
        <f t="shared" si="15"/>
        <v>58</v>
      </c>
      <c r="W472" s="47"/>
    </row>
    <row r="473" spans="1:23" x14ac:dyDescent="0.3">
      <c r="A473" s="58" t="s">
        <v>398</v>
      </c>
      <c r="B473" s="59" t="s">
        <v>399</v>
      </c>
      <c r="C473" s="59" t="s">
        <v>16</v>
      </c>
      <c r="D473" s="59" t="s">
        <v>8</v>
      </c>
      <c r="E473" s="59"/>
      <c r="F473" s="59" t="s">
        <v>400</v>
      </c>
      <c r="G473" s="60">
        <f>IF(C473="oui",VLOOKUP(D473,[1]Outils!F$1:G$12,2,FALSE),0)</f>
        <v>50</v>
      </c>
      <c r="H473" s="59" t="s">
        <v>17</v>
      </c>
      <c r="I473" s="60">
        <f t="shared" si="14"/>
        <v>50</v>
      </c>
      <c r="J473" s="59" t="s">
        <v>17</v>
      </c>
      <c r="K473" s="59"/>
      <c r="L473" s="59"/>
      <c r="M473" s="59"/>
      <c r="N473" s="59"/>
      <c r="O473" s="59"/>
      <c r="P473" s="59"/>
      <c r="Q473" s="59"/>
      <c r="R473" s="59"/>
      <c r="S473" s="59"/>
      <c r="T473" s="59"/>
      <c r="U473" s="59"/>
      <c r="V473" s="61">
        <f t="shared" si="15"/>
        <v>50</v>
      </c>
      <c r="W473" s="47"/>
    </row>
    <row r="474" spans="1:23" x14ac:dyDescent="0.3">
      <c r="A474" s="58" t="s">
        <v>398</v>
      </c>
      <c r="B474" s="59" t="s">
        <v>420</v>
      </c>
      <c r="C474" s="59" t="s">
        <v>16</v>
      </c>
      <c r="D474" s="59" t="s">
        <v>12</v>
      </c>
      <c r="E474" s="59" t="s">
        <v>15</v>
      </c>
      <c r="F474" s="59" t="s">
        <v>400</v>
      </c>
      <c r="G474" s="60">
        <f>IF(C474="oui",VLOOKUP(D474,[1]Outils!F$1:G$12,2,FALSE),0)</f>
        <v>43</v>
      </c>
      <c r="H474" s="59" t="s">
        <v>17</v>
      </c>
      <c r="I474" s="60">
        <f t="shared" si="14"/>
        <v>43</v>
      </c>
      <c r="J474" s="59" t="s">
        <v>17</v>
      </c>
      <c r="K474" s="59"/>
      <c r="L474" s="59"/>
      <c r="M474" s="59"/>
      <c r="N474" s="59"/>
      <c r="O474" s="59"/>
      <c r="P474" s="59"/>
      <c r="Q474" s="59"/>
      <c r="R474" s="59"/>
      <c r="S474" s="59"/>
      <c r="T474" s="59"/>
      <c r="U474" s="59"/>
      <c r="V474" s="61">
        <f t="shared" si="15"/>
        <v>43</v>
      </c>
      <c r="W474" s="47"/>
    </row>
    <row r="475" spans="1:23" x14ac:dyDescent="0.3">
      <c r="A475" s="58" t="s">
        <v>472</v>
      </c>
      <c r="B475" s="59" t="s">
        <v>473</v>
      </c>
      <c r="C475" s="59" t="s">
        <v>16</v>
      </c>
      <c r="D475" s="59" t="s">
        <v>3</v>
      </c>
      <c r="E475" s="59" t="s">
        <v>15</v>
      </c>
      <c r="F475" s="59">
        <v>865</v>
      </c>
      <c r="G475" s="60">
        <f>IF(C475="oui",VLOOKUP(D475,[1]Outils!F$1:G$12,2,FALSE),0)</f>
        <v>49</v>
      </c>
      <c r="H475" s="59" t="s">
        <v>17</v>
      </c>
      <c r="I475" s="60">
        <f t="shared" si="14"/>
        <v>49</v>
      </c>
      <c r="J475" s="59" t="s">
        <v>17</v>
      </c>
      <c r="K475" s="59"/>
      <c r="L475" s="59"/>
      <c r="M475" s="59"/>
      <c r="N475" s="59"/>
      <c r="O475" s="59"/>
      <c r="P475" s="59"/>
      <c r="Q475" s="59"/>
      <c r="R475" s="59"/>
      <c r="S475" s="59"/>
      <c r="T475" s="59"/>
      <c r="U475" s="59"/>
      <c r="V475" s="61">
        <f t="shared" si="15"/>
        <v>49</v>
      </c>
      <c r="W475" s="47"/>
    </row>
    <row r="476" spans="1:23" x14ac:dyDescent="0.3">
      <c r="A476" s="58" t="s">
        <v>252</v>
      </c>
      <c r="B476" s="59" t="s">
        <v>142</v>
      </c>
      <c r="C476" s="59" t="s">
        <v>16</v>
      </c>
      <c r="D476" s="59" t="s">
        <v>6</v>
      </c>
      <c r="E476" s="59" t="s">
        <v>15</v>
      </c>
      <c r="F476" s="59">
        <v>507276</v>
      </c>
      <c r="G476" s="60">
        <f>IF(C476="oui",VLOOKUP(D476,[1]Outils!F$1:G$12,2,FALSE),0)</f>
        <v>58</v>
      </c>
      <c r="H476" s="59" t="s">
        <v>17</v>
      </c>
      <c r="I476" s="60">
        <f t="shared" si="14"/>
        <v>58</v>
      </c>
      <c r="J476" s="59" t="s">
        <v>16</v>
      </c>
      <c r="K476" s="59">
        <v>1</v>
      </c>
      <c r="L476" s="59"/>
      <c r="M476" s="59"/>
      <c r="N476" s="59">
        <v>1</v>
      </c>
      <c r="O476" s="59"/>
      <c r="P476" s="59"/>
      <c r="Q476" s="59"/>
      <c r="R476" s="59"/>
      <c r="S476" s="59"/>
      <c r="T476" s="59"/>
      <c r="U476" s="59"/>
      <c r="V476" s="61">
        <f t="shared" si="15"/>
        <v>68</v>
      </c>
      <c r="W476" s="47"/>
    </row>
    <row r="477" spans="1:23" x14ac:dyDescent="0.3">
      <c r="A477" s="58" t="s">
        <v>274</v>
      </c>
      <c r="B477" s="59" t="s">
        <v>275</v>
      </c>
      <c r="C477" s="59" t="s">
        <v>16</v>
      </c>
      <c r="D477" s="59" t="s">
        <v>3</v>
      </c>
      <c r="E477" s="59" t="s">
        <v>15</v>
      </c>
      <c r="F477" s="59">
        <v>1430225</v>
      </c>
      <c r="G477" s="60">
        <f>IF(C477="oui",VLOOKUP(D477,[1]Outils!F$1:G$12,2,FALSE),0)</f>
        <v>49</v>
      </c>
      <c r="H477" s="59" t="s">
        <v>17</v>
      </c>
      <c r="I477" s="60">
        <f t="shared" si="14"/>
        <v>49</v>
      </c>
      <c r="J477" s="59" t="s">
        <v>17</v>
      </c>
      <c r="K477" s="59"/>
      <c r="L477" s="59"/>
      <c r="M477" s="59"/>
      <c r="N477" s="59"/>
      <c r="O477" s="59"/>
      <c r="P477" s="59"/>
      <c r="Q477" s="59"/>
      <c r="R477" s="59"/>
      <c r="S477" s="59"/>
      <c r="T477" s="59"/>
      <c r="U477" s="59"/>
      <c r="V477" s="61">
        <f t="shared" si="15"/>
        <v>49</v>
      </c>
      <c r="W477" s="47"/>
    </row>
    <row r="478" spans="1:23" x14ac:dyDescent="0.3">
      <c r="A478" s="58" t="s">
        <v>690</v>
      </c>
      <c r="B478" s="59" t="s">
        <v>96</v>
      </c>
      <c r="C478" s="59" t="s">
        <v>16</v>
      </c>
      <c r="D478" s="59" t="s">
        <v>5</v>
      </c>
      <c r="E478" s="59" t="s">
        <v>15</v>
      </c>
      <c r="F478" s="59">
        <v>3483402</v>
      </c>
      <c r="G478" s="60">
        <f>IF(C478="oui",VLOOKUP(D478,[1]Outils!F$1:G$12,2,FALSE),0)</f>
        <v>62</v>
      </c>
      <c r="H478" s="59" t="s">
        <v>16</v>
      </c>
      <c r="I478" s="60">
        <f t="shared" si="14"/>
        <v>66</v>
      </c>
      <c r="J478" s="59" t="s">
        <v>17</v>
      </c>
      <c r="K478" s="59"/>
      <c r="L478" s="59"/>
      <c r="M478" s="59"/>
      <c r="N478" s="59"/>
      <c r="O478" s="59"/>
      <c r="P478" s="59"/>
      <c r="Q478" s="59"/>
      <c r="R478" s="59"/>
      <c r="S478" s="59"/>
      <c r="T478" s="59"/>
      <c r="U478" s="59"/>
      <c r="V478" s="61">
        <f t="shared" si="15"/>
        <v>66</v>
      </c>
      <c r="W478" s="47"/>
    </row>
    <row r="479" spans="1:23" x14ac:dyDescent="0.3">
      <c r="A479" s="58" t="s">
        <v>690</v>
      </c>
      <c r="B479" s="59" t="s">
        <v>283</v>
      </c>
      <c r="C479" s="59" t="s">
        <v>16</v>
      </c>
      <c r="D479" s="59" t="s">
        <v>9</v>
      </c>
      <c r="E479" s="59" t="s">
        <v>15</v>
      </c>
      <c r="F479" s="59">
        <v>3483402</v>
      </c>
      <c r="G479" s="60">
        <f>IF(C479="oui",VLOOKUP(D479,[1]Outils!F$1:G$12,2,FALSE),0)</f>
        <v>61</v>
      </c>
      <c r="H479" s="59" t="s">
        <v>17</v>
      </c>
      <c r="I479" s="60">
        <f t="shared" si="14"/>
        <v>61</v>
      </c>
      <c r="J479" s="59" t="s">
        <v>17</v>
      </c>
      <c r="K479" s="59"/>
      <c r="L479" s="59"/>
      <c r="M479" s="59"/>
      <c r="N479" s="59"/>
      <c r="O479" s="59"/>
      <c r="P479" s="59"/>
      <c r="Q479" s="59"/>
      <c r="R479" s="59"/>
      <c r="S479" s="59"/>
      <c r="T479" s="59"/>
      <c r="U479" s="59"/>
      <c r="V479" s="61">
        <f t="shared" si="15"/>
        <v>61</v>
      </c>
      <c r="W479" s="47"/>
    </row>
    <row r="480" spans="1:23" x14ac:dyDescent="0.3">
      <c r="A480" s="58" t="s">
        <v>464</v>
      </c>
      <c r="B480" s="59" t="s">
        <v>465</v>
      </c>
      <c r="C480" s="59" t="s">
        <v>16</v>
      </c>
      <c r="D480" s="59" t="s">
        <v>3</v>
      </c>
      <c r="E480" s="59" t="s">
        <v>15</v>
      </c>
      <c r="F480" s="59">
        <v>87328</v>
      </c>
      <c r="G480" s="60">
        <f>IF(C480="oui",VLOOKUP(D480,[1]Outils!F$1:G$12,2,FALSE),0)</f>
        <v>49</v>
      </c>
      <c r="H480" s="59" t="s">
        <v>17</v>
      </c>
      <c r="I480" s="60">
        <f t="shared" si="14"/>
        <v>49</v>
      </c>
      <c r="J480" s="59" t="s">
        <v>17</v>
      </c>
      <c r="K480" s="59"/>
      <c r="L480" s="59"/>
      <c r="M480" s="59"/>
      <c r="N480" s="59"/>
      <c r="O480" s="59"/>
      <c r="P480" s="59"/>
      <c r="Q480" s="59"/>
      <c r="R480" s="59"/>
      <c r="S480" s="59"/>
      <c r="T480" s="59"/>
      <c r="U480" s="59"/>
      <c r="V480" s="61">
        <f t="shared" si="15"/>
        <v>49</v>
      </c>
      <c r="W480" s="47"/>
    </row>
    <row r="481" spans="1:23" x14ac:dyDescent="0.3">
      <c r="A481" s="58" t="s">
        <v>464</v>
      </c>
      <c r="B481" s="59" t="s">
        <v>443</v>
      </c>
      <c r="C481" s="59" t="s">
        <v>16</v>
      </c>
      <c r="D481" s="59" t="s">
        <v>9</v>
      </c>
      <c r="E481" s="59" t="s">
        <v>15</v>
      </c>
      <c r="F481" s="59">
        <v>873283</v>
      </c>
      <c r="G481" s="60">
        <f>IF(C481="oui",VLOOKUP(D481,[1]Outils!F$1:G$12,2,FALSE),0)</f>
        <v>61</v>
      </c>
      <c r="H481" s="59" t="s">
        <v>17</v>
      </c>
      <c r="I481" s="60">
        <f t="shared" si="14"/>
        <v>61</v>
      </c>
      <c r="J481" s="59" t="s">
        <v>17</v>
      </c>
      <c r="K481" s="59"/>
      <c r="L481" s="59"/>
      <c r="M481" s="59"/>
      <c r="N481" s="59"/>
      <c r="O481" s="59"/>
      <c r="P481" s="59"/>
      <c r="Q481" s="59"/>
      <c r="R481" s="59"/>
      <c r="S481" s="59"/>
      <c r="T481" s="59"/>
      <c r="U481" s="59"/>
      <c r="V481" s="61">
        <f t="shared" si="15"/>
        <v>61</v>
      </c>
      <c r="W481" s="47"/>
    </row>
    <row r="482" spans="1:23" x14ac:dyDescent="0.3">
      <c r="A482" s="58" t="s">
        <v>171</v>
      </c>
      <c r="B482" s="59" t="s">
        <v>172</v>
      </c>
      <c r="C482" s="59" t="s">
        <v>16</v>
      </c>
      <c r="D482" s="59" t="s">
        <v>6</v>
      </c>
      <c r="E482" s="59" t="s">
        <v>15</v>
      </c>
      <c r="F482" s="59">
        <v>1252781</v>
      </c>
      <c r="G482" s="60">
        <f>IF(C482="oui",VLOOKUP(D482,[1]Outils!F$1:G$12,2,FALSE),0)</f>
        <v>58</v>
      </c>
      <c r="H482" s="59" t="s">
        <v>17</v>
      </c>
      <c r="I482" s="60">
        <f t="shared" si="14"/>
        <v>58</v>
      </c>
      <c r="J482" s="59" t="s">
        <v>16</v>
      </c>
      <c r="K482" s="59">
        <v>1</v>
      </c>
      <c r="L482" s="59"/>
      <c r="M482" s="59"/>
      <c r="N482" s="59">
        <v>1</v>
      </c>
      <c r="O482" s="59"/>
      <c r="P482" s="59"/>
      <c r="Q482" s="59"/>
      <c r="R482" s="59"/>
      <c r="S482" s="59"/>
      <c r="T482" s="59"/>
      <c r="U482" s="59"/>
      <c r="V482" s="61">
        <f t="shared" si="15"/>
        <v>68</v>
      </c>
      <c r="W482" s="47"/>
    </row>
    <row r="483" spans="1:23" x14ac:dyDescent="0.3">
      <c r="A483" s="58" t="s">
        <v>295</v>
      </c>
      <c r="B483" s="59" t="s">
        <v>296</v>
      </c>
      <c r="C483" s="59" t="s">
        <v>16</v>
      </c>
      <c r="D483" s="59" t="s">
        <v>4</v>
      </c>
      <c r="E483" s="59" t="s">
        <v>15</v>
      </c>
      <c r="F483" s="59">
        <v>9302568</v>
      </c>
      <c r="G483" s="60">
        <f>IF(C483="oui",VLOOKUP(D483,[1]Outils!F$1:G$12,2,FALSE),0)</f>
        <v>62</v>
      </c>
      <c r="H483" s="59" t="s">
        <v>17</v>
      </c>
      <c r="I483" s="60">
        <f t="shared" si="14"/>
        <v>62</v>
      </c>
      <c r="J483" s="59" t="s">
        <v>17</v>
      </c>
      <c r="K483" s="59"/>
      <c r="L483" s="59"/>
      <c r="M483" s="59"/>
      <c r="N483" s="59"/>
      <c r="O483" s="59"/>
      <c r="P483" s="59"/>
      <c r="Q483" s="59"/>
      <c r="R483" s="59"/>
      <c r="S483" s="59"/>
      <c r="T483" s="59"/>
      <c r="U483" s="59"/>
      <c r="V483" s="61">
        <f t="shared" si="15"/>
        <v>62</v>
      </c>
      <c r="W483" s="47"/>
    </row>
    <row r="484" spans="1:23" x14ac:dyDescent="0.3">
      <c r="A484" s="58" t="s">
        <v>117</v>
      </c>
      <c r="B484" s="59" t="s">
        <v>118</v>
      </c>
      <c r="C484" s="59" t="s">
        <v>16</v>
      </c>
      <c r="D484" s="59" t="s">
        <v>10</v>
      </c>
      <c r="E484" s="59" t="s">
        <v>15</v>
      </c>
      <c r="F484" s="59">
        <v>146</v>
      </c>
      <c r="G484" s="60">
        <f>IF(C484="oui",VLOOKUP(D484,[1]Outils!F$1:G$12,2,FALSE),0)</f>
        <v>46</v>
      </c>
      <c r="H484" s="59" t="s">
        <v>17</v>
      </c>
      <c r="I484" s="60">
        <f t="shared" si="14"/>
        <v>46</v>
      </c>
      <c r="J484" s="59" t="s">
        <v>17</v>
      </c>
      <c r="K484" s="59"/>
      <c r="L484" s="59"/>
      <c r="M484" s="59"/>
      <c r="N484" s="59"/>
      <c r="O484" s="59"/>
      <c r="P484" s="59"/>
      <c r="Q484" s="59"/>
      <c r="R484" s="59"/>
      <c r="S484" s="59"/>
      <c r="T484" s="59"/>
      <c r="U484" s="59"/>
      <c r="V484" s="61">
        <f t="shared" si="15"/>
        <v>46</v>
      </c>
      <c r="W484" s="47"/>
    </row>
    <row r="485" spans="1:23" x14ac:dyDescent="0.3">
      <c r="A485" s="58" t="s">
        <v>134</v>
      </c>
      <c r="B485" s="59" t="s">
        <v>140</v>
      </c>
      <c r="C485" s="59" t="s">
        <v>16</v>
      </c>
      <c r="D485" s="59" t="s">
        <v>4</v>
      </c>
      <c r="E485" s="59" t="s">
        <v>15</v>
      </c>
      <c r="F485" s="59">
        <v>5045</v>
      </c>
      <c r="G485" s="60">
        <f>IF(C485="oui",VLOOKUP(D485,[1]Outils!F$1:G$12,2,FALSE),0)</f>
        <v>62</v>
      </c>
      <c r="H485" s="59" t="s">
        <v>16</v>
      </c>
      <c r="I485" s="60">
        <f t="shared" si="14"/>
        <v>66</v>
      </c>
      <c r="J485" s="59" t="s">
        <v>17</v>
      </c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61">
        <f t="shared" si="15"/>
        <v>66</v>
      </c>
      <c r="W485" s="47"/>
    </row>
    <row r="486" spans="1:23" x14ac:dyDescent="0.3">
      <c r="A486" s="58" t="s">
        <v>694</v>
      </c>
      <c r="B486" s="59" t="s">
        <v>149</v>
      </c>
      <c r="C486" s="59" t="s">
        <v>16</v>
      </c>
      <c r="D486" s="59" t="s">
        <v>5</v>
      </c>
      <c r="E486" s="59" t="s">
        <v>15</v>
      </c>
      <c r="F486" s="59">
        <v>6339429</v>
      </c>
      <c r="G486" s="60">
        <f>IF(C486="oui",VLOOKUP(D486,[1]Outils!F$1:G$12,2,FALSE),0)</f>
        <v>62</v>
      </c>
      <c r="H486" s="59" t="s">
        <v>16</v>
      </c>
      <c r="I486" s="60">
        <f t="shared" si="14"/>
        <v>66</v>
      </c>
      <c r="J486" s="59" t="s">
        <v>17</v>
      </c>
      <c r="K486" s="59"/>
      <c r="L486" s="59"/>
      <c r="M486" s="59"/>
      <c r="N486" s="59"/>
      <c r="O486" s="59"/>
      <c r="P486" s="59"/>
      <c r="Q486" s="59"/>
      <c r="R486" s="59"/>
      <c r="S486" s="59"/>
      <c r="T486" s="59"/>
      <c r="U486" s="59"/>
      <c r="V486" s="61">
        <f t="shared" si="15"/>
        <v>66</v>
      </c>
      <c r="W486" s="47"/>
    </row>
    <row r="487" spans="1:23" x14ac:dyDescent="0.3">
      <c r="A487" s="58" t="s">
        <v>476</v>
      </c>
      <c r="B487" s="59" t="s">
        <v>493</v>
      </c>
      <c r="C487" s="59" t="s">
        <v>16</v>
      </c>
      <c r="D487" s="59" t="s">
        <v>6</v>
      </c>
      <c r="E487" s="59" t="s">
        <v>15</v>
      </c>
      <c r="F487" s="59">
        <v>1462027</v>
      </c>
      <c r="G487" s="60">
        <f>IF(C487="oui",VLOOKUP(D487,[1]Outils!F$1:G$12,2,FALSE),0)</f>
        <v>58</v>
      </c>
      <c r="H487" s="59" t="s">
        <v>17</v>
      </c>
      <c r="I487" s="60">
        <f t="shared" si="14"/>
        <v>58</v>
      </c>
      <c r="J487" s="59" t="s">
        <v>17</v>
      </c>
      <c r="K487" s="59"/>
      <c r="L487" s="59"/>
      <c r="M487" s="59"/>
      <c r="N487" s="59"/>
      <c r="O487" s="59"/>
      <c r="P487" s="59"/>
      <c r="Q487" s="59"/>
      <c r="R487" s="59"/>
      <c r="S487" s="59"/>
      <c r="T487" s="59"/>
      <c r="U487" s="59"/>
      <c r="V487" s="61">
        <f t="shared" si="15"/>
        <v>58</v>
      </c>
      <c r="W487" s="47"/>
    </row>
    <row r="488" spans="1:23" x14ac:dyDescent="0.3">
      <c r="A488" s="58" t="s">
        <v>476</v>
      </c>
      <c r="B488" s="59" t="s">
        <v>477</v>
      </c>
      <c r="C488" s="59" t="s">
        <v>16</v>
      </c>
      <c r="D488" s="59" t="s">
        <v>4</v>
      </c>
      <c r="E488" s="59" t="s">
        <v>15</v>
      </c>
      <c r="F488" s="59">
        <v>1462026</v>
      </c>
      <c r="G488" s="60">
        <f>IF(C488="oui",VLOOKUP(D488,[1]Outils!F$1:G$12,2,FALSE),0)</f>
        <v>62</v>
      </c>
      <c r="H488" s="59" t="s">
        <v>17</v>
      </c>
      <c r="I488" s="60">
        <f t="shared" si="14"/>
        <v>62</v>
      </c>
      <c r="J488" s="59" t="s">
        <v>17</v>
      </c>
      <c r="K488" s="59"/>
      <c r="L488" s="59"/>
      <c r="M488" s="59"/>
      <c r="N488" s="59"/>
      <c r="O488" s="59"/>
      <c r="P488" s="59"/>
      <c r="Q488" s="59"/>
      <c r="R488" s="59"/>
      <c r="S488" s="59"/>
      <c r="T488" s="59"/>
      <c r="U488" s="59"/>
      <c r="V488" s="61">
        <f t="shared" si="15"/>
        <v>62</v>
      </c>
      <c r="W488" s="47"/>
    </row>
    <row r="489" spans="1:23" x14ac:dyDescent="0.3">
      <c r="A489" s="58" t="s">
        <v>609</v>
      </c>
      <c r="B489" s="59" t="s">
        <v>610</v>
      </c>
      <c r="C489" s="59" t="s">
        <v>16</v>
      </c>
      <c r="D489" s="59" t="s">
        <v>4</v>
      </c>
      <c r="E489" s="59" t="s">
        <v>15</v>
      </c>
      <c r="F489" s="59">
        <v>5302520</v>
      </c>
      <c r="G489" s="60">
        <f>IF(C489="oui",VLOOKUP(D489,[1]Outils!F$1:G$12,2,FALSE),0)</f>
        <v>62</v>
      </c>
      <c r="H489" s="59" t="s">
        <v>17</v>
      </c>
      <c r="I489" s="60">
        <f t="shared" si="14"/>
        <v>62</v>
      </c>
      <c r="J489" s="59" t="s">
        <v>17</v>
      </c>
      <c r="K489" s="59"/>
      <c r="L489" s="59"/>
      <c r="M489" s="59"/>
      <c r="N489" s="59"/>
      <c r="O489" s="59"/>
      <c r="P489" s="59"/>
      <c r="Q489" s="59"/>
      <c r="R489" s="59"/>
      <c r="S489" s="59"/>
      <c r="T489" s="59"/>
      <c r="U489" s="59"/>
      <c r="V489" s="61">
        <f t="shared" si="15"/>
        <v>62</v>
      </c>
      <c r="W489" s="47"/>
    </row>
    <row r="490" spans="1:23" x14ac:dyDescent="0.3">
      <c r="A490" s="58" t="s">
        <v>608</v>
      </c>
      <c r="B490" s="59" t="s">
        <v>656</v>
      </c>
      <c r="C490" s="59" t="s">
        <v>16</v>
      </c>
      <c r="D490" s="59" t="s">
        <v>11</v>
      </c>
      <c r="E490" s="59" t="s">
        <v>15</v>
      </c>
      <c r="F490" s="59">
        <v>5302519</v>
      </c>
      <c r="G490" s="60">
        <f>IF(C490="oui",VLOOKUP(D490,[1]Outils!F$1:G$12,2,FALSE),0)</f>
        <v>38</v>
      </c>
      <c r="H490" s="59" t="s">
        <v>17</v>
      </c>
      <c r="I490" s="60">
        <f t="shared" si="14"/>
        <v>38</v>
      </c>
      <c r="J490" s="59" t="s">
        <v>17</v>
      </c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61">
        <f t="shared" si="15"/>
        <v>38</v>
      </c>
      <c r="W490" s="47"/>
    </row>
    <row r="491" spans="1:23" x14ac:dyDescent="0.3">
      <c r="A491" s="58" t="s">
        <v>523</v>
      </c>
      <c r="B491" s="59" t="s">
        <v>140</v>
      </c>
      <c r="C491" s="59" t="s">
        <v>16</v>
      </c>
      <c r="D491" s="59" t="s">
        <v>3</v>
      </c>
      <c r="E491" s="59" t="s">
        <v>15</v>
      </c>
      <c r="F491" s="59">
        <v>1709</v>
      </c>
      <c r="G491" s="60">
        <f>IF(C491="oui",VLOOKUP(D491,[1]Outils!F$1:G$12,2,FALSE),0)</f>
        <v>49</v>
      </c>
      <c r="H491" s="59" t="s">
        <v>17</v>
      </c>
      <c r="I491" s="60">
        <f t="shared" si="14"/>
        <v>49</v>
      </c>
      <c r="J491" s="59" t="s">
        <v>17</v>
      </c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61">
        <f t="shared" si="15"/>
        <v>49</v>
      </c>
      <c r="W491" s="47"/>
    </row>
    <row r="492" spans="1:23" x14ac:dyDescent="0.3">
      <c r="A492" s="58" t="s">
        <v>523</v>
      </c>
      <c r="B492" s="59" t="s">
        <v>567</v>
      </c>
      <c r="C492" s="59" t="s">
        <v>16</v>
      </c>
      <c r="D492" s="59" t="s">
        <v>8</v>
      </c>
      <c r="E492" s="59" t="s">
        <v>15</v>
      </c>
      <c r="F492" s="59">
        <v>1710</v>
      </c>
      <c r="G492" s="60">
        <f>IF(C492="oui",VLOOKUP(D492,[1]Outils!F$1:G$12,2,FALSE),0)</f>
        <v>50</v>
      </c>
      <c r="H492" s="59" t="s">
        <v>17</v>
      </c>
      <c r="I492" s="60">
        <f t="shared" si="14"/>
        <v>50</v>
      </c>
      <c r="J492" s="59" t="s">
        <v>17</v>
      </c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61">
        <f t="shared" si="15"/>
        <v>50</v>
      </c>
      <c r="W492" s="47"/>
    </row>
    <row r="493" spans="1:23" x14ac:dyDescent="0.3">
      <c r="A493" s="58" t="s">
        <v>576</v>
      </c>
      <c r="B493" s="59" t="s">
        <v>577</v>
      </c>
      <c r="C493" s="59" t="s">
        <v>16</v>
      </c>
      <c r="D493" s="59" t="s">
        <v>10</v>
      </c>
      <c r="E493" s="59" t="s">
        <v>15</v>
      </c>
      <c r="F493" s="59">
        <v>9113081</v>
      </c>
      <c r="G493" s="60">
        <f>IF(C493="oui",VLOOKUP(D493,[1]Outils!F$1:G$12,2,FALSE),0)</f>
        <v>46</v>
      </c>
      <c r="H493" s="59" t="s">
        <v>17</v>
      </c>
      <c r="I493" s="60">
        <f t="shared" si="14"/>
        <v>46</v>
      </c>
      <c r="J493" s="59" t="s">
        <v>17</v>
      </c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61">
        <f t="shared" si="15"/>
        <v>46</v>
      </c>
      <c r="W493" s="47"/>
    </row>
    <row r="494" spans="1:23" x14ac:dyDescent="0.3">
      <c r="A494" s="58" t="s">
        <v>676</v>
      </c>
      <c r="B494" s="59" t="s">
        <v>184</v>
      </c>
      <c r="C494" s="59" t="s">
        <v>16</v>
      </c>
      <c r="D494" s="59" t="s">
        <v>4</v>
      </c>
      <c r="E494" s="59" t="s">
        <v>15</v>
      </c>
      <c r="F494" s="59">
        <v>616</v>
      </c>
      <c r="G494" s="60">
        <f>IF(C494="oui",VLOOKUP(D494,[1]Outils!F$1:G$12,2,FALSE),0)</f>
        <v>62</v>
      </c>
      <c r="H494" s="59" t="s">
        <v>17</v>
      </c>
      <c r="I494" s="60">
        <f t="shared" si="14"/>
        <v>62</v>
      </c>
      <c r="J494" s="59" t="s">
        <v>17</v>
      </c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61">
        <f t="shared" si="15"/>
        <v>62</v>
      </c>
      <c r="W494" s="47"/>
    </row>
    <row r="495" spans="1:23" x14ac:dyDescent="0.3">
      <c r="A495" s="64" t="s">
        <v>676</v>
      </c>
      <c r="B495" s="65" t="s">
        <v>149</v>
      </c>
      <c r="C495" s="65" t="s">
        <v>16</v>
      </c>
      <c r="D495" s="65" t="s">
        <v>7</v>
      </c>
      <c r="E495" s="65" t="s">
        <v>15</v>
      </c>
      <c r="F495" s="65">
        <v>616</v>
      </c>
      <c r="G495" s="66">
        <f>IF(C495="oui",VLOOKUP(D495,[1]Outils!F$1:G$12,2,FALSE),0)</f>
        <v>58</v>
      </c>
      <c r="H495" s="65" t="s">
        <v>17</v>
      </c>
      <c r="I495" s="66">
        <f t="shared" si="14"/>
        <v>58</v>
      </c>
      <c r="J495" s="65" t="s">
        <v>17</v>
      </c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7">
        <f t="shared" si="15"/>
        <v>58</v>
      </c>
      <c r="W495" s="50" t="s">
        <v>703</v>
      </c>
    </row>
    <row r="496" spans="1:23" x14ac:dyDescent="0.3">
      <c r="A496" s="58" t="s">
        <v>173</v>
      </c>
      <c r="B496" s="59" t="s">
        <v>174</v>
      </c>
      <c r="C496" s="59" t="s">
        <v>16</v>
      </c>
      <c r="D496" s="59" t="s">
        <v>7</v>
      </c>
      <c r="E496" s="59" t="s">
        <v>15</v>
      </c>
      <c r="F496" s="59">
        <v>1308897</v>
      </c>
      <c r="G496" s="60">
        <f>IF(C496="oui",VLOOKUP(D496,[1]Outils!F$1:G$12,2,FALSE),0)</f>
        <v>58</v>
      </c>
      <c r="H496" s="59" t="s">
        <v>17</v>
      </c>
      <c r="I496" s="60">
        <f t="shared" si="14"/>
        <v>58</v>
      </c>
      <c r="J496" s="59" t="s">
        <v>17</v>
      </c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61">
        <f t="shared" si="15"/>
        <v>58</v>
      </c>
      <c r="W496" s="47"/>
    </row>
    <row r="497" spans="1:23" x14ac:dyDescent="0.3">
      <c r="A497" s="58" t="s">
        <v>194</v>
      </c>
      <c r="B497" s="59" t="s">
        <v>78</v>
      </c>
      <c r="C497" s="59" t="s">
        <v>16</v>
      </c>
      <c r="D497" s="59" t="s">
        <v>7</v>
      </c>
      <c r="E497" s="59" t="s">
        <v>15</v>
      </c>
      <c r="F497" s="59">
        <v>8890709</v>
      </c>
      <c r="G497" s="60">
        <f>IF(C497="oui",VLOOKUP(D497,[1]Outils!F$1:G$12,2,FALSE),0)</f>
        <v>58</v>
      </c>
      <c r="H497" s="59" t="s">
        <v>17</v>
      </c>
      <c r="I497" s="60">
        <f t="shared" si="14"/>
        <v>58</v>
      </c>
      <c r="J497" s="59" t="s">
        <v>17</v>
      </c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61">
        <f t="shared" si="15"/>
        <v>58</v>
      </c>
      <c r="W497" s="47"/>
    </row>
    <row r="498" spans="1:23" x14ac:dyDescent="0.3">
      <c r="A498" s="58" t="s">
        <v>194</v>
      </c>
      <c r="B498" s="59" t="s">
        <v>195</v>
      </c>
      <c r="C498" s="59" t="s">
        <v>16</v>
      </c>
      <c r="D498" s="59" t="s">
        <v>7</v>
      </c>
      <c r="E498" s="59" t="s">
        <v>15</v>
      </c>
      <c r="F498" s="59">
        <v>8890709</v>
      </c>
      <c r="G498" s="60">
        <f>IF(C498="oui",VLOOKUP(D498,[1]Outils!F$1:G$12,2,FALSE),0)</f>
        <v>58</v>
      </c>
      <c r="H498" s="59" t="s">
        <v>17</v>
      </c>
      <c r="I498" s="60">
        <f t="shared" si="14"/>
        <v>58</v>
      </c>
      <c r="J498" s="59" t="s">
        <v>17</v>
      </c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61">
        <f t="shared" si="15"/>
        <v>58</v>
      </c>
      <c r="W498" s="47"/>
    </row>
    <row r="499" spans="1:23" x14ac:dyDescent="0.3">
      <c r="A499" s="58" t="s">
        <v>194</v>
      </c>
      <c r="B499" s="59" t="s">
        <v>74</v>
      </c>
      <c r="C499" s="59" t="s">
        <v>16</v>
      </c>
      <c r="D499" s="59" t="s">
        <v>13</v>
      </c>
      <c r="E499" s="59" t="s">
        <v>15</v>
      </c>
      <c r="F499" s="59">
        <v>8890709</v>
      </c>
      <c r="G499" s="60">
        <f>IF(C499="oui",VLOOKUP(D499,[1]Outils!F$1:G$12,2,FALSE),0)</f>
        <v>28</v>
      </c>
      <c r="H499" s="59" t="s">
        <v>17</v>
      </c>
      <c r="I499" s="60">
        <f t="shared" si="14"/>
        <v>28</v>
      </c>
      <c r="J499" s="59" t="s">
        <v>17</v>
      </c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61">
        <f t="shared" si="15"/>
        <v>28</v>
      </c>
      <c r="W499" s="47"/>
    </row>
    <row r="500" spans="1:23" x14ac:dyDescent="0.3">
      <c r="A500" s="58" t="s">
        <v>352</v>
      </c>
      <c r="B500" s="59" t="s">
        <v>258</v>
      </c>
      <c r="C500" s="59" t="s">
        <v>16</v>
      </c>
      <c r="D500" s="59" t="s">
        <v>4</v>
      </c>
      <c r="E500" s="59" t="s">
        <v>15</v>
      </c>
      <c r="F500" s="59">
        <v>7</v>
      </c>
      <c r="G500" s="60">
        <f>IF(C500="oui",VLOOKUP(D500,[1]Outils!F$1:G$12,2,FALSE),0)</f>
        <v>62</v>
      </c>
      <c r="H500" s="59" t="s">
        <v>16</v>
      </c>
      <c r="I500" s="60">
        <f t="shared" si="14"/>
        <v>66</v>
      </c>
      <c r="J500" s="59" t="s">
        <v>17</v>
      </c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61">
        <f t="shared" si="15"/>
        <v>66</v>
      </c>
      <c r="W500" s="47"/>
    </row>
    <row r="501" spans="1:23" x14ac:dyDescent="0.3">
      <c r="A501" s="58" t="s">
        <v>390</v>
      </c>
      <c r="B501" s="59" t="s">
        <v>313</v>
      </c>
      <c r="C501" s="59" t="s">
        <v>16</v>
      </c>
      <c r="D501" s="59" t="s">
        <v>8</v>
      </c>
      <c r="E501" s="59" t="s">
        <v>14</v>
      </c>
      <c r="F501" s="59"/>
      <c r="G501" s="60">
        <f>IF(C501="oui",VLOOKUP(D501,[1]Outils!F$1:G$12,2,FALSE),0)</f>
        <v>50</v>
      </c>
      <c r="H501" s="59" t="s">
        <v>17</v>
      </c>
      <c r="I501" s="60">
        <f t="shared" si="14"/>
        <v>50</v>
      </c>
      <c r="J501" s="59" t="s">
        <v>17</v>
      </c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61">
        <f t="shared" si="15"/>
        <v>50</v>
      </c>
      <c r="W501" s="47"/>
    </row>
    <row r="502" spans="1:23" x14ac:dyDescent="0.3">
      <c r="A502" s="58" t="s">
        <v>95</v>
      </c>
      <c r="B502" s="59" t="s">
        <v>96</v>
      </c>
      <c r="C502" s="59" t="s">
        <v>16</v>
      </c>
      <c r="D502" s="59" t="s">
        <v>2</v>
      </c>
      <c r="E502" s="59" t="s">
        <v>15</v>
      </c>
      <c r="F502" s="59">
        <v>1000197</v>
      </c>
      <c r="G502" s="60">
        <f>IF(C502="oui",VLOOKUP(D502,[1]Outils!F$1:G$12,2,FALSE),0)</f>
        <v>45</v>
      </c>
      <c r="H502" s="59" t="s">
        <v>16</v>
      </c>
      <c r="I502" s="60">
        <f t="shared" si="14"/>
        <v>49</v>
      </c>
      <c r="J502" s="59" t="s">
        <v>17</v>
      </c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61">
        <f t="shared" si="15"/>
        <v>49</v>
      </c>
      <c r="W502" s="47"/>
    </row>
    <row r="503" spans="1:23" x14ac:dyDescent="0.3">
      <c r="A503" s="58" t="s">
        <v>367</v>
      </c>
      <c r="B503" s="59" t="s">
        <v>369</v>
      </c>
      <c r="C503" s="59" t="s">
        <v>16</v>
      </c>
      <c r="D503" s="59" t="s">
        <v>4</v>
      </c>
      <c r="E503" s="59" t="s">
        <v>15</v>
      </c>
      <c r="F503" s="59">
        <v>3861441</v>
      </c>
      <c r="G503" s="60">
        <f>IF(C503="oui",VLOOKUP(D503,[1]Outils!F$1:G$12,2,FALSE),0)</f>
        <v>62</v>
      </c>
      <c r="H503" s="59" t="s">
        <v>17</v>
      </c>
      <c r="I503" s="60">
        <f t="shared" si="14"/>
        <v>62</v>
      </c>
      <c r="J503" s="59" t="s">
        <v>17</v>
      </c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61">
        <f t="shared" si="15"/>
        <v>62</v>
      </c>
      <c r="W503" s="47"/>
    </row>
    <row r="504" spans="1:23" x14ac:dyDescent="0.3">
      <c r="A504" s="58" t="s">
        <v>454</v>
      </c>
      <c r="B504" s="59" t="s">
        <v>79</v>
      </c>
      <c r="C504" s="59" t="s">
        <v>16</v>
      </c>
      <c r="D504" s="59" t="s">
        <v>8</v>
      </c>
      <c r="E504" s="59" t="s">
        <v>15</v>
      </c>
      <c r="F504" s="59">
        <v>1291088</v>
      </c>
      <c r="G504" s="60">
        <f>IF(C504="oui",VLOOKUP(D504,[1]Outils!F$1:G$12,2,FALSE),0)</f>
        <v>50</v>
      </c>
      <c r="H504" s="59" t="s">
        <v>17</v>
      </c>
      <c r="I504" s="60">
        <f t="shared" si="14"/>
        <v>50</v>
      </c>
      <c r="J504" s="59" t="s">
        <v>17</v>
      </c>
      <c r="K504" s="59"/>
      <c r="L504" s="59"/>
      <c r="M504" s="59"/>
      <c r="N504" s="59"/>
      <c r="O504" s="59"/>
      <c r="P504" s="59"/>
      <c r="Q504" s="59"/>
      <c r="R504" s="59"/>
      <c r="S504" s="59"/>
      <c r="T504" s="59"/>
      <c r="U504" s="59"/>
      <c r="V504" s="61">
        <f t="shared" si="15"/>
        <v>50</v>
      </c>
      <c r="W504" s="47"/>
    </row>
    <row r="505" spans="1:23" x14ac:dyDescent="0.3">
      <c r="A505" s="58" t="s">
        <v>454</v>
      </c>
      <c r="B505" s="59" t="s">
        <v>245</v>
      </c>
      <c r="C505" s="59" t="s">
        <v>16</v>
      </c>
      <c r="D505" s="59" t="s">
        <v>12</v>
      </c>
      <c r="E505" s="59" t="s">
        <v>15</v>
      </c>
      <c r="F505" s="59">
        <v>1291987</v>
      </c>
      <c r="G505" s="60">
        <f>IF(C505="oui",VLOOKUP(D505,[1]Outils!F$1:G$12,2,FALSE),0)</f>
        <v>43</v>
      </c>
      <c r="H505" s="59" t="s">
        <v>17</v>
      </c>
      <c r="I505" s="60">
        <f t="shared" si="14"/>
        <v>43</v>
      </c>
      <c r="J505" s="59" t="s">
        <v>17</v>
      </c>
      <c r="K505" s="59"/>
      <c r="L505" s="59"/>
      <c r="M505" s="59"/>
      <c r="N505" s="59"/>
      <c r="O505" s="59"/>
      <c r="P505" s="59"/>
      <c r="Q505" s="59"/>
      <c r="R505" s="59"/>
      <c r="S505" s="59"/>
      <c r="T505" s="59"/>
      <c r="U505" s="59"/>
      <c r="V505" s="61">
        <f t="shared" si="15"/>
        <v>43</v>
      </c>
      <c r="W505" s="47"/>
    </row>
    <row r="506" spans="1:23" x14ac:dyDescent="0.3">
      <c r="A506" s="58" t="s">
        <v>601</v>
      </c>
      <c r="B506" s="59" t="s">
        <v>602</v>
      </c>
      <c r="C506" s="59" t="s">
        <v>16</v>
      </c>
      <c r="D506" s="59" t="s">
        <v>3</v>
      </c>
      <c r="E506" s="59" t="s">
        <v>15</v>
      </c>
      <c r="F506" s="59">
        <v>4052817</v>
      </c>
      <c r="G506" s="60">
        <f>IF(C506="oui",VLOOKUP(D506,[1]Outils!F$1:G$12,2,FALSE),0)</f>
        <v>49</v>
      </c>
      <c r="H506" s="59" t="s">
        <v>17</v>
      </c>
      <c r="I506" s="60">
        <f t="shared" si="14"/>
        <v>49</v>
      </c>
      <c r="J506" s="59" t="s">
        <v>17</v>
      </c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61">
        <f t="shared" si="15"/>
        <v>49</v>
      </c>
      <c r="W506" s="47"/>
    </row>
    <row r="507" spans="1:23" x14ac:dyDescent="0.3">
      <c r="A507" s="58" t="s">
        <v>568</v>
      </c>
      <c r="B507" s="59" t="s">
        <v>112</v>
      </c>
      <c r="C507" s="59" t="s">
        <v>16</v>
      </c>
      <c r="D507" s="59" t="s">
        <v>8</v>
      </c>
      <c r="E507" s="59" t="s">
        <v>15</v>
      </c>
      <c r="F507" s="59">
        <v>1408024</v>
      </c>
      <c r="G507" s="60">
        <f>IF(C507="oui",VLOOKUP(D507,[1]Outils!F$1:G$12,2,FALSE),0)</f>
        <v>50</v>
      </c>
      <c r="H507" s="59" t="s">
        <v>17</v>
      </c>
      <c r="I507" s="60">
        <f t="shared" si="14"/>
        <v>50</v>
      </c>
      <c r="J507" s="59" t="s">
        <v>17</v>
      </c>
      <c r="K507" s="59"/>
      <c r="L507" s="59"/>
      <c r="M507" s="59"/>
      <c r="N507" s="59"/>
      <c r="O507" s="59"/>
      <c r="P507" s="59"/>
      <c r="Q507" s="59"/>
      <c r="R507" s="59"/>
      <c r="S507" s="59"/>
      <c r="T507" s="59"/>
      <c r="U507" s="59"/>
      <c r="V507" s="61">
        <f t="shared" si="15"/>
        <v>50</v>
      </c>
      <c r="W507" s="47"/>
    </row>
    <row r="508" spans="1:23" x14ac:dyDescent="0.3">
      <c r="A508" s="58" t="s">
        <v>619</v>
      </c>
      <c r="B508" s="59" t="s">
        <v>487</v>
      </c>
      <c r="C508" s="59" t="s">
        <v>16</v>
      </c>
      <c r="D508" s="59" t="s">
        <v>5</v>
      </c>
      <c r="E508" s="59" t="s">
        <v>15</v>
      </c>
      <c r="F508" s="59">
        <v>7800125</v>
      </c>
      <c r="G508" s="60">
        <f>IF(C508="oui",VLOOKUP(D508,[1]Outils!F$1:G$12,2,FALSE),0)</f>
        <v>62</v>
      </c>
      <c r="H508" s="59" t="s">
        <v>16</v>
      </c>
      <c r="I508" s="60">
        <f t="shared" si="14"/>
        <v>66</v>
      </c>
      <c r="J508" s="59" t="s">
        <v>17</v>
      </c>
      <c r="K508" s="59"/>
      <c r="L508" s="59"/>
      <c r="M508" s="59"/>
      <c r="N508" s="59"/>
      <c r="O508" s="59"/>
      <c r="P508" s="59"/>
      <c r="Q508" s="59"/>
      <c r="R508" s="59"/>
      <c r="S508" s="59"/>
      <c r="T508" s="59"/>
      <c r="U508" s="59"/>
      <c r="V508" s="61">
        <f t="shared" si="15"/>
        <v>66</v>
      </c>
      <c r="W508" s="47"/>
    </row>
    <row r="509" spans="1:23" x14ac:dyDescent="0.3">
      <c r="A509" s="58" t="s">
        <v>354</v>
      </c>
      <c r="B509" s="59" t="s">
        <v>74</v>
      </c>
      <c r="C509" s="59" t="s">
        <v>16</v>
      </c>
      <c r="D509" s="59" t="s">
        <v>4</v>
      </c>
      <c r="E509" s="59" t="s">
        <v>15</v>
      </c>
      <c r="F509" s="59">
        <v>7000150</v>
      </c>
      <c r="G509" s="60">
        <f>IF(C509="oui",VLOOKUP(D509,[1]Outils!F$1:G$12,2,FALSE),0)</f>
        <v>62</v>
      </c>
      <c r="H509" s="59" t="s">
        <v>17</v>
      </c>
      <c r="I509" s="60">
        <f t="shared" si="14"/>
        <v>62</v>
      </c>
      <c r="J509" s="59" t="s">
        <v>17</v>
      </c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61">
        <f t="shared" si="15"/>
        <v>62</v>
      </c>
      <c r="W509" s="47"/>
    </row>
    <row r="510" spans="1:23" x14ac:dyDescent="0.3">
      <c r="A510" s="58" t="s">
        <v>468</v>
      </c>
      <c r="B510" s="59" t="s">
        <v>803</v>
      </c>
      <c r="C510" s="59" t="s">
        <v>16</v>
      </c>
      <c r="D510" s="59" t="s">
        <v>3</v>
      </c>
      <c r="E510" s="59" t="s">
        <v>15</v>
      </c>
      <c r="F510" s="59">
        <v>67</v>
      </c>
      <c r="G510" s="60">
        <f>IF(C510="oui",VLOOKUP(D510,[1]Outils!F$1:G$12,2,FALSE),0)</f>
        <v>49</v>
      </c>
      <c r="H510" s="59" t="s">
        <v>17</v>
      </c>
      <c r="I510" s="60">
        <f t="shared" si="14"/>
        <v>49</v>
      </c>
      <c r="J510" s="59" t="s">
        <v>17</v>
      </c>
      <c r="K510" s="59"/>
      <c r="L510" s="59"/>
      <c r="M510" s="59"/>
      <c r="N510" s="59"/>
      <c r="O510" s="59"/>
      <c r="P510" s="59"/>
      <c r="Q510" s="59"/>
      <c r="R510" s="59"/>
      <c r="S510" s="59"/>
      <c r="T510" s="59"/>
      <c r="U510" s="59"/>
      <c r="V510" s="61">
        <f t="shared" si="15"/>
        <v>49</v>
      </c>
      <c r="W510" s="47"/>
    </row>
    <row r="511" spans="1:23" x14ac:dyDescent="0.3">
      <c r="A511" s="58" t="s">
        <v>468</v>
      </c>
      <c r="B511" s="59" t="s">
        <v>456</v>
      </c>
      <c r="C511" s="59" t="s">
        <v>16</v>
      </c>
      <c r="D511" s="59" t="s">
        <v>5</v>
      </c>
      <c r="E511" s="59" t="s">
        <v>15</v>
      </c>
      <c r="F511" s="59">
        <v>68</v>
      </c>
      <c r="G511" s="60">
        <f>IF(C511="oui",VLOOKUP(D511,[1]Outils!F$1:G$12,2,FALSE),0)</f>
        <v>62</v>
      </c>
      <c r="H511" s="59" t="s">
        <v>17</v>
      </c>
      <c r="I511" s="60">
        <f t="shared" si="14"/>
        <v>62</v>
      </c>
      <c r="J511" s="59" t="s">
        <v>17</v>
      </c>
      <c r="K511" s="59"/>
      <c r="L511" s="59"/>
      <c r="M511" s="59"/>
      <c r="N511" s="59"/>
      <c r="O511" s="59"/>
      <c r="P511" s="59"/>
      <c r="Q511" s="59"/>
      <c r="R511" s="59"/>
      <c r="S511" s="59"/>
      <c r="T511" s="59"/>
      <c r="U511" s="59"/>
      <c r="V511" s="61">
        <f t="shared" si="15"/>
        <v>62</v>
      </c>
      <c r="W511" s="47"/>
    </row>
    <row r="512" spans="1:23" x14ac:dyDescent="0.3">
      <c r="A512" s="58" t="s">
        <v>525</v>
      </c>
      <c r="B512" s="59" t="s">
        <v>190</v>
      </c>
      <c r="C512" s="59" t="s">
        <v>16</v>
      </c>
      <c r="D512" s="59" t="s">
        <v>3</v>
      </c>
      <c r="E512" s="59" t="s">
        <v>15</v>
      </c>
      <c r="F512" s="59">
        <v>3544041</v>
      </c>
      <c r="G512" s="60">
        <f>IF(C512="oui",VLOOKUP(D512,[1]Outils!F$1:G$12,2,FALSE),0)</f>
        <v>49</v>
      </c>
      <c r="H512" s="59" t="s">
        <v>17</v>
      </c>
      <c r="I512" s="60">
        <f t="shared" si="14"/>
        <v>49</v>
      </c>
      <c r="J512" s="59" t="s">
        <v>17</v>
      </c>
      <c r="K512" s="59"/>
      <c r="L512" s="59"/>
      <c r="M512" s="59"/>
      <c r="N512" s="59"/>
      <c r="O512" s="59"/>
      <c r="P512" s="59"/>
      <c r="Q512" s="59"/>
      <c r="R512" s="59"/>
      <c r="S512" s="59"/>
      <c r="T512" s="59"/>
      <c r="U512" s="59"/>
      <c r="V512" s="61">
        <f t="shared" si="15"/>
        <v>49</v>
      </c>
      <c r="W512" s="47"/>
    </row>
    <row r="513" spans="1:23" x14ac:dyDescent="0.3">
      <c r="A513" s="58" t="s">
        <v>737</v>
      </c>
      <c r="B513" s="59" t="s">
        <v>738</v>
      </c>
      <c r="C513" s="59" t="s">
        <v>16</v>
      </c>
      <c r="D513" s="59" t="s">
        <v>2</v>
      </c>
      <c r="E513" s="59" t="s">
        <v>14</v>
      </c>
      <c r="F513" s="59"/>
      <c r="G513" s="60">
        <f>IF(C513="oui",VLOOKUP(D513,[1]Outils!F$1:G$12,2,FALSE),0)</f>
        <v>45</v>
      </c>
      <c r="H513" s="59" t="s">
        <v>17</v>
      </c>
      <c r="I513" s="60">
        <f t="shared" si="14"/>
        <v>45</v>
      </c>
      <c r="J513" s="59" t="s">
        <v>16</v>
      </c>
      <c r="K513" s="59">
        <v>1</v>
      </c>
      <c r="L513" s="59"/>
      <c r="M513" s="59"/>
      <c r="N513" s="59"/>
      <c r="O513" s="59"/>
      <c r="P513" s="59"/>
      <c r="Q513" s="59"/>
      <c r="R513" s="59">
        <v>1</v>
      </c>
      <c r="S513" s="59"/>
      <c r="T513" s="59"/>
      <c r="U513" s="59"/>
      <c r="V513" s="61">
        <f t="shared" si="15"/>
        <v>55</v>
      </c>
      <c r="W513" s="47"/>
    </row>
    <row r="514" spans="1:23" x14ac:dyDescent="0.3">
      <c r="A514" s="58" t="s">
        <v>393</v>
      </c>
      <c r="B514" s="59" t="s">
        <v>102</v>
      </c>
      <c r="C514" s="59" t="s">
        <v>16</v>
      </c>
      <c r="D514" s="59" t="s">
        <v>8</v>
      </c>
      <c r="E514" s="59" t="s">
        <v>15</v>
      </c>
      <c r="F514" s="59">
        <v>1117030</v>
      </c>
      <c r="G514" s="60">
        <f>IF(C514="oui",VLOOKUP(D514,[1]Outils!F$1:G$12,2,FALSE),0)</f>
        <v>50</v>
      </c>
      <c r="H514" s="59" t="s">
        <v>17</v>
      </c>
      <c r="I514" s="60">
        <f t="shared" si="14"/>
        <v>50</v>
      </c>
      <c r="J514" s="59" t="s">
        <v>17</v>
      </c>
      <c r="K514" s="59"/>
      <c r="L514" s="59"/>
      <c r="M514" s="59"/>
      <c r="N514" s="59"/>
      <c r="O514" s="59"/>
      <c r="P514" s="59"/>
      <c r="Q514" s="59"/>
      <c r="R514" s="59"/>
      <c r="S514" s="59"/>
      <c r="T514" s="59"/>
      <c r="U514" s="59"/>
      <c r="V514" s="61">
        <f t="shared" si="15"/>
        <v>50</v>
      </c>
      <c r="W514" s="47"/>
    </row>
    <row r="515" spans="1:23" x14ac:dyDescent="0.3">
      <c r="A515" s="58" t="s">
        <v>342</v>
      </c>
      <c r="B515" s="59" t="s">
        <v>245</v>
      </c>
      <c r="C515" s="59" t="s">
        <v>16</v>
      </c>
      <c r="D515" s="59" t="s">
        <v>3</v>
      </c>
      <c r="E515" s="59" t="s">
        <v>15</v>
      </c>
      <c r="F515" s="59">
        <v>7204288</v>
      </c>
      <c r="G515" s="60">
        <f>IF(C515="oui",VLOOKUP(D515,[1]Outils!F$1:G$12,2,FALSE),0)</f>
        <v>49</v>
      </c>
      <c r="H515" s="59" t="s">
        <v>17</v>
      </c>
      <c r="I515" s="60">
        <f t="shared" si="14"/>
        <v>49</v>
      </c>
      <c r="J515" s="59" t="s">
        <v>17</v>
      </c>
      <c r="K515" s="59"/>
      <c r="L515" s="59"/>
      <c r="M515" s="59"/>
      <c r="N515" s="59"/>
      <c r="O515" s="59"/>
      <c r="P515" s="59"/>
      <c r="Q515" s="59"/>
      <c r="R515" s="59"/>
      <c r="S515" s="59"/>
      <c r="T515" s="59"/>
      <c r="U515" s="59"/>
      <c r="V515" s="61">
        <f t="shared" si="15"/>
        <v>49</v>
      </c>
      <c r="W515" s="47"/>
    </row>
    <row r="516" spans="1:23" x14ac:dyDescent="0.3">
      <c r="A516" s="58" t="s">
        <v>433</v>
      </c>
      <c r="B516" s="59" t="s">
        <v>267</v>
      </c>
      <c r="C516" s="59" t="s">
        <v>16</v>
      </c>
      <c r="D516" s="59" t="s">
        <v>3</v>
      </c>
      <c r="E516" s="59" t="s">
        <v>15</v>
      </c>
      <c r="F516" s="59">
        <v>36</v>
      </c>
      <c r="G516" s="60">
        <f>IF(C516="oui",VLOOKUP(D516,[1]Outils!F$1:G$12,2,FALSE),0)</f>
        <v>49</v>
      </c>
      <c r="H516" s="59" t="s">
        <v>16</v>
      </c>
      <c r="I516" s="60">
        <f t="shared" ref="I516:I579" si="16">IF(H516="oui",G516+4,G516)</f>
        <v>53</v>
      </c>
      <c r="J516" s="59" t="s">
        <v>17</v>
      </c>
      <c r="K516" s="59"/>
      <c r="L516" s="59"/>
      <c r="M516" s="59"/>
      <c r="N516" s="59"/>
      <c r="O516" s="59"/>
      <c r="P516" s="59"/>
      <c r="Q516" s="59"/>
      <c r="R516" s="59"/>
      <c r="S516" s="59"/>
      <c r="T516" s="59"/>
      <c r="U516" s="59"/>
      <c r="V516" s="61">
        <f t="shared" ref="V516:V579" si="17">IF(J516="oui",I516+K516*10,I516)</f>
        <v>53</v>
      </c>
      <c r="W516" s="47"/>
    </row>
    <row r="517" spans="1:23" x14ac:dyDescent="0.3">
      <c r="A517" s="58" t="s">
        <v>115</v>
      </c>
      <c r="B517" s="59" t="s">
        <v>116</v>
      </c>
      <c r="C517" s="59" t="s">
        <v>16</v>
      </c>
      <c r="D517" s="59" t="s">
        <v>11</v>
      </c>
      <c r="E517" s="59" t="s">
        <v>15</v>
      </c>
      <c r="F517" s="59">
        <v>4146302</v>
      </c>
      <c r="G517" s="60">
        <f>IF(C517="oui",VLOOKUP(D517,[1]Outils!F$1:G$12,2,FALSE),0)</f>
        <v>38</v>
      </c>
      <c r="H517" s="59" t="s">
        <v>17</v>
      </c>
      <c r="I517" s="60">
        <f t="shared" si="16"/>
        <v>38</v>
      </c>
      <c r="J517" s="59" t="s">
        <v>16</v>
      </c>
      <c r="K517" s="59">
        <v>2</v>
      </c>
      <c r="L517" s="59"/>
      <c r="M517" s="59">
        <v>2</v>
      </c>
      <c r="N517" s="59"/>
      <c r="O517" s="59"/>
      <c r="P517" s="59"/>
      <c r="Q517" s="59"/>
      <c r="R517" s="59"/>
      <c r="S517" s="59"/>
      <c r="T517" s="59"/>
      <c r="U517" s="59"/>
      <c r="V517" s="61">
        <f t="shared" si="17"/>
        <v>58</v>
      </c>
      <c r="W517" s="47"/>
    </row>
    <row r="518" spans="1:23" x14ac:dyDescent="0.3">
      <c r="A518" s="58" t="s">
        <v>795</v>
      </c>
      <c r="B518" s="59" t="s">
        <v>330</v>
      </c>
      <c r="C518" s="59" t="s">
        <v>16</v>
      </c>
      <c r="D518" s="59" t="s">
        <v>8</v>
      </c>
      <c r="E518" s="59" t="s">
        <v>15</v>
      </c>
      <c r="F518" s="59">
        <v>1115166</v>
      </c>
      <c r="G518" s="60">
        <f>IF(C518="oui",VLOOKUP(D518,[1]Outils!F$1:G$12,2,FALSE),0)</f>
        <v>50</v>
      </c>
      <c r="H518" s="59" t="s">
        <v>17</v>
      </c>
      <c r="I518" s="60">
        <f t="shared" si="16"/>
        <v>50</v>
      </c>
      <c r="J518" s="59" t="s">
        <v>17</v>
      </c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61">
        <f t="shared" si="17"/>
        <v>50</v>
      </c>
      <c r="W518" s="47"/>
    </row>
    <row r="519" spans="1:23" x14ac:dyDescent="0.3">
      <c r="A519" s="58" t="s">
        <v>504</v>
      </c>
      <c r="B519" s="59" t="s">
        <v>505</v>
      </c>
      <c r="C519" s="59" t="s">
        <v>17</v>
      </c>
      <c r="D519" s="59" t="s">
        <v>2</v>
      </c>
      <c r="E519" s="59" t="s">
        <v>14</v>
      </c>
      <c r="F519" s="59"/>
      <c r="G519" s="60">
        <f>IF(C519="oui",VLOOKUP(D519,[1]Outils!F$1:G$12,2,FALSE),0)</f>
        <v>0</v>
      </c>
      <c r="H519" s="59" t="s">
        <v>17</v>
      </c>
      <c r="I519" s="60">
        <f t="shared" si="16"/>
        <v>0</v>
      </c>
      <c r="J519" s="59" t="s">
        <v>16</v>
      </c>
      <c r="K519" s="59">
        <v>2</v>
      </c>
      <c r="L519" s="59"/>
      <c r="M519" s="59"/>
      <c r="N519" s="59"/>
      <c r="O519" s="59"/>
      <c r="P519" s="59"/>
      <c r="Q519" s="59">
        <v>1</v>
      </c>
      <c r="R519" s="59">
        <v>1</v>
      </c>
      <c r="S519" s="59"/>
      <c r="T519" s="59"/>
      <c r="U519" s="59"/>
      <c r="V519" s="61">
        <f t="shared" si="17"/>
        <v>20</v>
      </c>
      <c r="W519" s="47"/>
    </row>
    <row r="520" spans="1:23" x14ac:dyDescent="0.3">
      <c r="A520" s="58" t="s">
        <v>720</v>
      </c>
      <c r="B520" s="59" t="s">
        <v>107</v>
      </c>
      <c r="C520" s="59" t="s">
        <v>16</v>
      </c>
      <c r="D520" s="59" t="s">
        <v>13</v>
      </c>
      <c r="E520" s="59" t="s">
        <v>14</v>
      </c>
      <c r="F520" s="59"/>
      <c r="G520" s="60">
        <f>IF(C520="oui",VLOOKUP(D520,[1]Outils!F$1:G$12,2,FALSE),0)</f>
        <v>28</v>
      </c>
      <c r="H520" s="59" t="s">
        <v>17</v>
      </c>
      <c r="I520" s="60">
        <f t="shared" si="16"/>
        <v>28</v>
      </c>
      <c r="J520" s="59" t="s">
        <v>16</v>
      </c>
      <c r="K520" s="59">
        <v>1</v>
      </c>
      <c r="L520" s="59">
        <v>1</v>
      </c>
      <c r="M520" s="59"/>
      <c r="N520" s="59"/>
      <c r="O520" s="59"/>
      <c r="P520" s="59"/>
      <c r="Q520" s="59"/>
      <c r="R520" s="59"/>
      <c r="S520" s="59"/>
      <c r="T520" s="59"/>
      <c r="U520" s="59"/>
      <c r="V520" s="61">
        <f t="shared" si="17"/>
        <v>38</v>
      </c>
      <c r="W520" s="47"/>
    </row>
    <row r="521" spans="1:23" x14ac:dyDescent="0.3">
      <c r="A521" s="58" t="s">
        <v>766</v>
      </c>
      <c r="B521" s="59" t="s">
        <v>767</v>
      </c>
      <c r="C521" s="59" t="s">
        <v>16</v>
      </c>
      <c r="D521" s="59" t="s">
        <v>6</v>
      </c>
      <c r="E521" s="59" t="s">
        <v>15</v>
      </c>
      <c r="F521" s="59">
        <v>4000817</v>
      </c>
      <c r="G521" s="60">
        <f>IF(C521="oui",VLOOKUP(D521,[1]Outils!F$1:G$12,2,FALSE),0)</f>
        <v>58</v>
      </c>
      <c r="H521" s="59" t="s">
        <v>17</v>
      </c>
      <c r="I521" s="60">
        <f t="shared" si="16"/>
        <v>58</v>
      </c>
      <c r="J521" s="59" t="s">
        <v>17</v>
      </c>
      <c r="K521" s="59"/>
      <c r="L521" s="59"/>
      <c r="M521" s="59"/>
      <c r="N521" s="59"/>
      <c r="O521" s="59"/>
      <c r="P521" s="59"/>
      <c r="Q521" s="59"/>
      <c r="R521" s="59"/>
      <c r="S521" s="59"/>
      <c r="T521" s="59"/>
      <c r="U521" s="59"/>
      <c r="V521" s="61">
        <f t="shared" si="17"/>
        <v>58</v>
      </c>
      <c r="W521" s="47"/>
    </row>
    <row r="522" spans="1:23" x14ac:dyDescent="0.3">
      <c r="A522" s="58" t="s">
        <v>229</v>
      </c>
      <c r="B522" s="59" t="s">
        <v>230</v>
      </c>
      <c r="C522" s="59" t="s">
        <v>16</v>
      </c>
      <c r="D522" s="59" t="s">
        <v>9</v>
      </c>
      <c r="E522" s="59" t="s">
        <v>15</v>
      </c>
      <c r="F522" s="59">
        <v>1177</v>
      </c>
      <c r="G522" s="60">
        <f>IF(C522="oui",VLOOKUP(D522,[1]Outils!F$1:G$12,2,FALSE),0)</f>
        <v>61</v>
      </c>
      <c r="H522" s="59" t="s">
        <v>17</v>
      </c>
      <c r="I522" s="60">
        <f t="shared" si="16"/>
        <v>61</v>
      </c>
      <c r="J522" s="59" t="s">
        <v>17</v>
      </c>
      <c r="K522" s="59"/>
      <c r="L522" s="59"/>
      <c r="M522" s="59"/>
      <c r="N522" s="59"/>
      <c r="O522" s="59"/>
      <c r="P522" s="59"/>
      <c r="Q522" s="59"/>
      <c r="R522" s="59"/>
      <c r="S522" s="59"/>
      <c r="T522" s="59"/>
      <c r="U522" s="59"/>
      <c r="V522" s="61">
        <f t="shared" si="17"/>
        <v>61</v>
      </c>
      <c r="W522" s="47"/>
    </row>
    <row r="523" spans="1:23" x14ac:dyDescent="0.3">
      <c r="A523" s="58" t="s">
        <v>229</v>
      </c>
      <c r="B523" s="59" t="s">
        <v>128</v>
      </c>
      <c r="C523" s="59" t="s">
        <v>16</v>
      </c>
      <c r="D523" s="59" t="s">
        <v>4</v>
      </c>
      <c r="E523" s="59" t="s">
        <v>15</v>
      </c>
      <c r="F523" s="59">
        <v>798</v>
      </c>
      <c r="G523" s="60">
        <f>IF(C523="oui",VLOOKUP(D523,[1]Outils!F$1:G$12,2,FALSE),0)</f>
        <v>62</v>
      </c>
      <c r="H523" s="59" t="s">
        <v>16</v>
      </c>
      <c r="I523" s="60">
        <f t="shared" si="16"/>
        <v>66</v>
      </c>
      <c r="J523" s="59" t="s">
        <v>17</v>
      </c>
      <c r="K523" s="59"/>
      <c r="L523" s="59"/>
      <c r="M523" s="59"/>
      <c r="N523" s="59"/>
      <c r="O523" s="59"/>
      <c r="P523" s="59"/>
      <c r="Q523" s="59"/>
      <c r="R523" s="59"/>
      <c r="S523" s="59"/>
      <c r="T523" s="59"/>
      <c r="U523" s="59"/>
      <c r="V523" s="61">
        <f t="shared" si="17"/>
        <v>66</v>
      </c>
      <c r="W523" s="47"/>
    </row>
    <row r="524" spans="1:23" x14ac:dyDescent="0.3">
      <c r="A524" s="58" t="s">
        <v>287</v>
      </c>
      <c r="B524" s="59" t="s">
        <v>288</v>
      </c>
      <c r="C524" s="59" t="s">
        <v>16</v>
      </c>
      <c r="D524" s="59" t="s">
        <v>4</v>
      </c>
      <c r="E524" s="59" t="s">
        <v>15</v>
      </c>
      <c r="F524" s="59">
        <v>7000069</v>
      </c>
      <c r="G524" s="60">
        <f>IF(C524="oui",VLOOKUP(D524,[1]Outils!F$1:G$12,2,FALSE),0)</f>
        <v>62</v>
      </c>
      <c r="H524" s="59" t="s">
        <v>16</v>
      </c>
      <c r="I524" s="60">
        <f t="shared" si="16"/>
        <v>66</v>
      </c>
      <c r="J524" s="59" t="s">
        <v>17</v>
      </c>
      <c r="K524" s="59"/>
      <c r="L524" s="59"/>
      <c r="M524" s="59"/>
      <c r="N524" s="59"/>
      <c r="O524" s="59"/>
      <c r="P524" s="59"/>
      <c r="Q524" s="59"/>
      <c r="R524" s="59"/>
      <c r="S524" s="59"/>
      <c r="T524" s="59"/>
      <c r="U524" s="59"/>
      <c r="V524" s="61">
        <f t="shared" si="17"/>
        <v>66</v>
      </c>
      <c r="W524" s="47"/>
    </row>
    <row r="525" spans="1:23" x14ac:dyDescent="0.3">
      <c r="A525" s="58" t="s">
        <v>383</v>
      </c>
      <c r="B525" s="59" t="s">
        <v>62</v>
      </c>
      <c r="C525" s="59" t="s">
        <v>16</v>
      </c>
      <c r="D525" s="59" t="s">
        <v>6</v>
      </c>
      <c r="E525" s="59" t="s">
        <v>15</v>
      </c>
      <c r="F525" s="59">
        <v>340</v>
      </c>
      <c r="G525" s="60">
        <f>IF(C525="oui",VLOOKUP(D525,[1]Outils!F$1:G$12,2,FALSE),0)</f>
        <v>58</v>
      </c>
      <c r="H525" s="59" t="s">
        <v>17</v>
      </c>
      <c r="I525" s="60">
        <f t="shared" si="16"/>
        <v>58</v>
      </c>
      <c r="J525" s="59" t="s">
        <v>16</v>
      </c>
      <c r="K525" s="59">
        <v>1</v>
      </c>
      <c r="L525" s="59"/>
      <c r="M525" s="59"/>
      <c r="N525" s="59"/>
      <c r="O525" s="59">
        <v>1</v>
      </c>
      <c r="P525" s="59"/>
      <c r="Q525" s="59"/>
      <c r="R525" s="59"/>
      <c r="S525" s="59"/>
      <c r="T525" s="59"/>
      <c r="U525" s="59"/>
      <c r="V525" s="61">
        <f t="shared" si="17"/>
        <v>68</v>
      </c>
      <c r="W525" s="47"/>
    </row>
    <row r="526" spans="1:23" x14ac:dyDescent="0.3">
      <c r="A526" s="58" t="s">
        <v>397</v>
      </c>
      <c r="B526" s="59" t="s">
        <v>272</v>
      </c>
      <c r="C526" s="59" t="s">
        <v>16</v>
      </c>
      <c r="D526" s="59" t="s">
        <v>8</v>
      </c>
      <c r="E526" s="59" t="s">
        <v>15</v>
      </c>
      <c r="F526" s="59">
        <v>9223498</v>
      </c>
      <c r="G526" s="60">
        <f>IF(C526="oui",VLOOKUP(D526,[1]Outils!F$1:G$12,2,FALSE),0)</f>
        <v>50</v>
      </c>
      <c r="H526" s="59" t="s">
        <v>17</v>
      </c>
      <c r="I526" s="60">
        <f t="shared" si="16"/>
        <v>50</v>
      </c>
      <c r="J526" s="59" t="s">
        <v>17</v>
      </c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61">
        <f t="shared" si="17"/>
        <v>50</v>
      </c>
      <c r="W526" s="47"/>
    </row>
    <row r="527" spans="1:23" x14ac:dyDescent="0.3">
      <c r="A527" s="58" t="s">
        <v>385</v>
      </c>
      <c r="B527" s="59" t="s">
        <v>386</v>
      </c>
      <c r="C527" s="59" t="s">
        <v>16</v>
      </c>
      <c r="D527" s="59" t="s">
        <v>7</v>
      </c>
      <c r="E527" s="59" t="s">
        <v>15</v>
      </c>
      <c r="F527" s="59">
        <v>2000019</v>
      </c>
      <c r="G527" s="60">
        <f>IF(C527="oui",VLOOKUP(D527,[1]Outils!F$1:G$12,2,FALSE),0)</f>
        <v>58</v>
      </c>
      <c r="H527" s="59" t="s">
        <v>17</v>
      </c>
      <c r="I527" s="60">
        <f t="shared" si="16"/>
        <v>58</v>
      </c>
      <c r="J527" s="59" t="s">
        <v>17</v>
      </c>
      <c r="K527" s="59"/>
      <c r="L527" s="59"/>
      <c r="M527" s="59"/>
      <c r="N527" s="59"/>
      <c r="O527" s="59"/>
      <c r="P527" s="59"/>
      <c r="Q527" s="59"/>
      <c r="R527" s="59"/>
      <c r="S527" s="59"/>
      <c r="T527" s="59"/>
      <c r="U527" s="59"/>
      <c r="V527" s="61">
        <f t="shared" si="17"/>
        <v>58</v>
      </c>
      <c r="W527" s="47"/>
    </row>
    <row r="528" spans="1:23" x14ac:dyDescent="0.3">
      <c r="A528" s="58" t="s">
        <v>385</v>
      </c>
      <c r="B528" s="59" t="s">
        <v>678</v>
      </c>
      <c r="C528" s="59" t="s">
        <v>16</v>
      </c>
      <c r="D528" s="59" t="s">
        <v>5</v>
      </c>
      <c r="E528" s="59" t="s">
        <v>15</v>
      </c>
      <c r="F528" s="59">
        <v>727174</v>
      </c>
      <c r="G528" s="60">
        <f>IF(C528="oui",VLOOKUP(D528,[1]Outils!F$1:G$12,2,FALSE),0)</f>
        <v>62</v>
      </c>
      <c r="H528" s="59" t="s">
        <v>17</v>
      </c>
      <c r="I528" s="60">
        <f t="shared" si="16"/>
        <v>62</v>
      </c>
      <c r="J528" s="59" t="s">
        <v>17</v>
      </c>
      <c r="K528" s="59"/>
      <c r="L528" s="59"/>
      <c r="M528" s="59"/>
      <c r="N528" s="59"/>
      <c r="O528" s="59"/>
      <c r="P528" s="59"/>
      <c r="Q528" s="59"/>
      <c r="R528" s="59"/>
      <c r="S528" s="59"/>
      <c r="T528" s="59"/>
      <c r="U528" s="59"/>
      <c r="V528" s="61">
        <f t="shared" si="17"/>
        <v>62</v>
      </c>
      <c r="W528" s="47"/>
    </row>
    <row r="529" spans="1:23" x14ac:dyDescent="0.3">
      <c r="A529" s="58" t="s">
        <v>223</v>
      </c>
      <c r="B529" s="59" t="s">
        <v>62</v>
      </c>
      <c r="C529" s="59" t="s">
        <v>16</v>
      </c>
      <c r="D529" s="59" t="s">
        <v>10</v>
      </c>
      <c r="E529" s="59" t="s">
        <v>15</v>
      </c>
      <c r="F529" s="59">
        <v>7644172</v>
      </c>
      <c r="G529" s="60">
        <f>IF(C529="oui",VLOOKUP(D529,[1]Outils!F$1:G$12,2,FALSE),0)</f>
        <v>46</v>
      </c>
      <c r="H529" s="59" t="s">
        <v>17</v>
      </c>
      <c r="I529" s="60">
        <f t="shared" si="16"/>
        <v>46</v>
      </c>
      <c r="J529" s="59" t="s">
        <v>17</v>
      </c>
      <c r="K529" s="59"/>
      <c r="L529" s="59"/>
      <c r="M529" s="59"/>
      <c r="N529" s="59"/>
      <c r="O529" s="59"/>
      <c r="P529" s="59"/>
      <c r="Q529" s="59"/>
      <c r="R529" s="59"/>
      <c r="S529" s="59"/>
      <c r="T529" s="59"/>
      <c r="U529" s="59"/>
      <c r="V529" s="61">
        <f t="shared" si="17"/>
        <v>46</v>
      </c>
      <c r="W529" s="47"/>
    </row>
    <row r="530" spans="1:23" x14ac:dyDescent="0.3">
      <c r="A530" s="58" t="s">
        <v>223</v>
      </c>
      <c r="B530" s="59" t="s">
        <v>50</v>
      </c>
      <c r="C530" s="59" t="s">
        <v>16</v>
      </c>
      <c r="D530" s="59" t="s">
        <v>4</v>
      </c>
      <c r="E530" s="59" t="s">
        <v>15</v>
      </c>
      <c r="F530" s="59">
        <v>7644171</v>
      </c>
      <c r="G530" s="60">
        <f>IF(C530="oui",VLOOKUP(D530,[1]Outils!F$1:G$12,2,FALSE),0)</f>
        <v>62</v>
      </c>
      <c r="H530" s="59" t="s">
        <v>17</v>
      </c>
      <c r="I530" s="60">
        <f t="shared" si="16"/>
        <v>62</v>
      </c>
      <c r="J530" s="59" t="s">
        <v>17</v>
      </c>
      <c r="K530" s="59"/>
      <c r="L530" s="59"/>
      <c r="M530" s="59"/>
      <c r="N530" s="59"/>
      <c r="O530" s="59"/>
      <c r="P530" s="59"/>
      <c r="Q530" s="59"/>
      <c r="R530" s="59"/>
      <c r="S530" s="59"/>
      <c r="T530" s="59"/>
      <c r="U530" s="59"/>
      <c r="V530" s="61">
        <f t="shared" si="17"/>
        <v>62</v>
      </c>
      <c r="W530" s="47"/>
    </row>
    <row r="531" spans="1:23" x14ac:dyDescent="0.3">
      <c r="A531" s="58" t="s">
        <v>402</v>
      </c>
      <c r="B531" s="59" t="s">
        <v>105</v>
      </c>
      <c r="C531" s="59" t="s">
        <v>16</v>
      </c>
      <c r="D531" s="59" t="s">
        <v>9</v>
      </c>
      <c r="E531" s="59" t="s">
        <v>15</v>
      </c>
      <c r="F531" s="59">
        <v>8735714</v>
      </c>
      <c r="G531" s="60">
        <f>IF(C531="oui",VLOOKUP(D531,[1]Outils!F$1:G$12,2,FALSE),0)</f>
        <v>61</v>
      </c>
      <c r="H531" s="59" t="s">
        <v>17</v>
      </c>
      <c r="I531" s="60">
        <f t="shared" si="16"/>
        <v>61</v>
      </c>
      <c r="J531" s="59" t="s">
        <v>17</v>
      </c>
      <c r="K531" s="59"/>
      <c r="L531" s="59"/>
      <c r="M531" s="59"/>
      <c r="N531" s="59"/>
      <c r="O531" s="59"/>
      <c r="P531" s="59"/>
      <c r="Q531" s="59"/>
      <c r="R531" s="59"/>
      <c r="S531" s="59"/>
      <c r="T531" s="59"/>
      <c r="U531" s="59"/>
      <c r="V531" s="61">
        <f t="shared" si="17"/>
        <v>61</v>
      </c>
      <c r="W531" s="47"/>
    </row>
    <row r="532" spans="1:23" x14ac:dyDescent="0.3">
      <c r="A532" s="58" t="s">
        <v>717</v>
      </c>
      <c r="B532" s="59" t="s">
        <v>716</v>
      </c>
      <c r="C532" s="59" t="s">
        <v>16</v>
      </c>
      <c r="D532" s="59" t="s">
        <v>10</v>
      </c>
      <c r="E532" s="59" t="s">
        <v>15</v>
      </c>
      <c r="F532" s="59">
        <v>9621892</v>
      </c>
      <c r="G532" s="60">
        <f>IF(C532="oui",VLOOKUP(D532,[1]Outils!F$1:G$12,2,FALSE),0)</f>
        <v>46</v>
      </c>
      <c r="H532" s="59" t="s">
        <v>17</v>
      </c>
      <c r="I532" s="60">
        <f t="shared" si="16"/>
        <v>46</v>
      </c>
      <c r="J532" s="59" t="s">
        <v>17</v>
      </c>
      <c r="K532" s="59"/>
      <c r="L532" s="59"/>
      <c r="M532" s="59"/>
      <c r="N532" s="59"/>
      <c r="O532" s="59"/>
      <c r="P532" s="59"/>
      <c r="Q532" s="59"/>
      <c r="R532" s="59"/>
      <c r="S532" s="59"/>
      <c r="T532" s="59"/>
      <c r="U532" s="59"/>
      <c r="V532" s="61">
        <f t="shared" si="17"/>
        <v>46</v>
      </c>
      <c r="W532" s="47"/>
    </row>
    <row r="533" spans="1:23" x14ac:dyDescent="0.3">
      <c r="A533" s="58" t="s">
        <v>717</v>
      </c>
      <c r="B533" s="59" t="s">
        <v>723</v>
      </c>
      <c r="C533" s="59" t="s">
        <v>16</v>
      </c>
      <c r="D533" s="59" t="s">
        <v>13</v>
      </c>
      <c r="E533" s="59" t="s">
        <v>15</v>
      </c>
      <c r="F533" s="59">
        <v>9621891</v>
      </c>
      <c r="G533" s="60">
        <f>IF(C533="oui",VLOOKUP(D533,[1]Outils!F$1:G$12,2,FALSE),0)</f>
        <v>28</v>
      </c>
      <c r="H533" s="59" t="s">
        <v>17</v>
      </c>
      <c r="I533" s="60">
        <f t="shared" si="16"/>
        <v>28</v>
      </c>
      <c r="J533" s="59" t="s">
        <v>17</v>
      </c>
      <c r="K533" s="59"/>
      <c r="L533" s="59"/>
      <c r="M533" s="59"/>
      <c r="N533" s="59"/>
      <c r="O533" s="59"/>
      <c r="P533" s="59"/>
      <c r="Q533" s="59"/>
      <c r="R533" s="59"/>
      <c r="S533" s="59"/>
      <c r="T533" s="59"/>
      <c r="U533" s="59"/>
      <c r="V533" s="61">
        <f t="shared" si="17"/>
        <v>28</v>
      </c>
      <c r="W533" s="47"/>
    </row>
    <row r="534" spans="1:23" x14ac:dyDescent="0.3">
      <c r="A534" s="58" t="s">
        <v>573</v>
      </c>
      <c r="B534" s="59" t="s">
        <v>499</v>
      </c>
      <c r="C534" s="59" t="s">
        <v>16</v>
      </c>
      <c r="D534" s="59" t="s">
        <v>10</v>
      </c>
      <c r="E534" s="59" t="s">
        <v>15</v>
      </c>
      <c r="F534" s="59">
        <v>149</v>
      </c>
      <c r="G534" s="60">
        <f>IF(C534="oui",VLOOKUP(D534,[1]Outils!F$1:G$12,2,FALSE),0)</f>
        <v>46</v>
      </c>
      <c r="H534" s="59" t="s">
        <v>17</v>
      </c>
      <c r="I534" s="60">
        <f t="shared" si="16"/>
        <v>46</v>
      </c>
      <c r="J534" s="59" t="s">
        <v>17</v>
      </c>
      <c r="K534" s="59"/>
      <c r="L534" s="59"/>
      <c r="M534" s="59"/>
      <c r="N534" s="59"/>
      <c r="O534" s="59"/>
      <c r="P534" s="59"/>
      <c r="Q534" s="59"/>
      <c r="R534" s="59"/>
      <c r="S534" s="59"/>
      <c r="T534" s="59"/>
      <c r="U534" s="59"/>
      <c r="V534" s="61">
        <f t="shared" si="17"/>
        <v>46</v>
      </c>
      <c r="W534" s="47"/>
    </row>
    <row r="535" spans="1:23" x14ac:dyDescent="0.3">
      <c r="A535" s="58" t="s">
        <v>453</v>
      </c>
      <c r="B535" s="59" t="s">
        <v>184</v>
      </c>
      <c r="C535" s="59" t="s">
        <v>16</v>
      </c>
      <c r="D535" s="59" t="s">
        <v>12</v>
      </c>
      <c r="E535" s="59" t="s">
        <v>14</v>
      </c>
      <c r="F535" s="59"/>
      <c r="G535" s="60">
        <f>IF(C535="oui",VLOOKUP(D535,[1]Outils!F$1:G$12,2,FALSE),0)</f>
        <v>43</v>
      </c>
      <c r="H535" s="59" t="s">
        <v>17</v>
      </c>
      <c r="I535" s="60">
        <f t="shared" si="16"/>
        <v>43</v>
      </c>
      <c r="J535" s="59" t="s">
        <v>17</v>
      </c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61">
        <f t="shared" si="17"/>
        <v>43</v>
      </c>
      <c r="W535" s="47"/>
    </row>
    <row r="536" spans="1:23" x14ac:dyDescent="0.3">
      <c r="A536" s="58" t="s">
        <v>607</v>
      </c>
      <c r="B536" s="59" t="s">
        <v>320</v>
      </c>
      <c r="C536" s="59" t="s">
        <v>16</v>
      </c>
      <c r="D536" s="59" t="s">
        <v>4</v>
      </c>
      <c r="E536" s="59" t="s">
        <v>15</v>
      </c>
      <c r="F536" s="59">
        <v>9918316</v>
      </c>
      <c r="G536" s="60">
        <f>IF(C536="oui",VLOOKUP(D536,[1]Outils!F$1:G$12,2,FALSE),0)</f>
        <v>62</v>
      </c>
      <c r="H536" s="59" t="s">
        <v>16</v>
      </c>
      <c r="I536" s="60">
        <f t="shared" si="16"/>
        <v>66</v>
      </c>
      <c r="J536" s="59" t="s">
        <v>17</v>
      </c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61">
        <f t="shared" si="17"/>
        <v>66</v>
      </c>
      <c r="W536" s="47"/>
    </row>
    <row r="537" spans="1:23" x14ac:dyDescent="0.3">
      <c r="A537" s="58" t="s">
        <v>683</v>
      </c>
      <c r="B537" s="59" t="s">
        <v>60</v>
      </c>
      <c r="C537" s="59" t="s">
        <v>16</v>
      </c>
      <c r="D537" s="59" t="s">
        <v>5</v>
      </c>
      <c r="E537" s="59" t="s">
        <v>15</v>
      </c>
      <c r="F537" s="59">
        <v>6488650</v>
      </c>
      <c r="G537" s="60">
        <f>IF(C537="oui",VLOOKUP(D537,[1]Outils!F$1:G$12,2,FALSE),0)</f>
        <v>62</v>
      </c>
      <c r="H537" s="59" t="s">
        <v>16</v>
      </c>
      <c r="I537" s="60">
        <f t="shared" si="16"/>
        <v>66</v>
      </c>
      <c r="J537" s="59" t="s">
        <v>17</v>
      </c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61">
        <f t="shared" si="17"/>
        <v>66</v>
      </c>
      <c r="W537" s="47"/>
    </row>
    <row r="538" spans="1:23" x14ac:dyDescent="0.3">
      <c r="A538" s="58" t="s">
        <v>622</v>
      </c>
      <c r="B538" s="59" t="s">
        <v>63</v>
      </c>
      <c r="C538" s="59" t="s">
        <v>16</v>
      </c>
      <c r="D538" s="59" t="s">
        <v>5</v>
      </c>
      <c r="E538" s="59" t="s">
        <v>15</v>
      </c>
      <c r="F538" s="59">
        <v>178</v>
      </c>
      <c r="G538" s="60">
        <f>IF(C538="oui",VLOOKUP(D538,[1]Outils!F$1:G$12,2,FALSE),0)</f>
        <v>62</v>
      </c>
      <c r="H538" s="59" t="s">
        <v>16</v>
      </c>
      <c r="I538" s="60">
        <f t="shared" si="16"/>
        <v>66</v>
      </c>
      <c r="J538" s="59" t="s">
        <v>17</v>
      </c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61">
        <f t="shared" si="17"/>
        <v>66</v>
      </c>
      <c r="W538" s="47"/>
    </row>
    <row r="539" spans="1:23" x14ac:dyDescent="0.3">
      <c r="A539" s="64" t="s">
        <v>799</v>
      </c>
      <c r="B539" s="65" t="s">
        <v>118</v>
      </c>
      <c r="C539" s="65" t="s">
        <v>16</v>
      </c>
      <c r="D539" s="65" t="s">
        <v>2</v>
      </c>
      <c r="E539" s="65"/>
      <c r="F539" s="65"/>
      <c r="G539" s="66">
        <f>IF(C539="oui",VLOOKUP(D539,[1]Outils!F$1:G$12,2,FALSE),0)</f>
        <v>45</v>
      </c>
      <c r="H539" s="65" t="s">
        <v>17</v>
      </c>
      <c r="I539" s="66">
        <f t="shared" si="16"/>
        <v>45</v>
      </c>
      <c r="J539" s="65" t="s">
        <v>17</v>
      </c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7">
        <f t="shared" si="17"/>
        <v>45</v>
      </c>
      <c r="W539" s="50" t="s">
        <v>800</v>
      </c>
    </row>
    <row r="540" spans="1:23" x14ac:dyDescent="0.3">
      <c r="A540" s="58" t="s">
        <v>457</v>
      </c>
      <c r="B540" s="59" t="s">
        <v>458</v>
      </c>
      <c r="C540" s="59" t="s">
        <v>16</v>
      </c>
      <c r="D540" s="59" t="s">
        <v>7</v>
      </c>
      <c r="E540" s="59" t="s">
        <v>15</v>
      </c>
      <c r="F540" s="59">
        <v>301</v>
      </c>
      <c r="G540" s="60">
        <f>IF(C540="oui",VLOOKUP(D540,[1]Outils!F$1:G$12,2,FALSE),0)</f>
        <v>58</v>
      </c>
      <c r="H540" s="59" t="s">
        <v>17</v>
      </c>
      <c r="I540" s="60">
        <f t="shared" si="16"/>
        <v>58</v>
      </c>
      <c r="J540" s="59" t="s">
        <v>17</v>
      </c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61">
        <f t="shared" si="17"/>
        <v>58</v>
      </c>
      <c r="W540" s="47"/>
    </row>
    <row r="541" spans="1:23" x14ac:dyDescent="0.3">
      <c r="A541" s="58" t="s">
        <v>457</v>
      </c>
      <c r="B541" s="59" t="s">
        <v>459</v>
      </c>
      <c r="C541" s="59" t="s">
        <v>16</v>
      </c>
      <c r="D541" s="59" t="s">
        <v>10</v>
      </c>
      <c r="E541" s="59" t="s">
        <v>15</v>
      </c>
      <c r="F541" s="59">
        <v>302</v>
      </c>
      <c r="G541" s="60">
        <f>IF(C541="oui",VLOOKUP(D541,[1]Outils!F$1:G$12,2,FALSE),0)</f>
        <v>46</v>
      </c>
      <c r="H541" s="59" t="s">
        <v>17</v>
      </c>
      <c r="I541" s="60">
        <f t="shared" si="16"/>
        <v>46</v>
      </c>
      <c r="J541" s="59" t="s">
        <v>17</v>
      </c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61">
        <f t="shared" si="17"/>
        <v>46</v>
      </c>
      <c r="W541" s="47"/>
    </row>
    <row r="542" spans="1:23" x14ac:dyDescent="0.3">
      <c r="A542" s="64" t="s">
        <v>740</v>
      </c>
      <c r="B542" s="65" t="s">
        <v>741</v>
      </c>
      <c r="C542" s="65" t="s">
        <v>16</v>
      </c>
      <c r="D542" s="65" t="s">
        <v>2</v>
      </c>
      <c r="E542" s="65" t="s">
        <v>14</v>
      </c>
      <c r="F542" s="65"/>
      <c r="G542" s="66">
        <f>IF(C542="oui",VLOOKUP(D542,[1]Outils!F$1:G$12,2,FALSE),0)</f>
        <v>45</v>
      </c>
      <c r="H542" s="65" t="s">
        <v>17</v>
      </c>
      <c r="I542" s="66">
        <f t="shared" si="16"/>
        <v>45</v>
      </c>
      <c r="J542" s="65" t="s">
        <v>17</v>
      </c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7">
        <f t="shared" si="17"/>
        <v>45</v>
      </c>
      <c r="W542" s="50" t="s">
        <v>742</v>
      </c>
    </row>
    <row r="543" spans="1:23" x14ac:dyDescent="0.3">
      <c r="A543" s="58" t="s">
        <v>452</v>
      </c>
      <c r="B543" s="59" t="s">
        <v>200</v>
      </c>
      <c r="C543" s="59" t="s">
        <v>16</v>
      </c>
      <c r="D543" s="59" t="s">
        <v>3</v>
      </c>
      <c r="E543" s="59" t="s">
        <v>14</v>
      </c>
      <c r="F543" s="59"/>
      <c r="G543" s="60">
        <f>IF(C543="oui",VLOOKUP(D543,[1]Outils!F$1:G$12,2,FALSE),0)</f>
        <v>49</v>
      </c>
      <c r="H543" s="59" t="s">
        <v>17</v>
      </c>
      <c r="I543" s="60">
        <f t="shared" si="16"/>
        <v>49</v>
      </c>
      <c r="J543" s="59" t="s">
        <v>17</v>
      </c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61">
        <f t="shared" si="17"/>
        <v>49</v>
      </c>
      <c r="W543" s="47"/>
    </row>
    <row r="544" spans="1:23" x14ac:dyDescent="0.3">
      <c r="A544" s="58" t="s">
        <v>483</v>
      </c>
      <c r="B544" s="59" t="s">
        <v>484</v>
      </c>
      <c r="C544" s="59" t="s">
        <v>16</v>
      </c>
      <c r="D544" s="59" t="s">
        <v>3</v>
      </c>
      <c r="E544" s="59" t="s">
        <v>15</v>
      </c>
      <c r="F544" s="59">
        <v>80</v>
      </c>
      <c r="G544" s="60">
        <f>IF(C544="oui",VLOOKUP(D544,[1]Outils!F$1:G$12,2,FALSE),0)</f>
        <v>49</v>
      </c>
      <c r="H544" s="59" t="s">
        <v>17</v>
      </c>
      <c r="I544" s="60">
        <f t="shared" si="16"/>
        <v>49</v>
      </c>
      <c r="J544" s="59" t="s">
        <v>17</v>
      </c>
      <c r="K544" s="59"/>
      <c r="L544" s="59"/>
      <c r="M544" s="59"/>
      <c r="N544" s="59"/>
      <c r="O544" s="59"/>
      <c r="P544" s="59"/>
      <c r="Q544" s="59"/>
      <c r="R544" s="59"/>
      <c r="S544" s="59"/>
      <c r="T544" s="59"/>
      <c r="U544" s="59"/>
      <c r="V544" s="61">
        <f t="shared" si="17"/>
        <v>49</v>
      </c>
      <c r="W544" s="47"/>
    </row>
    <row r="545" spans="1:23" x14ac:dyDescent="0.3">
      <c r="A545" s="58" t="s">
        <v>483</v>
      </c>
      <c r="B545" s="59" t="s">
        <v>498</v>
      </c>
      <c r="C545" s="59" t="s">
        <v>16</v>
      </c>
      <c r="D545" s="59" t="s">
        <v>10</v>
      </c>
      <c r="E545" s="59" t="s">
        <v>15</v>
      </c>
      <c r="F545" s="59">
        <v>80</v>
      </c>
      <c r="G545" s="60">
        <f>IF(C545="oui",VLOOKUP(D545,[1]Outils!F$1:G$12,2,FALSE),0)</f>
        <v>46</v>
      </c>
      <c r="H545" s="59" t="s">
        <v>17</v>
      </c>
      <c r="I545" s="60">
        <f t="shared" si="16"/>
        <v>46</v>
      </c>
      <c r="J545" s="59" t="s">
        <v>17</v>
      </c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61">
        <f t="shared" si="17"/>
        <v>46</v>
      </c>
      <c r="W545" s="47"/>
    </row>
    <row r="546" spans="1:23" x14ac:dyDescent="0.3">
      <c r="A546" s="58" t="s">
        <v>483</v>
      </c>
      <c r="B546" s="59" t="s">
        <v>500</v>
      </c>
      <c r="C546" s="59" t="s">
        <v>16</v>
      </c>
      <c r="D546" s="59" t="s">
        <v>13</v>
      </c>
      <c r="E546" s="59" t="s">
        <v>15</v>
      </c>
      <c r="F546" s="59">
        <v>80</v>
      </c>
      <c r="G546" s="60">
        <f>IF(C546="oui",VLOOKUP(D546,[1]Outils!F$1:G$12,2,FALSE),0)</f>
        <v>28</v>
      </c>
      <c r="H546" s="59" t="s">
        <v>17</v>
      </c>
      <c r="I546" s="60">
        <f t="shared" si="16"/>
        <v>28</v>
      </c>
      <c r="J546" s="59" t="s">
        <v>17</v>
      </c>
      <c r="K546" s="59"/>
      <c r="L546" s="59"/>
      <c r="M546" s="59"/>
      <c r="N546" s="59"/>
      <c r="O546" s="59"/>
      <c r="P546" s="59"/>
      <c r="Q546" s="59"/>
      <c r="R546" s="59"/>
      <c r="S546" s="59"/>
      <c r="T546" s="59"/>
      <c r="U546" s="59"/>
      <c r="V546" s="61">
        <f t="shared" si="17"/>
        <v>28</v>
      </c>
      <c r="W546" s="47"/>
    </row>
    <row r="547" spans="1:23" x14ac:dyDescent="0.3">
      <c r="A547" s="58" t="s">
        <v>682</v>
      </c>
      <c r="B547" s="59" t="s">
        <v>614</v>
      </c>
      <c r="C547" s="59" t="s">
        <v>16</v>
      </c>
      <c r="D547" s="59" t="s">
        <v>6</v>
      </c>
      <c r="E547" s="59" t="s">
        <v>15</v>
      </c>
      <c r="F547" s="59">
        <v>3267376</v>
      </c>
      <c r="G547" s="60">
        <f>IF(C547="oui",VLOOKUP(D547,[1]Outils!F$1:G$12,2,FALSE),0)</f>
        <v>58</v>
      </c>
      <c r="H547" s="59" t="s">
        <v>17</v>
      </c>
      <c r="I547" s="60">
        <f t="shared" si="16"/>
        <v>58</v>
      </c>
      <c r="J547" s="59" t="s">
        <v>17</v>
      </c>
      <c r="K547" s="59"/>
      <c r="L547" s="59"/>
      <c r="M547" s="59"/>
      <c r="N547" s="59"/>
      <c r="O547" s="59"/>
      <c r="P547" s="59"/>
      <c r="Q547" s="59"/>
      <c r="R547" s="59"/>
      <c r="S547" s="59"/>
      <c r="T547" s="59"/>
      <c r="U547" s="59"/>
      <c r="V547" s="61">
        <f t="shared" si="17"/>
        <v>58</v>
      </c>
      <c r="W547" s="47"/>
    </row>
    <row r="548" spans="1:23" x14ac:dyDescent="0.3">
      <c r="A548" s="58" t="s">
        <v>682</v>
      </c>
      <c r="B548" s="59" t="s">
        <v>514</v>
      </c>
      <c r="C548" s="59" t="s">
        <v>16</v>
      </c>
      <c r="D548" s="59" t="s">
        <v>5</v>
      </c>
      <c r="E548" s="59" t="s">
        <v>15</v>
      </c>
      <c r="F548" s="59">
        <v>3267376</v>
      </c>
      <c r="G548" s="60">
        <f>IF(C548="oui",VLOOKUP(D548,[1]Outils!F$1:G$12,2,FALSE),0)</f>
        <v>62</v>
      </c>
      <c r="H548" s="59" t="s">
        <v>16</v>
      </c>
      <c r="I548" s="60">
        <f t="shared" si="16"/>
        <v>66</v>
      </c>
      <c r="J548" s="59" t="s">
        <v>17</v>
      </c>
      <c r="K548" s="59"/>
      <c r="L548" s="59"/>
      <c r="M548" s="59"/>
      <c r="N548" s="59"/>
      <c r="O548" s="59"/>
      <c r="P548" s="59"/>
      <c r="Q548" s="59"/>
      <c r="R548" s="59"/>
      <c r="S548" s="59"/>
      <c r="T548" s="59"/>
      <c r="U548" s="59"/>
      <c r="V548" s="61">
        <f t="shared" si="17"/>
        <v>66</v>
      </c>
      <c r="W548" s="47"/>
    </row>
    <row r="549" spans="1:23" x14ac:dyDescent="0.3">
      <c r="A549" s="58" t="s">
        <v>569</v>
      </c>
      <c r="B549" s="59" t="s">
        <v>570</v>
      </c>
      <c r="C549" s="59" t="s">
        <v>16</v>
      </c>
      <c r="D549" s="59" t="s">
        <v>9</v>
      </c>
      <c r="E549" s="59" t="s">
        <v>15</v>
      </c>
      <c r="F549" s="59">
        <v>2804300</v>
      </c>
      <c r="G549" s="60">
        <f>IF(C549="oui",VLOOKUP(D549,[1]Outils!F$1:G$12,2,FALSE),0)</f>
        <v>61</v>
      </c>
      <c r="H549" s="59" t="s">
        <v>17</v>
      </c>
      <c r="I549" s="60">
        <f t="shared" si="16"/>
        <v>61</v>
      </c>
      <c r="J549" s="59" t="s">
        <v>17</v>
      </c>
      <c r="K549" s="59"/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61">
        <f t="shared" si="17"/>
        <v>61</v>
      </c>
      <c r="W549" s="47"/>
    </row>
    <row r="550" spans="1:23" x14ac:dyDescent="0.3">
      <c r="A550" s="58" t="s">
        <v>196</v>
      </c>
      <c r="B550" s="59" t="s">
        <v>66</v>
      </c>
      <c r="C550" s="59" t="s">
        <v>17</v>
      </c>
      <c r="D550" s="59" t="s">
        <v>6</v>
      </c>
      <c r="E550" s="59" t="s">
        <v>14</v>
      </c>
      <c r="F550" s="59"/>
      <c r="G550" s="60">
        <f>IF(C550="oui",VLOOKUP(D550,[1]Outils!F$1:G$12,2,FALSE),0)</f>
        <v>0</v>
      </c>
      <c r="H550" s="59" t="s">
        <v>17</v>
      </c>
      <c r="I550" s="60">
        <f t="shared" si="16"/>
        <v>0</v>
      </c>
      <c r="J550" s="59" t="s">
        <v>16</v>
      </c>
      <c r="K550" s="59">
        <v>3</v>
      </c>
      <c r="L550" s="59"/>
      <c r="M550" s="59"/>
      <c r="N550" s="59"/>
      <c r="O550" s="59"/>
      <c r="P550" s="59"/>
      <c r="Q550" s="59"/>
      <c r="R550" s="59">
        <v>3</v>
      </c>
      <c r="S550" s="59"/>
      <c r="T550" s="59"/>
      <c r="U550" s="59"/>
      <c r="V550" s="61">
        <f t="shared" si="17"/>
        <v>30</v>
      </c>
      <c r="W550" s="47"/>
    </row>
    <row r="551" spans="1:23" x14ac:dyDescent="0.3">
      <c r="A551" s="58" t="s">
        <v>196</v>
      </c>
      <c r="B551" s="59" t="s">
        <v>174</v>
      </c>
      <c r="C551" s="59" t="s">
        <v>16</v>
      </c>
      <c r="D551" s="59" t="s">
        <v>3</v>
      </c>
      <c r="E551" s="59" t="s">
        <v>15</v>
      </c>
      <c r="F551" s="59">
        <v>3410771</v>
      </c>
      <c r="G551" s="60">
        <f>IF(C551="oui",VLOOKUP(D551,[1]Outils!F$1:G$12,2,FALSE),0)</f>
        <v>49</v>
      </c>
      <c r="H551" s="59" t="s">
        <v>17</v>
      </c>
      <c r="I551" s="60">
        <f t="shared" si="16"/>
        <v>49</v>
      </c>
      <c r="J551" s="59" t="s">
        <v>17</v>
      </c>
      <c r="K551" s="59"/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61">
        <f t="shared" si="17"/>
        <v>49</v>
      </c>
      <c r="W551" s="47"/>
    </row>
    <row r="552" spans="1:23" x14ac:dyDescent="0.3">
      <c r="A552" s="58" t="s">
        <v>688</v>
      </c>
      <c r="B552" s="59" t="s">
        <v>258</v>
      </c>
      <c r="C552" s="59" t="s">
        <v>16</v>
      </c>
      <c r="D552" s="59" t="s">
        <v>5</v>
      </c>
      <c r="E552" s="59" t="s">
        <v>15</v>
      </c>
      <c r="F552" s="59">
        <v>2598759</v>
      </c>
      <c r="G552" s="60">
        <f>IF(C552="oui",VLOOKUP(D552,[1]Outils!F$1:G$12,2,FALSE),0)</f>
        <v>62</v>
      </c>
      <c r="H552" s="59" t="s">
        <v>16</v>
      </c>
      <c r="I552" s="60">
        <f t="shared" si="16"/>
        <v>66</v>
      </c>
      <c r="J552" s="59" t="s">
        <v>17</v>
      </c>
      <c r="K552" s="59"/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61">
        <f t="shared" si="17"/>
        <v>66</v>
      </c>
      <c r="W552" s="47"/>
    </row>
    <row r="553" spans="1:23" x14ac:dyDescent="0.3">
      <c r="A553" s="58" t="s">
        <v>606</v>
      </c>
      <c r="B553" s="59" t="s">
        <v>178</v>
      </c>
      <c r="C553" s="59" t="s">
        <v>16</v>
      </c>
      <c r="D553" s="59" t="s">
        <v>4</v>
      </c>
      <c r="E553" s="59" t="s">
        <v>15</v>
      </c>
      <c r="F553" s="59">
        <v>565</v>
      </c>
      <c r="G553" s="60">
        <f>IF(C553="oui",VLOOKUP(D553,[1]Outils!F$1:G$12,2,FALSE),0)</f>
        <v>62</v>
      </c>
      <c r="H553" s="59" t="s">
        <v>16</v>
      </c>
      <c r="I553" s="60">
        <f t="shared" si="16"/>
        <v>66</v>
      </c>
      <c r="J553" s="59" t="s">
        <v>17</v>
      </c>
      <c r="K553" s="59"/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61">
        <f t="shared" si="17"/>
        <v>66</v>
      </c>
      <c r="W553" s="47"/>
    </row>
    <row r="554" spans="1:23" x14ac:dyDescent="0.3">
      <c r="A554" s="58" t="s">
        <v>84</v>
      </c>
      <c r="B554" s="59" t="s">
        <v>85</v>
      </c>
      <c r="C554" s="59" t="s">
        <v>16</v>
      </c>
      <c r="D554" s="59" t="s">
        <v>7</v>
      </c>
      <c r="E554" s="59" t="s">
        <v>15</v>
      </c>
      <c r="F554" s="59">
        <v>9865813</v>
      </c>
      <c r="G554" s="60">
        <f>IF(C554="oui",VLOOKUP(D554,[1]Outils!F$1:G$12,2,FALSE),0)</f>
        <v>58</v>
      </c>
      <c r="H554" s="59" t="s">
        <v>17</v>
      </c>
      <c r="I554" s="60">
        <f t="shared" si="16"/>
        <v>58</v>
      </c>
      <c r="J554" s="59" t="s">
        <v>17</v>
      </c>
      <c r="K554" s="59"/>
      <c r="L554" s="59"/>
      <c r="M554" s="59"/>
      <c r="N554" s="59"/>
      <c r="O554" s="59"/>
      <c r="P554" s="59"/>
      <c r="Q554" s="59"/>
      <c r="R554" s="59"/>
      <c r="S554" s="59"/>
      <c r="T554" s="59"/>
      <c r="U554" s="59"/>
      <c r="V554" s="61">
        <f t="shared" si="17"/>
        <v>58</v>
      </c>
      <c r="W554" s="47"/>
    </row>
    <row r="555" spans="1:23" x14ac:dyDescent="0.3">
      <c r="A555" s="58" t="s">
        <v>189</v>
      </c>
      <c r="B555" s="59" t="s">
        <v>190</v>
      </c>
      <c r="C555" s="59" t="s">
        <v>16</v>
      </c>
      <c r="D555" s="59" t="s">
        <v>11</v>
      </c>
      <c r="E555" s="59" t="s">
        <v>15</v>
      </c>
      <c r="F555" s="59">
        <v>7794761</v>
      </c>
      <c r="G555" s="60">
        <f>IF(C555="oui",VLOOKUP(D555,[1]Outils!F$1:G$12,2,FALSE),0)</f>
        <v>38</v>
      </c>
      <c r="H555" s="59" t="s">
        <v>17</v>
      </c>
      <c r="I555" s="60">
        <f t="shared" si="16"/>
        <v>38</v>
      </c>
      <c r="J555" s="59" t="s">
        <v>17</v>
      </c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61">
        <f t="shared" si="17"/>
        <v>38</v>
      </c>
      <c r="W555" s="47"/>
    </row>
    <row r="556" spans="1:23" x14ac:dyDescent="0.3">
      <c r="A556" s="58" t="s">
        <v>73</v>
      </c>
      <c r="B556" s="59" t="s">
        <v>74</v>
      </c>
      <c r="C556" s="59" t="s">
        <v>16</v>
      </c>
      <c r="D556" s="59" t="s">
        <v>7</v>
      </c>
      <c r="E556" s="59" t="s">
        <v>15</v>
      </c>
      <c r="F556" s="59">
        <v>9162609</v>
      </c>
      <c r="G556" s="60">
        <f>IF(C556="oui",VLOOKUP(D556,[1]Outils!F$1:G$12,2,FALSE),0)</f>
        <v>58</v>
      </c>
      <c r="H556" s="59" t="s">
        <v>17</v>
      </c>
      <c r="I556" s="60">
        <f t="shared" si="16"/>
        <v>58</v>
      </c>
      <c r="J556" s="59" t="s">
        <v>17</v>
      </c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61">
        <f t="shared" si="17"/>
        <v>58</v>
      </c>
      <c r="W556" s="47"/>
    </row>
    <row r="557" spans="1:23" x14ac:dyDescent="0.3">
      <c r="A557" s="58" t="s">
        <v>73</v>
      </c>
      <c r="B557" s="59" t="s">
        <v>75</v>
      </c>
      <c r="C557" s="59" t="s">
        <v>16</v>
      </c>
      <c r="D557" s="59" t="s">
        <v>8</v>
      </c>
      <c r="E557" s="59" t="s">
        <v>15</v>
      </c>
      <c r="F557" s="59">
        <v>9162609</v>
      </c>
      <c r="G557" s="60">
        <f>IF(C557="oui",VLOOKUP(D557,[1]Outils!F$1:G$12,2,FALSE),0)</f>
        <v>50</v>
      </c>
      <c r="H557" s="59" t="s">
        <v>17</v>
      </c>
      <c r="I557" s="60">
        <f t="shared" si="16"/>
        <v>50</v>
      </c>
      <c r="J557" s="59" t="s">
        <v>17</v>
      </c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61">
        <f t="shared" si="17"/>
        <v>50</v>
      </c>
      <c r="W557" s="47"/>
    </row>
    <row r="558" spans="1:23" x14ac:dyDescent="0.3">
      <c r="A558" s="58" t="s">
        <v>73</v>
      </c>
      <c r="B558" s="59" t="s">
        <v>76</v>
      </c>
      <c r="C558" s="59" t="s">
        <v>16</v>
      </c>
      <c r="D558" s="59" t="s">
        <v>11</v>
      </c>
      <c r="E558" s="59" t="s">
        <v>15</v>
      </c>
      <c r="F558" s="59">
        <v>9162609</v>
      </c>
      <c r="G558" s="60">
        <f>IF(C558="oui",VLOOKUP(D558,[1]Outils!F$1:G$12,2,FALSE),0)</f>
        <v>38</v>
      </c>
      <c r="H558" s="59" t="s">
        <v>17</v>
      </c>
      <c r="I558" s="60">
        <f t="shared" si="16"/>
        <v>38</v>
      </c>
      <c r="J558" s="59" t="s">
        <v>17</v>
      </c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61">
        <f t="shared" si="17"/>
        <v>38</v>
      </c>
      <c r="W558" s="47"/>
    </row>
    <row r="559" spans="1:23" x14ac:dyDescent="0.3">
      <c r="A559" s="58" t="s">
        <v>89</v>
      </c>
      <c r="B559" s="59" t="s">
        <v>90</v>
      </c>
      <c r="C559" s="59" t="s">
        <v>16</v>
      </c>
      <c r="D559" s="59" t="s">
        <v>11</v>
      </c>
      <c r="E559" s="59" t="s">
        <v>15</v>
      </c>
      <c r="F559" s="59">
        <v>6341355</v>
      </c>
      <c r="G559" s="60">
        <f>IF(C559="oui",VLOOKUP(D559,[1]Outils!F$1:G$12,2,FALSE),0)</f>
        <v>38</v>
      </c>
      <c r="H559" s="59" t="s">
        <v>17</v>
      </c>
      <c r="I559" s="60">
        <f t="shared" si="16"/>
        <v>38</v>
      </c>
      <c r="J559" s="59" t="s">
        <v>17</v>
      </c>
      <c r="K559" s="59"/>
      <c r="L559" s="59"/>
      <c r="M559" s="59"/>
      <c r="N559" s="59"/>
      <c r="O559" s="59"/>
      <c r="P559" s="59"/>
      <c r="Q559" s="59"/>
      <c r="R559" s="59"/>
      <c r="S559" s="59"/>
      <c r="T559" s="59"/>
      <c r="U559" s="59"/>
      <c r="V559" s="61">
        <f t="shared" si="17"/>
        <v>38</v>
      </c>
      <c r="W559" s="47"/>
    </row>
    <row r="560" spans="1:23" x14ac:dyDescent="0.3">
      <c r="A560" s="58" t="s">
        <v>539</v>
      </c>
      <c r="B560" s="59" t="s">
        <v>445</v>
      </c>
      <c r="C560" s="59" t="s">
        <v>16</v>
      </c>
      <c r="D560" s="59" t="s">
        <v>5</v>
      </c>
      <c r="E560" s="59" t="s">
        <v>15</v>
      </c>
      <c r="F560" s="59">
        <v>1659</v>
      </c>
      <c r="G560" s="60">
        <f>IF(C560="oui",VLOOKUP(D560,[1]Outils!F$1:G$12,2,FALSE),0)</f>
        <v>62</v>
      </c>
      <c r="H560" s="59" t="s">
        <v>16</v>
      </c>
      <c r="I560" s="60">
        <f t="shared" si="16"/>
        <v>66</v>
      </c>
      <c r="J560" s="59" t="s">
        <v>16</v>
      </c>
      <c r="K560" s="59">
        <v>1</v>
      </c>
      <c r="L560" s="59"/>
      <c r="M560" s="59"/>
      <c r="N560" s="59"/>
      <c r="O560" s="59"/>
      <c r="P560" s="59"/>
      <c r="Q560" s="59">
        <v>1</v>
      </c>
      <c r="R560" s="59"/>
      <c r="S560" s="59"/>
      <c r="T560" s="59"/>
      <c r="U560" s="59"/>
      <c r="V560" s="61">
        <f t="shared" si="17"/>
        <v>76</v>
      </c>
      <c r="W560" s="47"/>
    </row>
    <row r="561" spans="1:23" x14ac:dyDescent="0.3">
      <c r="A561" s="58" t="s">
        <v>666</v>
      </c>
      <c r="B561" s="59" t="s">
        <v>313</v>
      </c>
      <c r="C561" s="59" t="s">
        <v>16</v>
      </c>
      <c r="D561" s="59" t="s">
        <v>3</v>
      </c>
      <c r="E561" s="59" t="s">
        <v>15</v>
      </c>
      <c r="F561" s="59">
        <v>2778723</v>
      </c>
      <c r="G561" s="60">
        <f>IF(C561="oui",VLOOKUP(D561,[1]Outils!F$1:G$12,2,FALSE),0)</f>
        <v>49</v>
      </c>
      <c r="H561" s="59" t="s">
        <v>17</v>
      </c>
      <c r="I561" s="60">
        <f t="shared" si="16"/>
        <v>49</v>
      </c>
      <c r="J561" s="59" t="s">
        <v>17</v>
      </c>
      <c r="K561" s="59"/>
      <c r="L561" s="59"/>
      <c r="M561" s="59"/>
      <c r="N561" s="59"/>
      <c r="O561" s="59"/>
      <c r="P561" s="59"/>
      <c r="Q561" s="59"/>
      <c r="R561" s="59"/>
      <c r="S561" s="59"/>
      <c r="T561" s="59"/>
      <c r="U561" s="59"/>
      <c r="V561" s="61">
        <f t="shared" si="17"/>
        <v>49</v>
      </c>
      <c r="W561" s="47"/>
    </row>
    <row r="562" spans="1:23" x14ac:dyDescent="0.3">
      <c r="A562" s="58" t="s">
        <v>537</v>
      </c>
      <c r="B562" s="59" t="s">
        <v>538</v>
      </c>
      <c r="C562" s="59" t="s">
        <v>16</v>
      </c>
      <c r="D562" s="59" t="s">
        <v>5</v>
      </c>
      <c r="E562" s="59" t="s">
        <v>15</v>
      </c>
      <c r="F562" s="59">
        <v>9746669</v>
      </c>
      <c r="G562" s="60">
        <f>IF(C562="oui",VLOOKUP(D562,[1]Outils!F$1:G$12,2,FALSE),0)</f>
        <v>62</v>
      </c>
      <c r="H562" s="59" t="s">
        <v>16</v>
      </c>
      <c r="I562" s="60">
        <f t="shared" si="16"/>
        <v>66</v>
      </c>
      <c r="J562" s="59" t="s">
        <v>16</v>
      </c>
      <c r="K562" s="59">
        <v>1</v>
      </c>
      <c r="L562" s="59"/>
      <c r="M562" s="59"/>
      <c r="N562" s="59"/>
      <c r="O562" s="59">
        <v>1</v>
      </c>
      <c r="P562" s="59"/>
      <c r="Q562" s="59"/>
      <c r="R562" s="59"/>
      <c r="S562" s="59"/>
      <c r="T562" s="59"/>
      <c r="U562" s="59"/>
      <c r="V562" s="61">
        <f t="shared" si="17"/>
        <v>76</v>
      </c>
      <c r="W562" s="47"/>
    </row>
    <row r="563" spans="1:23" x14ac:dyDescent="0.3">
      <c r="A563" s="58" t="s">
        <v>455</v>
      </c>
      <c r="B563" s="59" t="s">
        <v>456</v>
      </c>
      <c r="C563" s="59" t="s">
        <v>16</v>
      </c>
      <c r="D563" s="59" t="s">
        <v>5</v>
      </c>
      <c r="E563" s="59" t="s">
        <v>14</v>
      </c>
      <c r="F563" s="59"/>
      <c r="G563" s="60">
        <f>IF(C563="oui",VLOOKUP(D563,[1]Outils!F$1:G$12,2,FALSE),0)</f>
        <v>62</v>
      </c>
      <c r="H563" s="59" t="s">
        <v>17</v>
      </c>
      <c r="I563" s="60">
        <f t="shared" si="16"/>
        <v>62</v>
      </c>
      <c r="J563" s="59" t="s">
        <v>17</v>
      </c>
      <c r="K563" s="59"/>
      <c r="L563" s="59"/>
      <c r="M563" s="59"/>
      <c r="N563" s="59"/>
      <c r="O563" s="59"/>
      <c r="P563" s="59"/>
      <c r="Q563" s="59"/>
      <c r="R563" s="59"/>
      <c r="S563" s="59"/>
      <c r="T563" s="59"/>
      <c r="U563" s="59"/>
      <c r="V563" s="61">
        <f t="shared" si="17"/>
        <v>62</v>
      </c>
      <c r="W563" s="47"/>
    </row>
    <row r="564" spans="1:23" x14ac:dyDescent="0.3">
      <c r="A564" s="58" t="s">
        <v>455</v>
      </c>
      <c r="B564" s="59" t="s">
        <v>153</v>
      </c>
      <c r="C564" s="59" t="s">
        <v>16</v>
      </c>
      <c r="D564" s="59" t="s">
        <v>7</v>
      </c>
      <c r="E564" s="59" t="s">
        <v>14</v>
      </c>
      <c r="F564" s="59"/>
      <c r="G564" s="60">
        <f>IF(C564="oui",VLOOKUP(D564,[1]Outils!F$1:G$12,2,FALSE),0)</f>
        <v>58</v>
      </c>
      <c r="H564" s="59" t="s">
        <v>17</v>
      </c>
      <c r="I564" s="60">
        <f t="shared" si="16"/>
        <v>58</v>
      </c>
      <c r="J564" s="59" t="s">
        <v>17</v>
      </c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61">
        <f t="shared" si="17"/>
        <v>58</v>
      </c>
      <c r="W564" s="47"/>
    </row>
    <row r="565" spans="1:23" x14ac:dyDescent="0.3">
      <c r="A565" s="58" t="s">
        <v>455</v>
      </c>
      <c r="B565" s="59" t="s">
        <v>719</v>
      </c>
      <c r="C565" s="59" t="s">
        <v>16</v>
      </c>
      <c r="D565" s="59" t="s">
        <v>12</v>
      </c>
      <c r="E565" s="59" t="s">
        <v>15</v>
      </c>
      <c r="F565" s="59">
        <v>2959562</v>
      </c>
      <c r="G565" s="60">
        <f>IF(C565="oui",VLOOKUP(D565,[1]Outils!F$1:G$12,2,FALSE),0)</f>
        <v>43</v>
      </c>
      <c r="H565" s="59" t="s">
        <v>17</v>
      </c>
      <c r="I565" s="60">
        <f t="shared" si="16"/>
        <v>43</v>
      </c>
      <c r="J565" s="59" t="s">
        <v>17</v>
      </c>
      <c r="K565" s="59"/>
      <c r="L565" s="59"/>
      <c r="M565" s="59"/>
      <c r="N565" s="59"/>
      <c r="O565" s="59"/>
      <c r="P565" s="59"/>
      <c r="Q565" s="59"/>
      <c r="R565" s="59"/>
      <c r="S565" s="59"/>
      <c r="T565" s="59"/>
      <c r="U565" s="59"/>
      <c r="V565" s="61">
        <f t="shared" si="17"/>
        <v>43</v>
      </c>
      <c r="W565" s="47"/>
    </row>
    <row r="566" spans="1:23" x14ac:dyDescent="0.3">
      <c r="A566" s="64" t="s">
        <v>725</v>
      </c>
      <c r="B566" s="65" t="s">
        <v>174</v>
      </c>
      <c r="C566" s="65" t="s">
        <v>16</v>
      </c>
      <c r="D566" s="65" t="s">
        <v>3</v>
      </c>
      <c r="E566" s="65" t="s">
        <v>15</v>
      </c>
      <c r="F566" s="65"/>
      <c r="G566" s="66">
        <f>IF(C566="oui",VLOOKUP(D566,[1]Outils!F$1:G$12,2,FALSE),0)</f>
        <v>49</v>
      </c>
      <c r="H566" s="65" t="s">
        <v>17</v>
      </c>
      <c r="I566" s="66">
        <f t="shared" si="16"/>
        <v>49</v>
      </c>
      <c r="J566" s="65" t="s">
        <v>17</v>
      </c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7">
        <f t="shared" si="17"/>
        <v>49</v>
      </c>
      <c r="W566" s="50" t="s">
        <v>726</v>
      </c>
    </row>
    <row r="567" spans="1:23" x14ac:dyDescent="0.3">
      <c r="A567" s="58" t="s">
        <v>542</v>
      </c>
      <c r="B567" s="59" t="s">
        <v>543</v>
      </c>
      <c r="C567" s="59" t="s">
        <v>16</v>
      </c>
      <c r="D567" s="59" t="s">
        <v>5</v>
      </c>
      <c r="E567" s="59" t="s">
        <v>15</v>
      </c>
      <c r="F567" s="59">
        <v>51</v>
      </c>
      <c r="G567" s="60">
        <f>IF(C567="oui",VLOOKUP(D567,[1]Outils!F$1:G$12,2,FALSE),0)</f>
        <v>62</v>
      </c>
      <c r="H567" s="59" t="s">
        <v>16</v>
      </c>
      <c r="I567" s="60">
        <f t="shared" si="16"/>
        <v>66</v>
      </c>
      <c r="J567" s="59" t="s">
        <v>17</v>
      </c>
      <c r="K567" s="59"/>
      <c r="L567" s="59"/>
      <c r="M567" s="59"/>
      <c r="N567" s="59"/>
      <c r="O567" s="59"/>
      <c r="P567" s="59"/>
      <c r="Q567" s="59"/>
      <c r="R567" s="59"/>
      <c r="S567" s="59"/>
      <c r="T567" s="59"/>
      <c r="U567" s="59"/>
      <c r="V567" s="61">
        <f t="shared" si="17"/>
        <v>66</v>
      </c>
      <c r="W567" s="47"/>
    </row>
    <row r="568" spans="1:23" x14ac:dyDescent="0.3">
      <c r="A568" s="58" t="s">
        <v>297</v>
      </c>
      <c r="B568" s="59" t="s">
        <v>166</v>
      </c>
      <c r="C568" s="59" t="s">
        <v>16</v>
      </c>
      <c r="D568" s="59" t="s">
        <v>4</v>
      </c>
      <c r="E568" s="59" t="s">
        <v>15</v>
      </c>
      <c r="F568" s="59">
        <v>1447094</v>
      </c>
      <c r="G568" s="60">
        <f>IF(C568="oui",VLOOKUP(D568,[1]Outils!F$1:G$12,2,FALSE),0)</f>
        <v>62</v>
      </c>
      <c r="H568" s="59" t="s">
        <v>16</v>
      </c>
      <c r="I568" s="60">
        <f t="shared" si="16"/>
        <v>66</v>
      </c>
      <c r="J568" s="59" t="s">
        <v>17</v>
      </c>
      <c r="K568" s="59"/>
      <c r="L568" s="59"/>
      <c r="M568" s="59"/>
      <c r="N568" s="59"/>
      <c r="O568" s="59"/>
      <c r="P568" s="59"/>
      <c r="Q568" s="59"/>
      <c r="R568" s="59"/>
      <c r="S568" s="59"/>
      <c r="T568" s="59"/>
      <c r="U568" s="59"/>
      <c r="V568" s="61">
        <f t="shared" si="17"/>
        <v>66</v>
      </c>
      <c r="W568" s="47"/>
    </row>
    <row r="569" spans="1:23" x14ac:dyDescent="0.3">
      <c r="A569" s="58" t="s">
        <v>450</v>
      </c>
      <c r="B569" s="59" t="s">
        <v>451</v>
      </c>
      <c r="C569" s="59" t="s">
        <v>16</v>
      </c>
      <c r="D569" s="59" t="s">
        <v>13</v>
      </c>
      <c r="E569" s="59" t="s">
        <v>15</v>
      </c>
      <c r="F569" s="59">
        <v>924</v>
      </c>
      <c r="G569" s="60">
        <f>IF(C569="oui",VLOOKUP(D569,[1]Outils!F$1:G$12,2,FALSE),0)</f>
        <v>28</v>
      </c>
      <c r="H569" s="59" t="s">
        <v>17</v>
      </c>
      <c r="I569" s="60">
        <f t="shared" si="16"/>
        <v>28</v>
      </c>
      <c r="J569" s="59" t="s">
        <v>17</v>
      </c>
      <c r="K569" s="59"/>
      <c r="L569" s="59"/>
      <c r="M569" s="59"/>
      <c r="N569" s="59"/>
      <c r="O569" s="59"/>
      <c r="P569" s="59"/>
      <c r="Q569" s="59"/>
      <c r="R569" s="59"/>
      <c r="S569" s="59"/>
      <c r="T569" s="59"/>
      <c r="U569" s="59"/>
      <c r="V569" s="61">
        <f t="shared" si="17"/>
        <v>28</v>
      </c>
      <c r="W569" s="47"/>
    </row>
    <row r="570" spans="1:23" x14ac:dyDescent="0.3">
      <c r="A570" s="58" t="s">
        <v>382</v>
      </c>
      <c r="B570" s="59" t="s">
        <v>159</v>
      </c>
      <c r="C570" s="59" t="s">
        <v>16</v>
      </c>
      <c r="D570" s="59" t="s">
        <v>5</v>
      </c>
      <c r="E570" s="59" t="s">
        <v>15</v>
      </c>
      <c r="F570" s="59">
        <v>319</v>
      </c>
      <c r="G570" s="60">
        <f>IF(C570="oui",VLOOKUP(D570,[1]Outils!F$1:G$12,2,FALSE),0)</f>
        <v>62</v>
      </c>
      <c r="H570" s="59" t="s">
        <v>16</v>
      </c>
      <c r="I570" s="60">
        <f t="shared" si="16"/>
        <v>66</v>
      </c>
      <c r="J570" s="59" t="s">
        <v>17</v>
      </c>
      <c r="K570" s="59"/>
      <c r="L570" s="59"/>
      <c r="M570" s="59"/>
      <c r="N570" s="59"/>
      <c r="O570" s="59"/>
      <c r="P570" s="59"/>
      <c r="Q570" s="59"/>
      <c r="R570" s="59"/>
      <c r="S570" s="59"/>
      <c r="T570" s="59"/>
      <c r="U570" s="59"/>
      <c r="V570" s="61">
        <f t="shared" si="17"/>
        <v>66</v>
      </c>
      <c r="W570" s="47"/>
    </row>
    <row r="571" spans="1:23" x14ac:dyDescent="0.3">
      <c r="A571" s="58" t="s">
        <v>382</v>
      </c>
      <c r="B571" s="59" t="s">
        <v>94</v>
      </c>
      <c r="C571" s="59" t="s">
        <v>16</v>
      </c>
      <c r="D571" s="59" t="s">
        <v>8</v>
      </c>
      <c r="E571" s="59" t="s">
        <v>15</v>
      </c>
      <c r="F571" s="59">
        <v>319</v>
      </c>
      <c r="G571" s="60">
        <f>IF(C571="oui",VLOOKUP(D571,[1]Outils!F$1:G$12,2,FALSE),0)</f>
        <v>50</v>
      </c>
      <c r="H571" s="59" t="s">
        <v>17</v>
      </c>
      <c r="I571" s="60">
        <f t="shared" si="16"/>
        <v>50</v>
      </c>
      <c r="J571" s="59" t="s">
        <v>17</v>
      </c>
      <c r="K571" s="59"/>
      <c r="L571" s="59"/>
      <c r="M571" s="59"/>
      <c r="N571" s="59"/>
      <c r="O571" s="59"/>
      <c r="P571" s="59"/>
      <c r="Q571" s="59"/>
      <c r="R571" s="59"/>
      <c r="S571" s="59"/>
      <c r="T571" s="59"/>
      <c r="U571" s="59"/>
      <c r="V571" s="61">
        <f t="shared" si="17"/>
        <v>50</v>
      </c>
      <c r="W571" s="47"/>
    </row>
    <row r="572" spans="1:23" x14ac:dyDescent="0.3">
      <c r="A572" s="58" t="s">
        <v>126</v>
      </c>
      <c r="B572" s="59" t="s">
        <v>125</v>
      </c>
      <c r="C572" s="59" t="s">
        <v>16</v>
      </c>
      <c r="D572" s="59" t="s">
        <v>4</v>
      </c>
      <c r="E572" s="59" t="s">
        <v>15</v>
      </c>
      <c r="F572" s="59">
        <v>3181117</v>
      </c>
      <c r="G572" s="60">
        <f>IF(C572="oui",VLOOKUP(D572,[1]Outils!F$1:G$12,2,FALSE),0)</f>
        <v>62</v>
      </c>
      <c r="H572" s="59" t="s">
        <v>17</v>
      </c>
      <c r="I572" s="60">
        <f t="shared" si="16"/>
        <v>62</v>
      </c>
      <c r="J572" s="59" t="s">
        <v>17</v>
      </c>
      <c r="K572" s="59"/>
      <c r="L572" s="59"/>
      <c r="M572" s="59"/>
      <c r="N572" s="59"/>
      <c r="O572" s="59"/>
      <c r="P572" s="59"/>
      <c r="Q572" s="59"/>
      <c r="R572" s="59"/>
      <c r="S572" s="59"/>
      <c r="T572" s="59"/>
      <c r="U572" s="59"/>
      <c r="V572" s="61">
        <f t="shared" si="17"/>
        <v>62</v>
      </c>
      <c r="W572" s="47"/>
    </row>
    <row r="573" spans="1:23" x14ac:dyDescent="0.3">
      <c r="A573" s="58" t="s">
        <v>643</v>
      </c>
      <c r="B573" s="59" t="s">
        <v>88</v>
      </c>
      <c r="C573" s="59" t="s">
        <v>16</v>
      </c>
      <c r="D573" s="59" t="s">
        <v>6</v>
      </c>
      <c r="E573" s="59" t="s">
        <v>14</v>
      </c>
      <c r="F573" s="59"/>
      <c r="G573" s="60">
        <f>IF(C573="oui",VLOOKUP(D573,[1]Outils!F$1:G$12,2,FALSE),0)</f>
        <v>58</v>
      </c>
      <c r="H573" s="59" t="s">
        <v>17</v>
      </c>
      <c r="I573" s="60">
        <f t="shared" si="16"/>
        <v>58</v>
      </c>
      <c r="J573" s="59" t="s">
        <v>17</v>
      </c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61">
        <f t="shared" si="17"/>
        <v>58</v>
      </c>
      <c r="W573" s="47"/>
    </row>
    <row r="574" spans="1:23" x14ac:dyDescent="0.3">
      <c r="A574" s="58" t="s">
        <v>643</v>
      </c>
      <c r="B574" s="59" t="s">
        <v>62</v>
      </c>
      <c r="C574" s="59" t="s">
        <v>16</v>
      </c>
      <c r="D574" s="59" t="s">
        <v>2</v>
      </c>
      <c r="E574" s="59" t="s">
        <v>14</v>
      </c>
      <c r="F574" s="59"/>
      <c r="G574" s="60">
        <f>IF(C574="oui",VLOOKUP(D574,[1]Outils!F$1:G$12,2,FALSE),0)</f>
        <v>45</v>
      </c>
      <c r="H574" s="59" t="s">
        <v>17</v>
      </c>
      <c r="I574" s="60">
        <f t="shared" si="16"/>
        <v>45</v>
      </c>
      <c r="J574" s="59" t="s">
        <v>17</v>
      </c>
      <c r="K574" s="59"/>
      <c r="L574" s="59"/>
      <c r="M574" s="59"/>
      <c r="N574" s="59"/>
      <c r="O574" s="59"/>
      <c r="P574" s="59"/>
      <c r="Q574" s="59"/>
      <c r="R574" s="59"/>
      <c r="S574" s="59"/>
      <c r="T574" s="59"/>
      <c r="U574" s="59"/>
      <c r="V574" s="61">
        <f t="shared" si="17"/>
        <v>45</v>
      </c>
      <c r="W574" s="47"/>
    </row>
    <row r="575" spans="1:23" x14ac:dyDescent="0.3">
      <c r="A575" s="58" t="s">
        <v>686</v>
      </c>
      <c r="B575" s="59" t="s">
        <v>687</v>
      </c>
      <c r="C575" s="59" t="s">
        <v>16</v>
      </c>
      <c r="D575" s="59" t="s">
        <v>5</v>
      </c>
      <c r="E575" s="59" t="s">
        <v>15</v>
      </c>
      <c r="F575" s="59">
        <v>633</v>
      </c>
      <c r="G575" s="60">
        <f>IF(C575="oui",VLOOKUP(D575,[1]Outils!F$1:G$12,2,FALSE),0)</f>
        <v>62</v>
      </c>
      <c r="H575" s="59" t="s">
        <v>17</v>
      </c>
      <c r="I575" s="60">
        <f t="shared" si="16"/>
        <v>62</v>
      </c>
      <c r="J575" s="59" t="s">
        <v>17</v>
      </c>
      <c r="K575" s="59"/>
      <c r="L575" s="59"/>
      <c r="M575" s="59"/>
      <c r="N575" s="59"/>
      <c r="O575" s="59"/>
      <c r="P575" s="59"/>
      <c r="Q575" s="59"/>
      <c r="R575" s="59"/>
      <c r="S575" s="59"/>
      <c r="T575" s="59"/>
      <c r="U575" s="59"/>
      <c r="V575" s="61">
        <f t="shared" si="17"/>
        <v>62</v>
      </c>
      <c r="W575" s="47"/>
    </row>
    <row r="576" spans="1:23" x14ac:dyDescent="0.3">
      <c r="A576" s="58" t="s">
        <v>279</v>
      </c>
      <c r="B576" s="59" t="s">
        <v>200</v>
      </c>
      <c r="C576" s="59" t="s">
        <v>16</v>
      </c>
      <c r="D576" s="59" t="s">
        <v>3</v>
      </c>
      <c r="E576" s="59" t="s">
        <v>15</v>
      </c>
      <c r="F576" s="59">
        <v>2721019</v>
      </c>
      <c r="G576" s="60">
        <f>IF(C576="oui",VLOOKUP(D576,[1]Outils!F$1:G$12,2,FALSE),0)</f>
        <v>49</v>
      </c>
      <c r="H576" s="59" t="s">
        <v>17</v>
      </c>
      <c r="I576" s="60">
        <f t="shared" si="16"/>
        <v>49</v>
      </c>
      <c r="J576" s="59" t="s">
        <v>17</v>
      </c>
      <c r="K576" s="59"/>
      <c r="L576" s="59"/>
      <c r="M576" s="59"/>
      <c r="N576" s="59"/>
      <c r="O576" s="59"/>
      <c r="P576" s="59"/>
      <c r="Q576" s="59"/>
      <c r="R576" s="59"/>
      <c r="S576" s="59"/>
      <c r="T576" s="59"/>
      <c r="U576" s="59"/>
      <c r="V576" s="61">
        <f t="shared" si="17"/>
        <v>49</v>
      </c>
      <c r="W576" s="47"/>
    </row>
    <row r="577" spans="1:23" x14ac:dyDescent="0.3">
      <c r="A577" s="58" t="s">
        <v>368</v>
      </c>
      <c r="B577" s="59" t="s">
        <v>370</v>
      </c>
      <c r="C577" s="59" t="s">
        <v>16</v>
      </c>
      <c r="D577" s="59" t="s">
        <v>4</v>
      </c>
      <c r="E577" s="59" t="s">
        <v>15</v>
      </c>
      <c r="F577" s="59">
        <v>656</v>
      </c>
      <c r="G577" s="60">
        <f>IF(C577="oui",VLOOKUP(D577,[1]Outils!F$1:G$12,2,FALSE),0)</f>
        <v>62</v>
      </c>
      <c r="H577" s="59" t="s">
        <v>17</v>
      </c>
      <c r="I577" s="60">
        <f t="shared" si="16"/>
        <v>62</v>
      </c>
      <c r="J577" s="59" t="s">
        <v>17</v>
      </c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61">
        <f t="shared" si="17"/>
        <v>62</v>
      </c>
      <c r="W577" s="47"/>
    </row>
    <row r="578" spans="1:23" x14ac:dyDescent="0.3">
      <c r="A578" s="58" t="s">
        <v>696</v>
      </c>
      <c r="B578" s="59" t="s">
        <v>344</v>
      </c>
      <c r="C578" s="59" t="s">
        <v>16</v>
      </c>
      <c r="D578" s="59" t="s">
        <v>6</v>
      </c>
      <c r="E578" s="59" t="s">
        <v>15</v>
      </c>
      <c r="F578" s="59">
        <v>6837263</v>
      </c>
      <c r="G578" s="60">
        <f>IF(C578="oui",VLOOKUP(D578,[1]Outils!F$1:G$12,2,FALSE),0)</f>
        <v>58</v>
      </c>
      <c r="H578" s="59" t="s">
        <v>17</v>
      </c>
      <c r="I578" s="60">
        <f t="shared" si="16"/>
        <v>58</v>
      </c>
      <c r="J578" s="59" t="s">
        <v>17</v>
      </c>
      <c r="K578" s="59"/>
      <c r="L578" s="59"/>
      <c r="M578" s="59"/>
      <c r="N578" s="59"/>
      <c r="O578" s="59"/>
      <c r="P578" s="59"/>
      <c r="Q578" s="59"/>
      <c r="R578" s="59"/>
      <c r="S578" s="59"/>
      <c r="T578" s="59"/>
      <c r="U578" s="59"/>
      <c r="V578" s="61">
        <f t="shared" si="17"/>
        <v>58</v>
      </c>
      <c r="W578" s="47"/>
    </row>
    <row r="579" spans="1:23" x14ac:dyDescent="0.3">
      <c r="A579" s="58" t="s">
        <v>696</v>
      </c>
      <c r="B579" s="59" t="s">
        <v>697</v>
      </c>
      <c r="C579" s="59" t="s">
        <v>16</v>
      </c>
      <c r="D579" s="59" t="s">
        <v>6</v>
      </c>
      <c r="E579" s="59" t="s">
        <v>15</v>
      </c>
      <c r="F579" s="59">
        <v>6837263</v>
      </c>
      <c r="G579" s="60">
        <f>IF(C579="oui",VLOOKUP(D579,[1]Outils!F$1:G$12,2,FALSE),0)</f>
        <v>58</v>
      </c>
      <c r="H579" s="59" t="s">
        <v>17</v>
      </c>
      <c r="I579" s="60">
        <f t="shared" si="16"/>
        <v>58</v>
      </c>
      <c r="J579" s="59" t="s">
        <v>17</v>
      </c>
      <c r="K579" s="59"/>
      <c r="L579" s="59"/>
      <c r="M579" s="59"/>
      <c r="N579" s="59"/>
      <c r="O579" s="59"/>
      <c r="P579" s="59"/>
      <c r="Q579" s="59"/>
      <c r="R579" s="59"/>
      <c r="S579" s="59"/>
      <c r="T579" s="59"/>
      <c r="U579" s="59"/>
      <c r="V579" s="61">
        <f t="shared" si="17"/>
        <v>58</v>
      </c>
      <c r="W579" s="47"/>
    </row>
    <row r="580" spans="1:23" x14ac:dyDescent="0.3">
      <c r="A580" s="58" t="s">
        <v>798</v>
      </c>
      <c r="B580" s="59" t="s">
        <v>88</v>
      </c>
      <c r="C580" s="59" t="s">
        <v>16</v>
      </c>
      <c r="D580" s="59" t="s">
        <v>6</v>
      </c>
      <c r="E580" s="59" t="s">
        <v>15</v>
      </c>
      <c r="F580" s="59">
        <v>1873128</v>
      </c>
      <c r="G580" s="60">
        <f>IF(C580="oui",VLOOKUP(D580,[1]Outils!F$1:G$12,2,FALSE),0)</f>
        <v>58</v>
      </c>
      <c r="H580" s="59" t="s">
        <v>17</v>
      </c>
      <c r="I580" s="60">
        <f t="shared" ref="I580:I630" si="18">IF(H580="oui",G580+4,G580)</f>
        <v>58</v>
      </c>
      <c r="J580" s="59" t="s">
        <v>17</v>
      </c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61">
        <f t="shared" ref="V580:V630" si="19">IF(J580="oui",I580+K580*10,I580)</f>
        <v>58</v>
      </c>
      <c r="W580" s="47"/>
    </row>
    <row r="581" spans="1:23" x14ac:dyDescent="0.3">
      <c r="A581" s="58" t="s">
        <v>549</v>
      </c>
      <c r="B581" s="59" t="s">
        <v>550</v>
      </c>
      <c r="C581" s="59" t="s">
        <v>16</v>
      </c>
      <c r="D581" s="59" t="s">
        <v>6</v>
      </c>
      <c r="E581" s="59" t="s">
        <v>15</v>
      </c>
      <c r="F581" s="59">
        <v>393</v>
      </c>
      <c r="G581" s="60">
        <f>IF(C581="oui",VLOOKUP(D581,[1]Outils!F$1:G$12,2,FALSE),0)</f>
        <v>58</v>
      </c>
      <c r="H581" s="59" t="s">
        <v>17</v>
      </c>
      <c r="I581" s="60">
        <f t="shared" si="18"/>
        <v>58</v>
      </c>
      <c r="J581" s="59" t="s">
        <v>17</v>
      </c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61">
        <f t="shared" si="19"/>
        <v>58</v>
      </c>
      <c r="W581" s="47"/>
    </row>
    <row r="582" spans="1:23" x14ac:dyDescent="0.3">
      <c r="A582" s="58" t="s">
        <v>549</v>
      </c>
      <c r="B582" s="59" t="s">
        <v>44</v>
      </c>
      <c r="C582" s="59" t="s">
        <v>16</v>
      </c>
      <c r="D582" s="59" t="s">
        <v>11</v>
      </c>
      <c r="E582" s="59" t="s">
        <v>15</v>
      </c>
      <c r="F582" s="59">
        <v>394</v>
      </c>
      <c r="G582" s="60">
        <f>IF(C582="oui",VLOOKUP(D582,[1]Outils!F$1:G$12,2,FALSE),0)</f>
        <v>38</v>
      </c>
      <c r="H582" s="59" t="s">
        <v>17</v>
      </c>
      <c r="I582" s="60">
        <f t="shared" si="18"/>
        <v>38</v>
      </c>
      <c r="J582" s="59" t="s">
        <v>17</v>
      </c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61">
        <f t="shared" si="19"/>
        <v>38</v>
      </c>
      <c r="W582" s="47"/>
    </row>
    <row r="583" spans="1:23" x14ac:dyDescent="0.3">
      <c r="A583" s="58" t="s">
        <v>791</v>
      </c>
      <c r="B583" s="59" t="s">
        <v>283</v>
      </c>
      <c r="C583" s="59" t="s">
        <v>17</v>
      </c>
      <c r="D583" s="59" t="s">
        <v>5</v>
      </c>
      <c r="E583" s="59" t="s">
        <v>15</v>
      </c>
      <c r="F583" s="59">
        <v>632</v>
      </c>
      <c r="G583" s="60">
        <f>IF(C583="oui",VLOOKUP(D583,[1]Outils!F$1:G$12,2,FALSE),0)</f>
        <v>0</v>
      </c>
      <c r="H583" s="59" t="s">
        <v>17</v>
      </c>
      <c r="I583" s="60">
        <f t="shared" si="18"/>
        <v>0</v>
      </c>
      <c r="J583" s="59" t="s">
        <v>16</v>
      </c>
      <c r="K583" s="59">
        <v>1</v>
      </c>
      <c r="L583" s="59"/>
      <c r="M583" s="59"/>
      <c r="N583" s="59"/>
      <c r="O583" s="59"/>
      <c r="P583" s="59">
        <v>1</v>
      </c>
      <c r="Q583" s="59"/>
      <c r="R583" s="59"/>
      <c r="S583" s="59"/>
      <c r="T583" s="59"/>
      <c r="U583" s="59"/>
      <c r="V583" s="61">
        <f t="shared" si="19"/>
        <v>10</v>
      </c>
      <c r="W583" s="47"/>
    </row>
    <row r="584" spans="1:23" x14ac:dyDescent="0.3">
      <c r="A584" s="58" t="s">
        <v>679</v>
      </c>
      <c r="B584" s="59" t="s">
        <v>680</v>
      </c>
      <c r="C584" s="59" t="s">
        <v>16</v>
      </c>
      <c r="D584" s="59" t="s">
        <v>5</v>
      </c>
      <c r="E584" s="59" t="s">
        <v>15</v>
      </c>
      <c r="F584" s="59">
        <v>883</v>
      </c>
      <c r="G584" s="60">
        <f>IF(C584="oui",VLOOKUP(D584,[1]Outils!F$1:G$12,2,FALSE),0)</f>
        <v>62</v>
      </c>
      <c r="H584" s="59" t="s">
        <v>17</v>
      </c>
      <c r="I584" s="60">
        <f t="shared" si="18"/>
        <v>62</v>
      </c>
      <c r="J584" s="59" t="s">
        <v>17</v>
      </c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61">
        <f t="shared" si="19"/>
        <v>62</v>
      </c>
      <c r="W584" s="47"/>
    </row>
    <row r="585" spans="1:23" x14ac:dyDescent="0.3">
      <c r="A585" s="58" t="s">
        <v>289</v>
      </c>
      <c r="B585" s="59" t="s">
        <v>290</v>
      </c>
      <c r="C585" s="59" t="s">
        <v>16</v>
      </c>
      <c r="D585" s="59" t="s">
        <v>4</v>
      </c>
      <c r="E585" s="59" t="s">
        <v>15</v>
      </c>
      <c r="F585" s="59">
        <v>3161323</v>
      </c>
      <c r="G585" s="60">
        <f>IF(C585="oui",VLOOKUP(D585,[1]Outils!F$1:G$12,2,FALSE),0)</f>
        <v>62</v>
      </c>
      <c r="H585" s="59" t="s">
        <v>17</v>
      </c>
      <c r="I585" s="60">
        <f t="shared" si="18"/>
        <v>62</v>
      </c>
      <c r="J585" s="59" t="s">
        <v>17</v>
      </c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61">
        <f t="shared" si="19"/>
        <v>62</v>
      </c>
      <c r="W585" s="47"/>
    </row>
    <row r="586" spans="1:23" x14ac:dyDescent="0.3">
      <c r="A586" s="58" t="s">
        <v>482</v>
      </c>
      <c r="B586" s="59" t="s">
        <v>169</v>
      </c>
      <c r="C586" s="59" t="s">
        <v>16</v>
      </c>
      <c r="D586" s="59" t="s">
        <v>3</v>
      </c>
      <c r="E586" s="59" t="s">
        <v>15</v>
      </c>
      <c r="F586" s="59">
        <v>2507458</v>
      </c>
      <c r="G586" s="60">
        <f>IF(C586="oui",VLOOKUP(D586,[1]Outils!F$1:G$12,2,FALSE),0)</f>
        <v>49</v>
      </c>
      <c r="H586" s="59" t="s">
        <v>17</v>
      </c>
      <c r="I586" s="60">
        <f t="shared" si="18"/>
        <v>49</v>
      </c>
      <c r="J586" s="59" t="s">
        <v>17</v>
      </c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61">
        <f t="shared" si="19"/>
        <v>49</v>
      </c>
      <c r="W586" s="47"/>
    </row>
    <row r="587" spans="1:23" x14ac:dyDescent="0.3">
      <c r="A587" s="58" t="s">
        <v>388</v>
      </c>
      <c r="B587" s="59" t="s">
        <v>105</v>
      </c>
      <c r="C587" s="59" t="s">
        <v>16</v>
      </c>
      <c r="D587" s="59" t="s">
        <v>8</v>
      </c>
      <c r="E587" s="59" t="s">
        <v>15</v>
      </c>
      <c r="F587" s="59">
        <v>2749914</v>
      </c>
      <c r="G587" s="60">
        <f>IF(C587="oui",VLOOKUP(D587,[1]Outils!F$1:G$12,2,FALSE),0)</f>
        <v>50</v>
      </c>
      <c r="H587" s="59" t="s">
        <v>17</v>
      </c>
      <c r="I587" s="60">
        <f t="shared" si="18"/>
        <v>50</v>
      </c>
      <c r="J587" s="59" t="s">
        <v>17</v>
      </c>
      <c r="K587" s="59"/>
      <c r="L587" s="59"/>
      <c r="M587" s="59"/>
      <c r="N587" s="59"/>
      <c r="O587" s="59"/>
      <c r="P587" s="59"/>
      <c r="Q587" s="59"/>
      <c r="R587" s="59"/>
      <c r="S587" s="59"/>
      <c r="T587" s="59"/>
      <c r="U587" s="59"/>
      <c r="V587" s="61">
        <f t="shared" si="19"/>
        <v>50</v>
      </c>
      <c r="W587" s="47"/>
    </row>
    <row r="588" spans="1:23" x14ac:dyDescent="0.3">
      <c r="A588" s="58" t="s">
        <v>388</v>
      </c>
      <c r="B588" s="59" t="s">
        <v>184</v>
      </c>
      <c r="C588" s="59" t="s">
        <v>16</v>
      </c>
      <c r="D588" s="59" t="s">
        <v>12</v>
      </c>
      <c r="E588" s="59" t="s">
        <v>15</v>
      </c>
      <c r="F588" s="59">
        <v>2749913</v>
      </c>
      <c r="G588" s="60">
        <f>IF(C588="oui",VLOOKUP(D588,[1]Outils!F$1:G$12,2,FALSE),0)</f>
        <v>43</v>
      </c>
      <c r="H588" s="59" t="s">
        <v>17</v>
      </c>
      <c r="I588" s="60">
        <f t="shared" si="18"/>
        <v>43</v>
      </c>
      <c r="J588" s="59" t="s">
        <v>17</v>
      </c>
      <c r="K588" s="59"/>
      <c r="L588" s="59"/>
      <c r="M588" s="59"/>
      <c r="N588" s="59"/>
      <c r="O588" s="59"/>
      <c r="P588" s="59"/>
      <c r="Q588" s="59"/>
      <c r="R588" s="59"/>
      <c r="S588" s="59"/>
      <c r="T588" s="59"/>
      <c r="U588" s="59"/>
      <c r="V588" s="61">
        <f t="shared" si="19"/>
        <v>43</v>
      </c>
      <c r="W588" s="47"/>
    </row>
    <row r="589" spans="1:23" x14ac:dyDescent="0.3">
      <c r="A589" s="58" t="s">
        <v>714</v>
      </c>
      <c r="B589" s="59" t="s">
        <v>78</v>
      </c>
      <c r="C589" s="59" t="s">
        <v>16</v>
      </c>
      <c r="D589" s="59" t="s">
        <v>9</v>
      </c>
      <c r="E589" s="59" t="s">
        <v>15</v>
      </c>
      <c r="F589" s="59">
        <v>1433038</v>
      </c>
      <c r="G589" s="60">
        <f>IF(C589="oui",VLOOKUP(D589,[1]Outils!F$1:G$12,2,FALSE),0)</f>
        <v>61</v>
      </c>
      <c r="H589" s="59" t="s">
        <v>17</v>
      </c>
      <c r="I589" s="60">
        <f t="shared" si="18"/>
        <v>61</v>
      </c>
      <c r="J589" s="59" t="s">
        <v>16</v>
      </c>
      <c r="K589" s="59">
        <v>1</v>
      </c>
      <c r="L589" s="59"/>
      <c r="M589" s="59"/>
      <c r="N589" s="59">
        <v>1</v>
      </c>
      <c r="O589" s="59"/>
      <c r="P589" s="59"/>
      <c r="Q589" s="59"/>
      <c r="R589" s="59"/>
      <c r="S589" s="59"/>
      <c r="T589" s="59"/>
      <c r="U589" s="59"/>
      <c r="V589" s="61">
        <f t="shared" si="19"/>
        <v>71</v>
      </c>
      <c r="W589" s="47"/>
    </row>
    <row r="590" spans="1:23" x14ac:dyDescent="0.3">
      <c r="A590" s="58" t="s">
        <v>647</v>
      </c>
      <c r="B590" s="59" t="s">
        <v>648</v>
      </c>
      <c r="C590" s="59" t="s">
        <v>16</v>
      </c>
      <c r="D590" s="59" t="s">
        <v>8</v>
      </c>
      <c r="E590" s="59" t="s">
        <v>15</v>
      </c>
      <c r="F590" s="59">
        <v>9801812</v>
      </c>
      <c r="G590" s="60">
        <f>IF(C590="oui",VLOOKUP(D590,[1]Outils!F$1:G$12,2,FALSE),0)</f>
        <v>50</v>
      </c>
      <c r="H590" s="59" t="s">
        <v>17</v>
      </c>
      <c r="I590" s="60">
        <f t="shared" si="18"/>
        <v>50</v>
      </c>
      <c r="J590" s="59" t="s">
        <v>17</v>
      </c>
      <c r="K590" s="59"/>
      <c r="L590" s="59"/>
      <c r="M590" s="59"/>
      <c r="N590" s="59"/>
      <c r="O590" s="59"/>
      <c r="P590" s="59"/>
      <c r="Q590" s="59"/>
      <c r="R590" s="59"/>
      <c r="S590" s="59"/>
      <c r="T590" s="59"/>
      <c r="U590" s="59"/>
      <c r="V590" s="61">
        <f t="shared" si="19"/>
        <v>50</v>
      </c>
      <c r="W590" s="47"/>
    </row>
    <row r="591" spans="1:23" x14ac:dyDescent="0.3">
      <c r="A591" s="58" t="s">
        <v>647</v>
      </c>
      <c r="B591" s="59" t="s">
        <v>51</v>
      </c>
      <c r="C591" s="59" t="s">
        <v>16</v>
      </c>
      <c r="D591" s="59" t="s">
        <v>12</v>
      </c>
      <c r="E591" s="59" t="s">
        <v>15</v>
      </c>
      <c r="F591" s="59">
        <v>9801813</v>
      </c>
      <c r="G591" s="60">
        <f>IF(C591="oui",VLOOKUP(D591,[1]Outils!F$1:G$12,2,FALSE),0)</f>
        <v>43</v>
      </c>
      <c r="H591" s="59" t="s">
        <v>17</v>
      </c>
      <c r="I591" s="60">
        <f t="shared" si="18"/>
        <v>43</v>
      </c>
      <c r="J591" s="59" t="s">
        <v>17</v>
      </c>
      <c r="K591" s="59"/>
      <c r="L591" s="59"/>
      <c r="M591" s="59"/>
      <c r="N591" s="59"/>
      <c r="O591" s="59"/>
      <c r="P591" s="59"/>
      <c r="Q591" s="59"/>
      <c r="R591" s="59"/>
      <c r="S591" s="59"/>
      <c r="T591" s="59"/>
      <c r="U591" s="59"/>
      <c r="V591" s="61">
        <f t="shared" si="19"/>
        <v>43</v>
      </c>
      <c r="W591" s="47"/>
    </row>
    <row r="592" spans="1:23" x14ac:dyDescent="0.3">
      <c r="A592" s="58" t="s">
        <v>558</v>
      </c>
      <c r="B592" s="59" t="s">
        <v>559</v>
      </c>
      <c r="C592" s="59" t="s">
        <v>16</v>
      </c>
      <c r="D592" s="59" t="s">
        <v>7</v>
      </c>
      <c r="E592" s="59" t="s">
        <v>15</v>
      </c>
      <c r="F592" s="59">
        <v>592389</v>
      </c>
      <c r="G592" s="60">
        <f>IF(C592="oui",VLOOKUP(D592,[1]Outils!F$1:G$12,2,FALSE),0)</f>
        <v>58</v>
      </c>
      <c r="H592" s="59" t="s">
        <v>17</v>
      </c>
      <c r="I592" s="60">
        <f t="shared" si="18"/>
        <v>58</v>
      </c>
      <c r="J592" s="59" t="s">
        <v>16</v>
      </c>
      <c r="K592" s="59">
        <v>1</v>
      </c>
      <c r="L592" s="59"/>
      <c r="M592" s="59"/>
      <c r="N592" s="59">
        <v>1</v>
      </c>
      <c r="O592" s="59"/>
      <c r="P592" s="59"/>
      <c r="Q592" s="59"/>
      <c r="R592" s="59"/>
      <c r="S592" s="59"/>
      <c r="T592" s="59"/>
      <c r="U592" s="59"/>
      <c r="V592" s="61">
        <f t="shared" si="19"/>
        <v>68</v>
      </c>
      <c r="W592" s="47"/>
    </row>
    <row r="593" spans="1:23" x14ac:dyDescent="0.3">
      <c r="A593" s="58" t="s">
        <v>557</v>
      </c>
      <c r="B593" s="59" t="s">
        <v>62</v>
      </c>
      <c r="C593" s="59" t="s">
        <v>16</v>
      </c>
      <c r="D593" s="59" t="s">
        <v>7</v>
      </c>
      <c r="E593" s="59" t="s">
        <v>15</v>
      </c>
      <c r="F593" s="59">
        <v>1367313</v>
      </c>
      <c r="G593" s="60">
        <f>IF(C593="oui",VLOOKUP(D593,[1]Outils!F$1:G$12,2,FALSE),0)</f>
        <v>58</v>
      </c>
      <c r="H593" s="59" t="s">
        <v>17</v>
      </c>
      <c r="I593" s="60">
        <f t="shared" si="18"/>
        <v>58</v>
      </c>
      <c r="J593" s="59" t="s">
        <v>17</v>
      </c>
      <c r="K593" s="59"/>
      <c r="L593" s="59"/>
      <c r="M593" s="59"/>
      <c r="N593" s="59"/>
      <c r="O593" s="59"/>
      <c r="P593" s="59"/>
      <c r="Q593" s="59"/>
      <c r="R593" s="59"/>
      <c r="S593" s="59"/>
      <c r="T593" s="59"/>
      <c r="U593" s="59"/>
      <c r="V593" s="61">
        <f t="shared" si="19"/>
        <v>58</v>
      </c>
      <c r="W593" s="47"/>
    </row>
    <row r="594" spans="1:23" x14ac:dyDescent="0.3">
      <c r="A594" s="58" t="s">
        <v>345</v>
      </c>
      <c r="B594" s="59" t="s">
        <v>346</v>
      </c>
      <c r="C594" s="59" t="s">
        <v>16</v>
      </c>
      <c r="D594" s="59" t="s">
        <v>3</v>
      </c>
      <c r="E594" s="59" t="s">
        <v>15</v>
      </c>
      <c r="F594" s="59">
        <v>5002</v>
      </c>
      <c r="G594" s="60">
        <f>IF(C594="oui",VLOOKUP(D594,[1]Outils!F$1:G$12,2,FALSE),0)</f>
        <v>49</v>
      </c>
      <c r="H594" s="59" t="s">
        <v>17</v>
      </c>
      <c r="I594" s="60">
        <f t="shared" si="18"/>
        <v>49</v>
      </c>
      <c r="J594" s="59" t="s">
        <v>17</v>
      </c>
      <c r="K594" s="59"/>
      <c r="L594" s="59"/>
      <c r="M594" s="59"/>
      <c r="N594" s="59"/>
      <c r="O594" s="59"/>
      <c r="P594" s="59"/>
      <c r="Q594" s="59"/>
      <c r="R594" s="59"/>
      <c r="S594" s="59"/>
      <c r="T594" s="59"/>
      <c r="U594" s="59"/>
      <c r="V594" s="61">
        <f t="shared" si="19"/>
        <v>49</v>
      </c>
      <c r="W594" s="47"/>
    </row>
    <row r="595" spans="1:23" x14ac:dyDescent="0.3">
      <c r="A595" s="58" t="s">
        <v>302</v>
      </c>
      <c r="B595" s="59" t="s">
        <v>303</v>
      </c>
      <c r="C595" s="59" t="s">
        <v>16</v>
      </c>
      <c r="D595" s="59" t="s">
        <v>4</v>
      </c>
      <c r="E595" s="59" t="s">
        <v>15</v>
      </c>
      <c r="F595" s="59">
        <v>136</v>
      </c>
      <c r="G595" s="60">
        <f>IF(C595="oui",VLOOKUP(D595,[1]Outils!F$1:G$12,2,FALSE),0)</f>
        <v>62</v>
      </c>
      <c r="H595" s="59" t="s">
        <v>17</v>
      </c>
      <c r="I595" s="60">
        <f t="shared" si="18"/>
        <v>62</v>
      </c>
      <c r="J595" s="59" t="s">
        <v>16</v>
      </c>
      <c r="K595" s="59">
        <v>1</v>
      </c>
      <c r="L595" s="59"/>
      <c r="M595" s="59"/>
      <c r="N595" s="59"/>
      <c r="O595" s="59"/>
      <c r="P595" s="59"/>
      <c r="Q595" s="59">
        <v>1</v>
      </c>
      <c r="R595" s="59"/>
      <c r="S595" s="59"/>
      <c r="T595" s="59"/>
      <c r="U595" s="59"/>
      <c r="V595" s="61">
        <f t="shared" si="19"/>
        <v>72</v>
      </c>
      <c r="W595" s="47"/>
    </row>
    <row r="596" spans="1:23" x14ac:dyDescent="0.3">
      <c r="A596" s="58" t="s">
        <v>191</v>
      </c>
      <c r="B596" s="59" t="s">
        <v>192</v>
      </c>
      <c r="C596" s="59" t="s">
        <v>16</v>
      </c>
      <c r="D596" s="59" t="s">
        <v>9</v>
      </c>
      <c r="E596" s="59" t="s">
        <v>15</v>
      </c>
      <c r="F596" s="59">
        <v>810021</v>
      </c>
      <c r="G596" s="60">
        <f>IF(C596="oui",VLOOKUP(D596,[1]Outils!F$1:G$12,2,FALSE),0)</f>
        <v>61</v>
      </c>
      <c r="H596" s="59" t="s">
        <v>17</v>
      </c>
      <c r="I596" s="60">
        <f t="shared" si="18"/>
        <v>61</v>
      </c>
      <c r="J596" s="59" t="s">
        <v>17</v>
      </c>
      <c r="K596" s="59"/>
      <c r="L596" s="59"/>
      <c r="M596" s="59"/>
      <c r="N596" s="59"/>
      <c r="O596" s="59"/>
      <c r="P596" s="59"/>
      <c r="Q596" s="59"/>
      <c r="R596" s="59"/>
      <c r="S596" s="59"/>
      <c r="T596" s="59"/>
      <c r="U596" s="59"/>
      <c r="V596" s="61">
        <f t="shared" si="19"/>
        <v>61</v>
      </c>
      <c r="W596" s="47"/>
    </row>
    <row r="597" spans="1:23" x14ac:dyDescent="0.3">
      <c r="A597" s="58" t="s">
        <v>633</v>
      </c>
      <c r="B597" s="59" t="s">
        <v>634</v>
      </c>
      <c r="C597" s="59" t="s">
        <v>17</v>
      </c>
      <c r="D597" s="59" t="s">
        <v>5</v>
      </c>
      <c r="E597" s="59" t="s">
        <v>14</v>
      </c>
      <c r="F597" s="59"/>
      <c r="G597" s="60">
        <f>IF(C597="oui",VLOOKUP(D597,[1]Outils!F$1:G$12,2,FALSE),0)</f>
        <v>0</v>
      </c>
      <c r="H597" s="59" t="s">
        <v>16</v>
      </c>
      <c r="I597" s="60">
        <f t="shared" si="18"/>
        <v>4</v>
      </c>
      <c r="J597" s="59" t="s">
        <v>17</v>
      </c>
      <c r="K597" s="59"/>
      <c r="L597" s="59"/>
      <c r="M597" s="59"/>
      <c r="N597" s="59"/>
      <c r="O597" s="59"/>
      <c r="P597" s="59"/>
      <c r="Q597" s="59"/>
      <c r="R597" s="59"/>
      <c r="S597" s="59"/>
      <c r="T597" s="59"/>
      <c r="U597" s="59"/>
      <c r="V597" s="61">
        <f t="shared" si="19"/>
        <v>4</v>
      </c>
      <c r="W597" s="47"/>
    </row>
    <row r="598" spans="1:23" x14ac:dyDescent="0.3">
      <c r="A598" s="58" t="s">
        <v>772</v>
      </c>
      <c r="B598" s="59" t="s">
        <v>100</v>
      </c>
      <c r="C598" s="59" t="s">
        <v>16</v>
      </c>
      <c r="D598" s="59" t="s">
        <v>7</v>
      </c>
      <c r="E598" s="59" t="s">
        <v>15</v>
      </c>
      <c r="F598" s="59">
        <v>6769486</v>
      </c>
      <c r="G598" s="60">
        <f>IF(C598="oui",VLOOKUP(D598,[1]Outils!F$1:G$12,2,FALSE),0)</f>
        <v>58</v>
      </c>
      <c r="H598" s="59" t="s">
        <v>17</v>
      </c>
      <c r="I598" s="60">
        <f t="shared" si="18"/>
        <v>58</v>
      </c>
      <c r="J598" s="59" t="s">
        <v>17</v>
      </c>
      <c r="K598" s="59"/>
      <c r="L598" s="59"/>
      <c r="M598" s="59"/>
      <c r="N598" s="59"/>
      <c r="O598" s="59"/>
      <c r="P598" s="59"/>
      <c r="Q598" s="59"/>
      <c r="R598" s="59"/>
      <c r="S598" s="59"/>
      <c r="T598" s="59"/>
      <c r="U598" s="59"/>
      <c r="V598" s="61">
        <f t="shared" si="19"/>
        <v>58</v>
      </c>
      <c r="W598" s="47"/>
    </row>
    <row r="599" spans="1:23" x14ac:dyDescent="0.3">
      <c r="A599" s="58" t="s">
        <v>759</v>
      </c>
      <c r="B599" s="59" t="s">
        <v>258</v>
      </c>
      <c r="C599" s="59" t="s">
        <v>16</v>
      </c>
      <c r="D599" s="59" t="s">
        <v>5</v>
      </c>
      <c r="E599" s="59" t="s">
        <v>15</v>
      </c>
      <c r="F599" s="59">
        <v>3974248</v>
      </c>
      <c r="G599" s="60">
        <f>IF(C599="oui",VLOOKUP(D599,[1]Outils!F$1:G$12,2,FALSE),0)</f>
        <v>62</v>
      </c>
      <c r="H599" s="59" t="s">
        <v>17</v>
      </c>
      <c r="I599" s="60">
        <f t="shared" si="18"/>
        <v>62</v>
      </c>
      <c r="J599" s="59" t="s">
        <v>17</v>
      </c>
      <c r="K599" s="59"/>
      <c r="L599" s="59"/>
      <c r="M599" s="59"/>
      <c r="N599" s="59"/>
      <c r="O599" s="59"/>
      <c r="P599" s="59"/>
      <c r="Q599" s="59"/>
      <c r="R599" s="59"/>
      <c r="S599" s="59"/>
      <c r="T599" s="59"/>
      <c r="U599" s="59"/>
      <c r="V599" s="61">
        <f t="shared" si="19"/>
        <v>62</v>
      </c>
      <c r="W599" s="47"/>
    </row>
    <row r="600" spans="1:23" x14ac:dyDescent="0.3">
      <c r="A600" s="58" t="s">
        <v>759</v>
      </c>
      <c r="B600" s="59" t="s">
        <v>109</v>
      </c>
      <c r="C600" s="59" t="s">
        <v>16</v>
      </c>
      <c r="D600" s="59" t="s">
        <v>10</v>
      </c>
      <c r="E600" s="59" t="s">
        <v>15</v>
      </c>
      <c r="F600" s="59">
        <v>3974249</v>
      </c>
      <c r="G600" s="60">
        <f>IF(C600="oui",VLOOKUP(D600,[1]Outils!F$1:G$12,2,FALSE),0)</f>
        <v>46</v>
      </c>
      <c r="H600" s="59" t="s">
        <v>17</v>
      </c>
      <c r="I600" s="60">
        <f t="shared" si="18"/>
        <v>46</v>
      </c>
      <c r="J600" s="59" t="s">
        <v>17</v>
      </c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61">
        <f t="shared" si="19"/>
        <v>46</v>
      </c>
      <c r="W600" s="47"/>
    </row>
    <row r="601" spans="1:23" x14ac:dyDescent="0.3">
      <c r="A601" s="58" t="s">
        <v>332</v>
      </c>
      <c r="B601" s="59" t="s">
        <v>132</v>
      </c>
      <c r="C601" s="59" t="s">
        <v>16</v>
      </c>
      <c r="D601" s="59" t="s">
        <v>2</v>
      </c>
      <c r="E601" s="59" t="s">
        <v>15</v>
      </c>
      <c r="F601" s="59">
        <v>5086062</v>
      </c>
      <c r="G601" s="60">
        <f>IF(C601="oui",VLOOKUP(D601,[1]Outils!F$1:G$12,2,FALSE),0)</f>
        <v>45</v>
      </c>
      <c r="H601" s="59" t="s">
        <v>17</v>
      </c>
      <c r="I601" s="60">
        <f t="shared" si="18"/>
        <v>45</v>
      </c>
      <c r="J601" s="59" t="s">
        <v>17</v>
      </c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61">
        <f t="shared" si="19"/>
        <v>45</v>
      </c>
      <c r="W601" s="47"/>
    </row>
    <row r="602" spans="1:23" x14ac:dyDescent="0.3">
      <c r="A602" s="46"/>
      <c r="B602" s="47"/>
      <c r="C602" s="47"/>
      <c r="D602" s="47"/>
      <c r="E602" s="47"/>
      <c r="F602" s="47"/>
      <c r="G602" s="48">
        <f>IF(C602="oui",VLOOKUP(D602,[1]Outils!F$1:G$12,2,FALSE),0)</f>
        <v>0</v>
      </c>
      <c r="H602" s="47"/>
      <c r="I602" s="48">
        <f t="shared" si="18"/>
        <v>0</v>
      </c>
      <c r="J602" s="47"/>
      <c r="K602" s="47"/>
      <c r="L602" s="47"/>
      <c r="M602" s="47"/>
      <c r="N602" s="47"/>
      <c r="O602" s="47"/>
      <c r="P602" s="47"/>
      <c r="Q602" s="47"/>
      <c r="R602" s="47"/>
      <c r="S602" s="47"/>
      <c r="T602" s="47"/>
      <c r="U602" s="47"/>
      <c r="V602" s="49">
        <f t="shared" si="19"/>
        <v>0</v>
      </c>
      <c r="W602" s="47"/>
    </row>
    <row r="603" spans="1:23" x14ac:dyDescent="0.3">
      <c r="A603" s="46"/>
      <c r="B603" s="47"/>
      <c r="C603" s="47"/>
      <c r="D603" s="47"/>
      <c r="E603" s="47"/>
      <c r="F603" s="47"/>
      <c r="G603" s="48">
        <f>IF(C603="oui",VLOOKUP(D603,[1]Outils!F$1:G$12,2,FALSE),0)</f>
        <v>0</v>
      </c>
      <c r="H603" s="47"/>
      <c r="I603" s="48">
        <f t="shared" si="18"/>
        <v>0</v>
      </c>
      <c r="J603" s="47"/>
      <c r="K603" s="47"/>
      <c r="L603" s="47"/>
      <c r="M603" s="47"/>
      <c r="N603" s="47"/>
      <c r="O603" s="47"/>
      <c r="P603" s="47"/>
      <c r="Q603" s="47"/>
      <c r="R603" s="47"/>
      <c r="S603" s="47"/>
      <c r="T603" s="47"/>
      <c r="U603" s="47"/>
      <c r="V603" s="49">
        <f t="shared" si="19"/>
        <v>0</v>
      </c>
      <c r="W603" s="47"/>
    </row>
    <row r="604" spans="1:23" x14ac:dyDescent="0.3">
      <c r="A604" s="46"/>
      <c r="B604" s="47"/>
      <c r="C604" s="47"/>
      <c r="D604" s="47"/>
      <c r="E604" s="47"/>
      <c r="F604" s="47"/>
      <c r="G604" s="48">
        <f>IF(C604="oui",VLOOKUP(D604,[1]Outils!F$1:G$12,2,FALSE),0)</f>
        <v>0</v>
      </c>
      <c r="H604" s="47"/>
      <c r="I604" s="48">
        <f t="shared" si="18"/>
        <v>0</v>
      </c>
      <c r="J604" s="47"/>
      <c r="K604" s="47"/>
      <c r="L604" s="47"/>
      <c r="M604" s="47"/>
      <c r="N604" s="47"/>
      <c r="O604" s="47"/>
      <c r="P604" s="47"/>
      <c r="Q604" s="47"/>
      <c r="R604" s="47"/>
      <c r="S604" s="47"/>
      <c r="T604" s="47"/>
      <c r="U604" s="47"/>
      <c r="V604" s="49">
        <f t="shared" si="19"/>
        <v>0</v>
      </c>
      <c r="W604" s="47"/>
    </row>
    <row r="605" spans="1:23" x14ac:dyDescent="0.3">
      <c r="A605" s="46"/>
      <c r="B605" s="47"/>
      <c r="C605" s="47"/>
      <c r="D605" s="47"/>
      <c r="E605" s="47"/>
      <c r="F605" s="47"/>
      <c r="G605" s="48">
        <f>IF(C605="oui",VLOOKUP(D605,[1]Outils!F$1:G$12,2,FALSE),0)</f>
        <v>0</v>
      </c>
      <c r="H605" s="47"/>
      <c r="I605" s="48">
        <f t="shared" si="18"/>
        <v>0</v>
      </c>
      <c r="J605" s="47"/>
      <c r="K605" s="47"/>
      <c r="L605" s="47"/>
      <c r="M605" s="47"/>
      <c r="N605" s="47"/>
      <c r="O605" s="47"/>
      <c r="P605" s="47"/>
      <c r="Q605" s="47"/>
      <c r="R605" s="47"/>
      <c r="S605" s="47"/>
      <c r="T605" s="47"/>
      <c r="U605" s="47"/>
      <c r="V605" s="49">
        <f t="shared" si="19"/>
        <v>0</v>
      </c>
      <c r="W605" s="47"/>
    </row>
    <row r="606" spans="1:23" x14ac:dyDescent="0.3">
      <c r="A606" s="46"/>
      <c r="B606" s="47"/>
      <c r="C606" s="47"/>
      <c r="D606" s="47"/>
      <c r="E606" s="47"/>
      <c r="F606" s="47"/>
      <c r="G606" s="48">
        <f>IF(C606="oui",VLOOKUP(D606,[1]Outils!F$1:G$12,2,FALSE),0)</f>
        <v>0</v>
      </c>
      <c r="H606" s="47"/>
      <c r="I606" s="48">
        <f t="shared" si="18"/>
        <v>0</v>
      </c>
      <c r="J606" s="47"/>
      <c r="K606" s="47"/>
      <c r="L606" s="47"/>
      <c r="M606" s="47"/>
      <c r="N606" s="47"/>
      <c r="O606" s="47"/>
      <c r="P606" s="47"/>
      <c r="Q606" s="47"/>
      <c r="R606" s="47"/>
      <c r="S606" s="47"/>
      <c r="T606" s="47"/>
      <c r="U606" s="47"/>
      <c r="V606" s="49">
        <f t="shared" si="19"/>
        <v>0</v>
      </c>
      <c r="W606" s="47"/>
    </row>
    <row r="607" spans="1:23" x14ac:dyDescent="0.3">
      <c r="A607" s="46"/>
      <c r="B607" s="47"/>
      <c r="C607" s="47"/>
      <c r="D607" s="47"/>
      <c r="E607" s="47"/>
      <c r="F607" s="47"/>
      <c r="G607" s="48">
        <f>IF(C607="oui",VLOOKUP(D607,[1]Outils!F$1:G$12,2,FALSE),0)</f>
        <v>0</v>
      </c>
      <c r="H607" s="47"/>
      <c r="I607" s="48">
        <f t="shared" si="18"/>
        <v>0</v>
      </c>
      <c r="J607" s="47"/>
      <c r="K607" s="47"/>
      <c r="L607" s="47"/>
      <c r="M607" s="47"/>
      <c r="N607" s="47"/>
      <c r="O607" s="47"/>
      <c r="P607" s="47"/>
      <c r="Q607" s="47"/>
      <c r="R607" s="47"/>
      <c r="S607" s="47"/>
      <c r="T607" s="47"/>
      <c r="U607" s="47"/>
      <c r="V607" s="49">
        <f t="shared" si="19"/>
        <v>0</v>
      </c>
      <c r="W607" s="47"/>
    </row>
    <row r="608" spans="1:23" x14ac:dyDescent="0.3">
      <c r="A608" s="46"/>
      <c r="B608" s="47"/>
      <c r="C608" s="47"/>
      <c r="D608" s="47"/>
      <c r="E608" s="47"/>
      <c r="F608" s="47"/>
      <c r="G608" s="48">
        <f>IF(C608="oui",VLOOKUP(D608,[1]Outils!F$1:G$12,2,FALSE),0)</f>
        <v>0</v>
      </c>
      <c r="H608" s="47"/>
      <c r="I608" s="48">
        <f t="shared" si="18"/>
        <v>0</v>
      </c>
      <c r="J608" s="47"/>
      <c r="K608" s="47"/>
      <c r="L608" s="47"/>
      <c r="M608" s="47"/>
      <c r="N608" s="47"/>
      <c r="O608" s="47"/>
      <c r="P608" s="47"/>
      <c r="Q608" s="47"/>
      <c r="R608" s="47"/>
      <c r="S608" s="47"/>
      <c r="T608" s="47"/>
      <c r="U608" s="47"/>
      <c r="V608" s="49">
        <f t="shared" si="19"/>
        <v>0</v>
      </c>
      <c r="W608" s="47"/>
    </row>
    <row r="609" spans="1:23" x14ac:dyDescent="0.3">
      <c r="A609" s="46"/>
      <c r="B609" s="47"/>
      <c r="C609" s="47"/>
      <c r="D609" s="47"/>
      <c r="E609" s="47"/>
      <c r="F609" s="47"/>
      <c r="G609" s="48">
        <f>IF(C609="oui",VLOOKUP(D609,[1]Outils!F$1:G$12,2,FALSE),0)</f>
        <v>0</v>
      </c>
      <c r="H609" s="47"/>
      <c r="I609" s="48">
        <f t="shared" si="18"/>
        <v>0</v>
      </c>
      <c r="J609" s="47"/>
      <c r="K609" s="47"/>
      <c r="L609" s="47"/>
      <c r="M609" s="47"/>
      <c r="N609" s="47"/>
      <c r="O609" s="47"/>
      <c r="P609" s="47"/>
      <c r="Q609" s="47"/>
      <c r="R609" s="47"/>
      <c r="S609" s="47"/>
      <c r="T609" s="47"/>
      <c r="U609" s="47"/>
      <c r="V609" s="49">
        <f t="shared" si="19"/>
        <v>0</v>
      </c>
      <c r="W609" s="47"/>
    </row>
    <row r="610" spans="1:23" x14ac:dyDescent="0.3">
      <c r="A610" s="46"/>
      <c r="B610" s="47"/>
      <c r="C610" s="47"/>
      <c r="D610" s="47"/>
      <c r="E610" s="47"/>
      <c r="F610" s="47"/>
      <c r="G610" s="48">
        <f>IF(C610="oui",VLOOKUP(D610,[1]Outils!F$1:G$12,2,FALSE),0)</f>
        <v>0</v>
      </c>
      <c r="H610" s="47"/>
      <c r="I610" s="48">
        <f t="shared" si="18"/>
        <v>0</v>
      </c>
      <c r="J610" s="47"/>
      <c r="K610" s="47"/>
      <c r="L610" s="47"/>
      <c r="M610" s="47"/>
      <c r="N610" s="47"/>
      <c r="O610" s="47"/>
      <c r="P610" s="47"/>
      <c r="Q610" s="47"/>
      <c r="R610" s="47"/>
      <c r="S610" s="47"/>
      <c r="T610" s="47"/>
      <c r="U610" s="47"/>
      <c r="V610" s="49">
        <f t="shared" si="19"/>
        <v>0</v>
      </c>
      <c r="W610" s="47"/>
    </row>
    <row r="611" spans="1:23" x14ac:dyDescent="0.3">
      <c r="A611" s="46"/>
      <c r="B611" s="47"/>
      <c r="C611" s="47"/>
      <c r="D611" s="47"/>
      <c r="E611" s="47"/>
      <c r="F611" s="47"/>
      <c r="G611" s="48">
        <f>IF(C611="oui",VLOOKUP(D611,[1]Outils!F$1:G$12,2,FALSE),0)</f>
        <v>0</v>
      </c>
      <c r="H611" s="47"/>
      <c r="I611" s="48">
        <f t="shared" si="18"/>
        <v>0</v>
      </c>
      <c r="J611" s="47"/>
      <c r="K611" s="47"/>
      <c r="L611" s="47"/>
      <c r="M611" s="47"/>
      <c r="N611" s="47"/>
      <c r="O611" s="47"/>
      <c r="P611" s="47"/>
      <c r="Q611" s="47"/>
      <c r="R611" s="47"/>
      <c r="S611" s="47"/>
      <c r="T611" s="47"/>
      <c r="U611" s="47"/>
      <c r="V611" s="49">
        <f t="shared" si="19"/>
        <v>0</v>
      </c>
      <c r="W611" s="47"/>
    </row>
    <row r="612" spans="1:23" x14ac:dyDescent="0.3">
      <c r="A612" s="46"/>
      <c r="B612" s="47"/>
      <c r="C612" s="47"/>
      <c r="D612" s="47"/>
      <c r="E612" s="47"/>
      <c r="F612" s="47"/>
      <c r="G612" s="48">
        <f>IF(C612="oui",VLOOKUP(D612,[1]Outils!F$1:G$12,2,FALSE),0)</f>
        <v>0</v>
      </c>
      <c r="H612" s="47"/>
      <c r="I612" s="48">
        <f t="shared" si="18"/>
        <v>0</v>
      </c>
      <c r="J612" s="47"/>
      <c r="K612" s="47"/>
      <c r="L612" s="47"/>
      <c r="M612" s="47"/>
      <c r="N612" s="47"/>
      <c r="O612" s="47"/>
      <c r="P612" s="47"/>
      <c r="Q612" s="47"/>
      <c r="R612" s="47"/>
      <c r="S612" s="47"/>
      <c r="T612" s="47"/>
      <c r="U612" s="47"/>
      <c r="V612" s="49">
        <f t="shared" si="19"/>
        <v>0</v>
      </c>
      <c r="W612" s="47"/>
    </row>
    <row r="613" spans="1:23" x14ac:dyDescent="0.3">
      <c r="A613" s="46"/>
      <c r="B613" s="47"/>
      <c r="C613" s="47"/>
      <c r="D613" s="47"/>
      <c r="E613" s="47"/>
      <c r="F613" s="47"/>
      <c r="G613" s="48">
        <f>IF(C613="oui",VLOOKUP(D613,[1]Outils!F$1:G$12,2,FALSE),0)</f>
        <v>0</v>
      </c>
      <c r="H613" s="47"/>
      <c r="I613" s="48">
        <f t="shared" si="18"/>
        <v>0</v>
      </c>
      <c r="J613" s="47"/>
      <c r="K613" s="47"/>
      <c r="L613" s="47"/>
      <c r="M613" s="47"/>
      <c r="N613" s="47"/>
      <c r="O613" s="47"/>
      <c r="P613" s="47"/>
      <c r="Q613" s="47"/>
      <c r="R613" s="47"/>
      <c r="S613" s="47"/>
      <c r="T613" s="47"/>
      <c r="U613" s="47"/>
      <c r="V613" s="49">
        <f t="shared" si="19"/>
        <v>0</v>
      </c>
      <c r="W613" s="47"/>
    </row>
    <row r="614" spans="1:23" x14ac:dyDescent="0.3">
      <c r="A614" s="46"/>
      <c r="B614" s="47"/>
      <c r="C614" s="47"/>
      <c r="D614" s="47"/>
      <c r="E614" s="47"/>
      <c r="F614" s="47"/>
      <c r="G614" s="48">
        <f>IF(C614="oui",VLOOKUP(D614,[1]Outils!F$1:G$12,2,FALSE),0)</f>
        <v>0</v>
      </c>
      <c r="H614" s="47"/>
      <c r="I614" s="48">
        <f t="shared" si="18"/>
        <v>0</v>
      </c>
      <c r="J614" s="47"/>
      <c r="K614" s="47"/>
      <c r="L614" s="47"/>
      <c r="M614" s="47"/>
      <c r="N614" s="47"/>
      <c r="O614" s="47"/>
      <c r="P614" s="47"/>
      <c r="Q614" s="47"/>
      <c r="R614" s="47"/>
      <c r="S614" s="47"/>
      <c r="T614" s="47"/>
      <c r="U614" s="47"/>
      <c r="V614" s="49">
        <f t="shared" si="19"/>
        <v>0</v>
      </c>
      <c r="W614" s="47"/>
    </row>
    <row r="615" spans="1:23" x14ac:dyDescent="0.3">
      <c r="A615" s="46"/>
      <c r="B615" s="47"/>
      <c r="C615" s="47"/>
      <c r="D615" s="47"/>
      <c r="E615" s="47"/>
      <c r="F615" s="47"/>
      <c r="G615" s="48">
        <f>IF(C615="oui",VLOOKUP(D615,[1]Outils!F$1:G$12,2,FALSE),0)</f>
        <v>0</v>
      </c>
      <c r="H615" s="47"/>
      <c r="I615" s="48">
        <f t="shared" si="18"/>
        <v>0</v>
      </c>
      <c r="J615" s="47"/>
      <c r="K615" s="47"/>
      <c r="L615" s="47"/>
      <c r="M615" s="47"/>
      <c r="N615" s="47"/>
      <c r="O615" s="47"/>
      <c r="P615" s="47"/>
      <c r="Q615" s="47"/>
      <c r="R615" s="47"/>
      <c r="S615" s="47"/>
      <c r="T615" s="47"/>
      <c r="U615" s="47"/>
      <c r="V615" s="49">
        <f t="shared" si="19"/>
        <v>0</v>
      </c>
      <c r="W615" s="47"/>
    </row>
    <row r="616" spans="1:23" x14ac:dyDescent="0.3">
      <c r="A616" s="46"/>
      <c r="B616" s="47"/>
      <c r="C616" s="47"/>
      <c r="D616" s="47"/>
      <c r="E616" s="47"/>
      <c r="F616" s="47"/>
      <c r="G616" s="48">
        <f>IF(C616="oui",VLOOKUP(D616,[1]Outils!F$1:G$12,2,FALSE),0)</f>
        <v>0</v>
      </c>
      <c r="H616" s="47"/>
      <c r="I616" s="48">
        <f t="shared" si="18"/>
        <v>0</v>
      </c>
      <c r="J616" s="47"/>
      <c r="K616" s="47"/>
      <c r="L616" s="47"/>
      <c r="M616" s="47"/>
      <c r="N616" s="47"/>
      <c r="O616" s="47"/>
      <c r="P616" s="47"/>
      <c r="Q616" s="47"/>
      <c r="R616" s="47"/>
      <c r="S616" s="47"/>
      <c r="T616" s="47"/>
      <c r="U616" s="47"/>
      <c r="V616" s="49">
        <f t="shared" si="19"/>
        <v>0</v>
      </c>
      <c r="W616" s="47"/>
    </row>
    <row r="617" spans="1:23" x14ac:dyDescent="0.3">
      <c r="A617" s="46"/>
      <c r="B617" s="47"/>
      <c r="C617" s="47"/>
      <c r="D617" s="47"/>
      <c r="E617" s="47"/>
      <c r="F617" s="47"/>
      <c r="G617" s="48">
        <f>IF(C617="oui",VLOOKUP(D617,[1]Outils!F$1:G$12,2,FALSE),0)</f>
        <v>0</v>
      </c>
      <c r="H617" s="47"/>
      <c r="I617" s="48">
        <f t="shared" si="18"/>
        <v>0</v>
      </c>
      <c r="J617" s="47"/>
      <c r="K617" s="47"/>
      <c r="L617" s="47"/>
      <c r="M617" s="47"/>
      <c r="N617" s="47"/>
      <c r="O617" s="47"/>
      <c r="P617" s="47"/>
      <c r="Q617" s="47"/>
      <c r="R617" s="47"/>
      <c r="S617" s="47"/>
      <c r="T617" s="47"/>
      <c r="U617" s="47"/>
      <c r="V617" s="49">
        <f t="shared" si="19"/>
        <v>0</v>
      </c>
      <c r="W617" s="47"/>
    </row>
    <row r="618" spans="1:23" x14ac:dyDescent="0.3">
      <c r="A618" s="46"/>
      <c r="B618" s="47"/>
      <c r="C618" s="47"/>
      <c r="D618" s="47"/>
      <c r="E618" s="47"/>
      <c r="F618" s="47"/>
      <c r="G618" s="48">
        <f>IF(C618="oui",VLOOKUP(D618,[1]Outils!F$1:G$12,2,FALSE),0)</f>
        <v>0</v>
      </c>
      <c r="H618" s="47"/>
      <c r="I618" s="48">
        <f t="shared" si="18"/>
        <v>0</v>
      </c>
      <c r="J618" s="47"/>
      <c r="K618" s="47"/>
      <c r="L618" s="47"/>
      <c r="M618" s="47"/>
      <c r="N618" s="47"/>
      <c r="O618" s="47"/>
      <c r="P618" s="47"/>
      <c r="Q618" s="47"/>
      <c r="R618" s="47"/>
      <c r="S618" s="47"/>
      <c r="T618" s="47"/>
      <c r="U618" s="47"/>
      <c r="V618" s="49">
        <f t="shared" si="19"/>
        <v>0</v>
      </c>
      <c r="W618" s="47"/>
    </row>
    <row r="619" spans="1:23" x14ac:dyDescent="0.3">
      <c r="A619" s="46"/>
      <c r="B619" s="47"/>
      <c r="C619" s="47"/>
      <c r="D619" s="47"/>
      <c r="E619" s="47"/>
      <c r="F619" s="47"/>
      <c r="G619" s="48">
        <f>IF(C619="oui",VLOOKUP(D619,[1]Outils!F$1:G$12,2,FALSE),0)</f>
        <v>0</v>
      </c>
      <c r="H619" s="47"/>
      <c r="I619" s="48">
        <f t="shared" si="18"/>
        <v>0</v>
      </c>
      <c r="J619" s="47"/>
      <c r="K619" s="47"/>
      <c r="L619" s="47"/>
      <c r="M619" s="47"/>
      <c r="N619" s="47"/>
      <c r="O619" s="47"/>
      <c r="P619" s="47"/>
      <c r="Q619" s="47"/>
      <c r="R619" s="47"/>
      <c r="S619" s="47"/>
      <c r="T619" s="47"/>
      <c r="U619" s="47"/>
      <c r="V619" s="49">
        <f t="shared" si="19"/>
        <v>0</v>
      </c>
      <c r="W619" s="47"/>
    </row>
    <row r="620" spans="1:23" x14ac:dyDescent="0.3">
      <c r="A620" s="46"/>
      <c r="B620" s="47"/>
      <c r="C620" s="47"/>
      <c r="D620" s="47"/>
      <c r="E620" s="47"/>
      <c r="F620" s="47"/>
      <c r="G620" s="48">
        <f>IF(C620="oui",VLOOKUP(D620,[1]Outils!F$1:G$12,2,FALSE),0)</f>
        <v>0</v>
      </c>
      <c r="H620" s="47"/>
      <c r="I620" s="48">
        <f t="shared" si="18"/>
        <v>0</v>
      </c>
      <c r="J620" s="47"/>
      <c r="K620" s="47"/>
      <c r="L620" s="47"/>
      <c r="M620" s="47"/>
      <c r="N620" s="47"/>
      <c r="O620" s="47"/>
      <c r="P620" s="47"/>
      <c r="Q620" s="47"/>
      <c r="R620" s="47"/>
      <c r="S620" s="47"/>
      <c r="T620" s="47"/>
      <c r="U620" s="47"/>
      <c r="V620" s="49">
        <f t="shared" si="19"/>
        <v>0</v>
      </c>
      <c r="W620" s="47"/>
    </row>
    <row r="621" spans="1:23" x14ac:dyDescent="0.3">
      <c r="A621" s="46"/>
      <c r="B621" s="47"/>
      <c r="C621" s="47"/>
      <c r="D621" s="47"/>
      <c r="E621" s="47"/>
      <c r="F621" s="47"/>
      <c r="G621" s="48">
        <f>IF(C621="oui",VLOOKUP(D621,[1]Outils!F$1:G$12,2,FALSE),0)</f>
        <v>0</v>
      </c>
      <c r="H621" s="47"/>
      <c r="I621" s="48">
        <f t="shared" si="18"/>
        <v>0</v>
      </c>
      <c r="J621" s="47"/>
      <c r="K621" s="47"/>
      <c r="L621" s="47"/>
      <c r="M621" s="47"/>
      <c r="N621" s="47"/>
      <c r="O621" s="47"/>
      <c r="P621" s="47"/>
      <c r="Q621" s="47"/>
      <c r="R621" s="47"/>
      <c r="S621" s="47"/>
      <c r="T621" s="47"/>
      <c r="U621" s="47"/>
      <c r="V621" s="49">
        <f t="shared" si="19"/>
        <v>0</v>
      </c>
      <c r="W621" s="47"/>
    </row>
    <row r="622" spans="1:23" x14ac:dyDescent="0.3">
      <c r="A622" s="46"/>
      <c r="B622" s="47"/>
      <c r="C622" s="47"/>
      <c r="D622" s="47"/>
      <c r="E622" s="47"/>
      <c r="F622" s="47"/>
      <c r="G622" s="48">
        <f>IF(C622="oui",VLOOKUP(D622,[1]Outils!F$1:G$12,2,FALSE),0)</f>
        <v>0</v>
      </c>
      <c r="H622" s="47"/>
      <c r="I622" s="48">
        <f t="shared" si="18"/>
        <v>0</v>
      </c>
      <c r="J622" s="47"/>
      <c r="K622" s="47"/>
      <c r="L622" s="47"/>
      <c r="M622" s="47"/>
      <c r="N622" s="47"/>
      <c r="O622" s="47"/>
      <c r="P622" s="47"/>
      <c r="Q622" s="47"/>
      <c r="R622" s="47"/>
      <c r="S622" s="47"/>
      <c r="T622" s="47"/>
      <c r="U622" s="47"/>
      <c r="V622" s="49">
        <f t="shared" si="19"/>
        <v>0</v>
      </c>
      <c r="W622" s="47"/>
    </row>
    <row r="623" spans="1:23" x14ac:dyDescent="0.3">
      <c r="A623" s="46"/>
      <c r="B623" s="47"/>
      <c r="C623" s="47"/>
      <c r="D623" s="47"/>
      <c r="E623" s="47"/>
      <c r="F623" s="47"/>
      <c r="G623" s="48">
        <f>IF(C623="oui",VLOOKUP(D623,[1]Outils!F$1:G$12,2,FALSE),0)</f>
        <v>0</v>
      </c>
      <c r="H623" s="47"/>
      <c r="I623" s="48">
        <f t="shared" si="18"/>
        <v>0</v>
      </c>
      <c r="J623" s="47"/>
      <c r="K623" s="47"/>
      <c r="L623" s="47"/>
      <c r="M623" s="47"/>
      <c r="N623" s="47"/>
      <c r="O623" s="47"/>
      <c r="P623" s="47"/>
      <c r="Q623" s="47"/>
      <c r="R623" s="47"/>
      <c r="S623" s="47"/>
      <c r="T623" s="47"/>
      <c r="U623" s="47"/>
      <c r="V623" s="49">
        <f t="shared" si="19"/>
        <v>0</v>
      </c>
      <c r="W623" s="47"/>
    </row>
    <row r="624" spans="1:23" x14ac:dyDescent="0.3">
      <c r="A624" s="46"/>
      <c r="B624" s="47"/>
      <c r="C624" s="47"/>
      <c r="D624" s="47"/>
      <c r="E624" s="47"/>
      <c r="F624" s="47"/>
      <c r="G624" s="48">
        <f>IF(C624="oui",VLOOKUP(D624,[1]Outils!F$1:G$12,2,FALSE),0)</f>
        <v>0</v>
      </c>
      <c r="H624" s="47"/>
      <c r="I624" s="48">
        <f t="shared" si="18"/>
        <v>0</v>
      </c>
      <c r="J624" s="47"/>
      <c r="K624" s="47"/>
      <c r="L624" s="47"/>
      <c r="M624" s="47"/>
      <c r="N624" s="47"/>
      <c r="O624" s="47"/>
      <c r="P624" s="47"/>
      <c r="Q624" s="47"/>
      <c r="R624" s="47"/>
      <c r="S624" s="47"/>
      <c r="T624" s="47"/>
      <c r="U624" s="47"/>
      <c r="V624" s="49">
        <f t="shared" si="19"/>
        <v>0</v>
      </c>
      <c r="W624" s="47"/>
    </row>
    <row r="625" spans="1:23" x14ac:dyDescent="0.3">
      <c r="A625" s="46"/>
      <c r="B625" s="47"/>
      <c r="C625" s="47"/>
      <c r="D625" s="47"/>
      <c r="E625" s="47"/>
      <c r="F625" s="47"/>
      <c r="G625" s="48">
        <f>IF(C625="oui",VLOOKUP(D625,[1]Outils!F$1:G$12,2,FALSE),0)</f>
        <v>0</v>
      </c>
      <c r="H625" s="47"/>
      <c r="I625" s="48">
        <f t="shared" si="18"/>
        <v>0</v>
      </c>
      <c r="J625" s="47"/>
      <c r="K625" s="47"/>
      <c r="L625" s="47"/>
      <c r="M625" s="47"/>
      <c r="N625" s="47"/>
      <c r="O625" s="47"/>
      <c r="P625" s="47"/>
      <c r="Q625" s="47"/>
      <c r="R625" s="47"/>
      <c r="S625" s="47"/>
      <c r="T625" s="47"/>
      <c r="U625" s="47"/>
      <c r="V625" s="49">
        <f t="shared" si="19"/>
        <v>0</v>
      </c>
      <c r="W625" s="47"/>
    </row>
    <row r="626" spans="1:23" x14ac:dyDescent="0.3">
      <c r="A626" s="46"/>
      <c r="B626" s="47"/>
      <c r="C626" s="47"/>
      <c r="D626" s="47"/>
      <c r="E626" s="47"/>
      <c r="F626" s="47"/>
      <c r="G626" s="48">
        <f>IF(C626="oui",VLOOKUP(D626,[1]Outils!F$1:G$12,2,FALSE),0)</f>
        <v>0</v>
      </c>
      <c r="H626" s="47"/>
      <c r="I626" s="48">
        <f t="shared" si="18"/>
        <v>0</v>
      </c>
      <c r="J626" s="47"/>
      <c r="K626" s="47"/>
      <c r="L626" s="47"/>
      <c r="M626" s="47"/>
      <c r="N626" s="47"/>
      <c r="O626" s="47"/>
      <c r="P626" s="47"/>
      <c r="Q626" s="47"/>
      <c r="R626" s="47"/>
      <c r="S626" s="47"/>
      <c r="T626" s="47"/>
      <c r="U626" s="47"/>
      <c r="V626" s="49">
        <f t="shared" si="19"/>
        <v>0</v>
      </c>
      <c r="W626" s="47"/>
    </row>
    <row r="627" spans="1:23" x14ac:dyDescent="0.3">
      <c r="A627" s="46"/>
      <c r="B627" s="47"/>
      <c r="C627" s="47"/>
      <c r="D627" s="47"/>
      <c r="E627" s="47"/>
      <c r="F627" s="47"/>
      <c r="G627" s="48">
        <f>IF(C627="oui",VLOOKUP(D627,[1]Outils!F$1:G$12,2,FALSE),0)</f>
        <v>0</v>
      </c>
      <c r="H627" s="47"/>
      <c r="I627" s="48">
        <f t="shared" si="18"/>
        <v>0</v>
      </c>
      <c r="J627" s="47"/>
      <c r="K627" s="47"/>
      <c r="L627" s="47"/>
      <c r="M627" s="47"/>
      <c r="N627" s="47"/>
      <c r="O627" s="47"/>
      <c r="P627" s="47"/>
      <c r="Q627" s="47"/>
      <c r="R627" s="47"/>
      <c r="S627" s="47"/>
      <c r="T627" s="47"/>
      <c r="U627" s="47"/>
      <c r="V627" s="49">
        <f t="shared" si="19"/>
        <v>0</v>
      </c>
      <c r="W627" s="47"/>
    </row>
    <row r="628" spans="1:23" x14ac:dyDescent="0.3">
      <c r="A628" s="46"/>
      <c r="B628" s="47"/>
      <c r="C628" s="47"/>
      <c r="D628" s="47"/>
      <c r="E628" s="47"/>
      <c r="F628" s="47"/>
      <c r="G628" s="48">
        <f>IF(C628="oui",VLOOKUP(D628,[1]Outils!F$1:G$12,2,FALSE),0)</f>
        <v>0</v>
      </c>
      <c r="H628" s="47"/>
      <c r="I628" s="48">
        <f t="shared" si="18"/>
        <v>0</v>
      </c>
      <c r="J628" s="47"/>
      <c r="K628" s="47"/>
      <c r="L628" s="47"/>
      <c r="M628" s="47"/>
      <c r="N628" s="47"/>
      <c r="O628" s="47"/>
      <c r="P628" s="47"/>
      <c r="Q628" s="47"/>
      <c r="R628" s="47"/>
      <c r="S628" s="47"/>
      <c r="T628" s="47"/>
      <c r="U628" s="47"/>
      <c r="V628" s="49">
        <f t="shared" si="19"/>
        <v>0</v>
      </c>
      <c r="W628" s="47"/>
    </row>
    <row r="629" spans="1:23" x14ac:dyDescent="0.3">
      <c r="A629" s="46"/>
      <c r="B629" s="47"/>
      <c r="C629" s="47"/>
      <c r="D629" s="47"/>
      <c r="E629" s="47"/>
      <c r="F629" s="47"/>
      <c r="G629" s="48">
        <f>IF(C629="oui",VLOOKUP(D629,[1]Outils!F$1:G$12,2,FALSE),0)</f>
        <v>0</v>
      </c>
      <c r="H629" s="47"/>
      <c r="I629" s="48">
        <f t="shared" si="18"/>
        <v>0</v>
      </c>
      <c r="J629" s="47"/>
      <c r="K629" s="47"/>
      <c r="L629" s="47"/>
      <c r="M629" s="47"/>
      <c r="N629" s="47"/>
      <c r="O629" s="47"/>
      <c r="P629" s="47"/>
      <c r="Q629" s="47"/>
      <c r="R629" s="47"/>
      <c r="S629" s="47"/>
      <c r="T629" s="47"/>
      <c r="U629" s="47"/>
      <c r="V629" s="49">
        <f t="shared" si="19"/>
        <v>0</v>
      </c>
      <c r="W629" s="47"/>
    </row>
    <row r="630" spans="1:23" x14ac:dyDescent="0.3">
      <c r="A630" s="46"/>
      <c r="B630" s="47"/>
      <c r="C630" s="47"/>
      <c r="D630" s="47"/>
      <c r="E630" s="47"/>
      <c r="F630" s="47"/>
      <c r="G630" s="48">
        <f>IF(C630="oui",VLOOKUP(D630,[1]Outils!F$1:G$12,2,FALSE),0)</f>
        <v>0</v>
      </c>
      <c r="H630" s="47"/>
      <c r="I630" s="48">
        <f t="shared" si="18"/>
        <v>0</v>
      </c>
      <c r="J630" s="47"/>
      <c r="K630" s="47"/>
      <c r="L630" s="47"/>
      <c r="M630" s="47"/>
      <c r="N630" s="47"/>
      <c r="O630" s="47"/>
      <c r="P630" s="47"/>
      <c r="Q630" s="47"/>
      <c r="R630" s="47"/>
      <c r="S630" s="47"/>
      <c r="T630" s="47"/>
      <c r="U630" s="47"/>
      <c r="V630" s="49">
        <f t="shared" si="19"/>
        <v>0</v>
      </c>
      <c r="W630" s="47"/>
    </row>
    <row r="631" spans="1:23" x14ac:dyDescent="0.3">
      <c r="C631" s="3"/>
    </row>
    <row r="632" spans="1:23" ht="15.6" x14ac:dyDescent="0.3">
      <c r="A632" s="14">
        <f>SUM(A4:A630)</f>
        <v>0</v>
      </c>
      <c r="B632" s="14">
        <f>SUM(B4:B630)</f>
        <v>0</v>
      </c>
      <c r="C632" s="14">
        <f>SUM(C4:C630)</f>
        <v>0</v>
      </c>
      <c r="D632" s="14">
        <f>SUM(D4:D630)</f>
        <v>0</v>
      </c>
      <c r="E632" s="14">
        <f>SUM(E4:E630)</f>
        <v>0</v>
      </c>
      <c r="F632" s="14"/>
      <c r="G632" s="14">
        <f>SUM(G4:G630)</f>
        <v>31051</v>
      </c>
      <c r="H632" s="15"/>
      <c r="I632" s="14">
        <f>SUM(I4:I630)-G632</f>
        <v>456</v>
      </c>
      <c r="J632" s="14"/>
      <c r="K632" s="76">
        <f t="shared" ref="K632:V632" si="20">SUM(K4:K630)</f>
        <v>91</v>
      </c>
      <c r="L632" s="76">
        <f t="shared" si="20"/>
        <v>5</v>
      </c>
      <c r="M632" s="76">
        <f t="shared" si="20"/>
        <v>8</v>
      </c>
      <c r="N632" s="76">
        <f t="shared" si="20"/>
        <v>18</v>
      </c>
      <c r="O632" s="76">
        <f t="shared" si="20"/>
        <v>25</v>
      </c>
      <c r="P632" s="76">
        <f t="shared" si="20"/>
        <v>7</v>
      </c>
      <c r="Q632" s="76">
        <f t="shared" si="20"/>
        <v>7</v>
      </c>
      <c r="R632" s="76">
        <f t="shared" si="20"/>
        <v>11</v>
      </c>
      <c r="S632" s="76">
        <f t="shared" si="20"/>
        <v>4</v>
      </c>
      <c r="T632" s="76">
        <f t="shared" si="20"/>
        <v>4</v>
      </c>
      <c r="U632" s="76">
        <f t="shared" si="20"/>
        <v>2</v>
      </c>
      <c r="V632" s="14">
        <f t="shared" si="20"/>
        <v>32417</v>
      </c>
    </row>
    <row r="633" spans="1:23" ht="15" thickBot="1" x14ac:dyDescent="0.35"/>
    <row r="634" spans="1:23" s="16" customFormat="1" ht="20.100000000000001" customHeight="1" x14ac:dyDescent="0.3">
      <c r="E634" s="80" t="s">
        <v>321</v>
      </c>
      <c r="F634" s="81"/>
      <c r="G634" s="17">
        <f>SUBTOTAL(9,G1:G630)</f>
        <v>31051</v>
      </c>
    </row>
    <row r="635" spans="1:23" s="16" customFormat="1" ht="20.100000000000001" customHeight="1" x14ac:dyDescent="0.3">
      <c r="E635" s="82" t="s">
        <v>322</v>
      </c>
      <c r="F635" s="83"/>
      <c r="G635" s="18">
        <f>SUBTOTAL(9,I2:I631)-SUBTOTAL(9,G2:G631)</f>
        <v>456</v>
      </c>
      <c r="J635" s="43"/>
    </row>
    <row r="636" spans="1:23" s="16" customFormat="1" ht="20.100000000000001" customHeight="1" thickBot="1" x14ac:dyDescent="0.35">
      <c r="E636" s="19" t="s">
        <v>323</v>
      </c>
      <c r="F636" s="20"/>
      <c r="G636" s="21">
        <f>(SUBTOTAL(9,V2:V631))-G635-G634</f>
        <v>910</v>
      </c>
      <c r="J636" s="43"/>
    </row>
    <row r="637" spans="1:23" s="16" customFormat="1" ht="20.100000000000001" customHeight="1" thickBot="1" x14ac:dyDescent="0.35">
      <c r="E637" s="84" t="s">
        <v>19</v>
      </c>
      <c r="F637" s="85"/>
      <c r="G637" s="22">
        <f>SUM(G634:G636)</f>
        <v>32417</v>
      </c>
      <c r="J637" s="43"/>
    </row>
    <row r="638" spans="1:23" x14ac:dyDescent="0.3">
      <c r="J638" s="43"/>
    </row>
    <row r="639" spans="1:23" x14ac:dyDescent="0.3">
      <c r="J639" s="43"/>
    </row>
    <row r="640" spans="1:23" x14ac:dyDescent="0.3">
      <c r="J640" s="43"/>
    </row>
    <row r="641" spans="3:10" x14ac:dyDescent="0.3">
      <c r="J641" s="43"/>
    </row>
    <row r="642" spans="3:10" x14ac:dyDescent="0.3">
      <c r="J642" s="43"/>
    </row>
    <row r="643" spans="3:10" x14ac:dyDescent="0.3">
      <c r="C643" t="s">
        <v>806</v>
      </c>
      <c r="J643" s="43"/>
    </row>
    <row r="644" spans="3:10" x14ac:dyDescent="0.3">
      <c r="J644" s="43"/>
    </row>
    <row r="645" spans="3:10" x14ac:dyDescent="0.3">
      <c r="J645" s="43"/>
    </row>
    <row r="646" spans="3:10" x14ac:dyDescent="0.3">
      <c r="J646" s="43"/>
    </row>
  </sheetData>
  <mergeCells count="4">
    <mergeCell ref="A1:V1"/>
    <mergeCell ref="E634:F634"/>
    <mergeCell ref="E635:F635"/>
    <mergeCell ref="E637:F63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35FD25C-BE6C-443A-ACD2-7C295E1CDD0D}">
          <x14:formula1>
            <xm:f>'C:\Users\franc\Downloads\[tableau-de-commande-de-fournitures-2023.xlsx]Outils'!#REF!</xm:f>
          </x14:formula1>
          <xm:sqref>D4:D179 D597:D630 D185:D595</xm:sqref>
        </x14:dataValidation>
        <x14:dataValidation type="list" allowBlank="1" showInputMessage="1" showErrorMessage="1" xr:uid="{016AEDFB-0599-420C-AF1D-5FA976329ADC}">
          <x14:formula1>
            <xm:f>'C:\Users\franc\Downloads\[tableau-de-commande-de-fournitures-2023.xlsx]Outils'!#REF!</xm:f>
          </x14:formula1>
          <xm:sqref>H635:H823 H633 C4:C179 C185:C630 J4:J630 H4:H631</xm:sqref>
        </x14:dataValidation>
        <x14:dataValidation type="list" allowBlank="1" showInputMessage="1" showErrorMessage="1" xr:uid="{893D1159-C86C-460D-BFD4-4F3FC1DA619A}">
          <x14:formula1>
            <xm:f>'C:\Users\franc\Downloads\[tableau-de-commande-de-fournitures-2023.xlsx]Outils'!#REF!</xm:f>
          </x14:formula1>
          <xm:sqref>E638:E823 E633 E4:E179 E185:E631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H22"/>
  <sheetViews>
    <sheetView zoomScale="79" workbookViewId="0">
      <selection activeCell="F31" sqref="F31"/>
    </sheetView>
  </sheetViews>
  <sheetFormatPr baseColWidth="10" defaultRowHeight="14.4" x14ac:dyDescent="0.3"/>
  <cols>
    <col min="2" max="2" width="12.5546875" bestFit="1" customWidth="1"/>
    <col min="3" max="3" width="11.44140625" bestFit="1" customWidth="1"/>
    <col min="4" max="4" width="14.33203125" bestFit="1" customWidth="1"/>
    <col min="5" max="5" width="8.109375" bestFit="1" customWidth="1"/>
    <col min="6" max="6" width="12.5546875" bestFit="1" customWidth="1"/>
    <col min="7" max="7" width="11.44140625" bestFit="1" customWidth="1"/>
    <col min="8" max="8" width="9.33203125" bestFit="1" customWidth="1"/>
  </cols>
  <sheetData>
    <row r="1" spans="1:8" ht="24" thickBot="1" x14ac:dyDescent="0.5">
      <c r="A1" s="92" t="s">
        <v>596</v>
      </c>
      <c r="B1" s="93"/>
      <c r="C1" s="93"/>
      <c r="D1" s="93"/>
      <c r="E1" s="93"/>
      <c r="F1" s="93"/>
      <c r="G1" s="93"/>
      <c r="H1" s="94"/>
    </row>
    <row r="2" spans="1:8" ht="15" thickBot="1" x14ac:dyDescent="0.35"/>
    <row r="3" spans="1:8" ht="15" thickBot="1" x14ac:dyDescent="0.35">
      <c r="B3" s="86" t="s">
        <v>202</v>
      </c>
      <c r="C3" s="87"/>
      <c r="D3" s="88"/>
      <c r="E3" s="4"/>
      <c r="F3" s="86" t="s">
        <v>19</v>
      </c>
      <c r="G3" s="87"/>
      <c r="H3" s="88"/>
    </row>
    <row r="4" spans="1:8" ht="15" thickBot="1" x14ac:dyDescent="0.35">
      <c r="B4" s="5" t="s">
        <v>203</v>
      </c>
      <c r="C4" s="6" t="s">
        <v>204</v>
      </c>
      <c r="D4" s="5" t="s">
        <v>205</v>
      </c>
      <c r="E4" s="7" t="s">
        <v>206</v>
      </c>
      <c r="F4" s="5" t="s">
        <v>203</v>
      </c>
      <c r="G4" s="6" t="s">
        <v>204</v>
      </c>
      <c r="H4" s="5" t="s">
        <v>205</v>
      </c>
    </row>
    <row r="5" spans="1:8" x14ac:dyDescent="0.3">
      <c r="A5" s="8" t="s">
        <v>207</v>
      </c>
      <c r="B5" s="32">
        <v>42.16</v>
      </c>
      <c r="C5" s="33">
        <v>45</v>
      </c>
      <c r="D5" s="32">
        <f>C5-B5</f>
        <v>2.8400000000000034</v>
      </c>
      <c r="E5" s="34">
        <v>42</v>
      </c>
      <c r="F5" s="32">
        <f>B5*$E5</f>
        <v>1770.7199999999998</v>
      </c>
      <c r="G5" s="33">
        <f>C5*$E5</f>
        <v>1890</v>
      </c>
      <c r="H5" s="32">
        <f>D5*$E5</f>
        <v>119.28000000000014</v>
      </c>
    </row>
    <row r="6" spans="1:8" x14ac:dyDescent="0.3">
      <c r="A6" s="9" t="s">
        <v>208</v>
      </c>
      <c r="B6" s="35">
        <v>45.62</v>
      </c>
      <c r="C6" s="36">
        <v>49</v>
      </c>
      <c r="D6" s="35">
        <f t="shared" ref="D6:D16" si="0">C6-B6</f>
        <v>3.3800000000000026</v>
      </c>
      <c r="E6" s="37">
        <v>65</v>
      </c>
      <c r="F6" s="35">
        <f t="shared" ref="F6:H19" si="1">B6*$E6</f>
        <v>2965.2999999999997</v>
      </c>
      <c r="G6" s="36">
        <f t="shared" si="1"/>
        <v>3185</v>
      </c>
      <c r="H6" s="35">
        <f t="shared" si="1"/>
        <v>219.70000000000016</v>
      </c>
    </row>
    <row r="7" spans="1:8" x14ac:dyDescent="0.3">
      <c r="A7" s="9" t="s">
        <v>209</v>
      </c>
      <c r="B7" s="35">
        <v>59.3</v>
      </c>
      <c r="C7" s="36">
        <v>62</v>
      </c>
      <c r="D7" s="35">
        <f t="shared" si="0"/>
        <v>2.7000000000000028</v>
      </c>
      <c r="E7" s="37">
        <v>84</v>
      </c>
      <c r="F7" s="35">
        <f t="shared" si="1"/>
        <v>4981.2</v>
      </c>
      <c r="G7" s="36">
        <f t="shared" si="1"/>
        <v>5208</v>
      </c>
      <c r="H7" s="35">
        <f t="shared" si="1"/>
        <v>226.80000000000024</v>
      </c>
    </row>
    <row r="8" spans="1:8" x14ac:dyDescent="0.3">
      <c r="A8" s="9" t="s">
        <v>210</v>
      </c>
      <c r="B8" s="35">
        <v>58.86</v>
      </c>
      <c r="C8" s="36">
        <v>62</v>
      </c>
      <c r="D8" s="35">
        <f t="shared" si="0"/>
        <v>3.1400000000000006</v>
      </c>
      <c r="E8" s="37">
        <v>85</v>
      </c>
      <c r="F8" s="35">
        <f t="shared" si="1"/>
        <v>5003.1000000000004</v>
      </c>
      <c r="G8" s="36">
        <f t="shared" si="1"/>
        <v>5270</v>
      </c>
      <c r="H8" s="35">
        <f t="shared" si="1"/>
        <v>266.90000000000003</v>
      </c>
    </row>
    <row r="9" spans="1:8" x14ac:dyDescent="0.3">
      <c r="A9" s="9" t="s">
        <v>6</v>
      </c>
      <c r="B9" s="35">
        <v>54.72</v>
      </c>
      <c r="C9" s="36">
        <v>58</v>
      </c>
      <c r="D9" s="35">
        <f t="shared" si="0"/>
        <v>3.2800000000000011</v>
      </c>
      <c r="E9" s="37">
        <v>52</v>
      </c>
      <c r="F9" s="35">
        <f t="shared" si="1"/>
        <v>2845.44</v>
      </c>
      <c r="G9" s="36">
        <f t="shared" si="1"/>
        <v>3016</v>
      </c>
      <c r="H9" s="35">
        <f t="shared" si="1"/>
        <v>170.56000000000006</v>
      </c>
    </row>
    <row r="10" spans="1:8" x14ac:dyDescent="0.3">
      <c r="A10" s="9" t="s">
        <v>7</v>
      </c>
      <c r="B10" s="35">
        <v>54.72</v>
      </c>
      <c r="C10" s="36">
        <v>58</v>
      </c>
      <c r="D10" s="35">
        <f t="shared" si="0"/>
        <v>3.2800000000000011</v>
      </c>
      <c r="E10" s="37">
        <v>51</v>
      </c>
      <c r="F10" s="35">
        <f t="shared" si="1"/>
        <v>2790.72</v>
      </c>
      <c r="G10" s="36">
        <f t="shared" si="1"/>
        <v>2958</v>
      </c>
      <c r="H10" s="35">
        <f t="shared" si="1"/>
        <v>167.28000000000006</v>
      </c>
    </row>
    <row r="11" spans="1:8" x14ac:dyDescent="0.3">
      <c r="A11" s="9" t="s">
        <v>8</v>
      </c>
      <c r="B11" s="35">
        <v>46.65</v>
      </c>
      <c r="C11" s="36">
        <v>50</v>
      </c>
      <c r="D11" s="35">
        <f t="shared" si="0"/>
        <v>3.3500000000000014</v>
      </c>
      <c r="E11" s="37">
        <v>54</v>
      </c>
      <c r="F11" s="35">
        <f t="shared" si="1"/>
        <v>2519.1</v>
      </c>
      <c r="G11" s="36">
        <f t="shared" si="1"/>
        <v>2700</v>
      </c>
      <c r="H11" s="35">
        <f t="shared" si="1"/>
        <v>180.90000000000009</v>
      </c>
    </row>
    <row r="12" spans="1:8" x14ac:dyDescent="0.3">
      <c r="A12" s="9" t="s">
        <v>9</v>
      </c>
      <c r="B12" s="35">
        <v>57.5</v>
      </c>
      <c r="C12" s="36">
        <v>61</v>
      </c>
      <c r="D12" s="35">
        <f t="shared" si="0"/>
        <v>3.5</v>
      </c>
      <c r="E12" s="37">
        <v>37</v>
      </c>
      <c r="F12" s="35">
        <f t="shared" si="1"/>
        <v>2127.5</v>
      </c>
      <c r="G12" s="36">
        <f t="shared" si="1"/>
        <v>2257</v>
      </c>
      <c r="H12" s="35">
        <f t="shared" si="1"/>
        <v>129.5</v>
      </c>
    </row>
    <row r="13" spans="1:8" x14ac:dyDescent="0.3">
      <c r="A13" s="9" t="s">
        <v>10</v>
      </c>
      <c r="B13" s="35">
        <v>43.35</v>
      </c>
      <c r="C13" s="36">
        <v>46</v>
      </c>
      <c r="D13" s="35">
        <f t="shared" si="0"/>
        <v>2.6499999999999986</v>
      </c>
      <c r="E13" s="37">
        <v>34</v>
      </c>
      <c r="F13" s="35">
        <f t="shared" si="1"/>
        <v>1473.9</v>
      </c>
      <c r="G13" s="36">
        <f t="shared" si="1"/>
        <v>1564</v>
      </c>
      <c r="H13" s="35">
        <f t="shared" si="1"/>
        <v>90.099999999999952</v>
      </c>
    </row>
    <row r="14" spans="1:8" x14ac:dyDescent="0.3">
      <c r="A14" s="9" t="s">
        <v>11</v>
      </c>
      <c r="B14" s="35">
        <v>35.56</v>
      </c>
      <c r="C14" s="36">
        <v>38</v>
      </c>
      <c r="D14" s="35">
        <f t="shared" si="0"/>
        <v>2.4399999999999977</v>
      </c>
      <c r="E14" s="37">
        <v>33</v>
      </c>
      <c r="F14" s="35">
        <f t="shared" si="1"/>
        <v>1173.48</v>
      </c>
      <c r="G14" s="36">
        <f t="shared" si="1"/>
        <v>1254</v>
      </c>
      <c r="H14" s="35">
        <f t="shared" si="1"/>
        <v>80.519999999999925</v>
      </c>
    </row>
    <row r="15" spans="1:8" x14ac:dyDescent="0.3">
      <c r="A15" s="9" t="s">
        <v>12</v>
      </c>
      <c r="B15" s="35">
        <v>40.11</v>
      </c>
      <c r="C15" s="36">
        <v>43</v>
      </c>
      <c r="D15" s="35">
        <f t="shared" si="0"/>
        <v>2.8900000000000006</v>
      </c>
      <c r="E15" s="37">
        <v>27</v>
      </c>
      <c r="F15" s="35">
        <f t="shared" si="1"/>
        <v>1082.97</v>
      </c>
      <c r="G15" s="36">
        <f t="shared" si="1"/>
        <v>1161</v>
      </c>
      <c r="H15" s="35">
        <f t="shared" si="1"/>
        <v>78.030000000000015</v>
      </c>
    </row>
    <row r="16" spans="1:8" ht="15" thickBot="1" x14ac:dyDescent="0.35">
      <c r="A16" s="12" t="s">
        <v>13</v>
      </c>
      <c r="B16" s="38">
        <v>25.54</v>
      </c>
      <c r="C16" s="39">
        <v>28</v>
      </c>
      <c r="D16" s="38">
        <f t="shared" si="0"/>
        <v>2.4600000000000009</v>
      </c>
      <c r="E16" s="40">
        <v>21</v>
      </c>
      <c r="F16" s="38">
        <f t="shared" si="1"/>
        <v>536.34</v>
      </c>
      <c r="G16" s="39">
        <f t="shared" si="1"/>
        <v>588</v>
      </c>
      <c r="H16" s="38">
        <f t="shared" si="1"/>
        <v>51.660000000000018</v>
      </c>
    </row>
    <row r="17" spans="1:8" ht="15" thickBot="1" x14ac:dyDescent="0.35">
      <c r="A17" s="89" t="s">
        <v>597</v>
      </c>
      <c r="B17" s="90"/>
      <c r="C17" s="90"/>
      <c r="D17" s="91"/>
      <c r="E17" s="23">
        <f>SUM(E5:E16)</f>
        <v>585</v>
      </c>
      <c r="F17" s="24">
        <f t="shared" ref="F17:H17" si="2">SUM(F5:F16)</f>
        <v>29269.77</v>
      </c>
      <c r="G17" s="25">
        <f t="shared" si="2"/>
        <v>31051</v>
      </c>
      <c r="H17" s="24">
        <f t="shared" si="2"/>
        <v>1781.2300000000007</v>
      </c>
    </row>
    <row r="18" spans="1:8" x14ac:dyDescent="0.3">
      <c r="A18" s="13" t="s">
        <v>36</v>
      </c>
      <c r="B18" s="26">
        <v>3.2</v>
      </c>
      <c r="C18" s="27">
        <v>4</v>
      </c>
      <c r="D18" s="26">
        <v>0.8</v>
      </c>
      <c r="E18" s="28">
        <v>112</v>
      </c>
      <c r="F18" s="26">
        <f t="shared" si="1"/>
        <v>358.40000000000003</v>
      </c>
      <c r="G18" s="27">
        <f t="shared" si="1"/>
        <v>448</v>
      </c>
      <c r="H18" s="26">
        <f t="shared" si="1"/>
        <v>89.600000000000009</v>
      </c>
    </row>
    <row r="19" spans="1:8" ht="15" thickBot="1" x14ac:dyDescent="0.35">
      <c r="A19" s="11" t="s">
        <v>211</v>
      </c>
      <c r="B19" s="29">
        <v>7.11</v>
      </c>
      <c r="C19" s="30">
        <v>10</v>
      </c>
      <c r="D19" s="29">
        <v>2.89</v>
      </c>
      <c r="E19" s="31">
        <v>91</v>
      </c>
      <c r="F19" s="29">
        <f t="shared" si="1"/>
        <v>647.01</v>
      </c>
      <c r="G19" s="30">
        <f t="shared" si="1"/>
        <v>910</v>
      </c>
      <c r="H19" s="29">
        <f t="shared" si="1"/>
        <v>262.99</v>
      </c>
    </row>
    <row r="20" spans="1:8" ht="15" thickBot="1" x14ac:dyDescent="0.35">
      <c r="B20" s="10"/>
      <c r="C20" s="10"/>
      <c r="D20" s="24" t="s">
        <v>19</v>
      </c>
      <c r="E20" s="23"/>
      <c r="F20" s="41">
        <f>SUM(F17:F19)</f>
        <v>30275.18</v>
      </c>
      <c r="G20" s="41">
        <f t="shared" ref="G20:H20" si="3">SUM(G17:G19)</f>
        <v>32409</v>
      </c>
      <c r="H20" s="41">
        <f t="shared" si="3"/>
        <v>2133.8200000000006</v>
      </c>
    </row>
    <row r="22" spans="1:8" x14ac:dyDescent="0.3">
      <c r="D22" s="42">
        <f>(G17-F17)/456</f>
        <v>3.9062061403508763</v>
      </c>
    </row>
  </sheetData>
  <mergeCells count="4">
    <mergeCell ref="B3:D3"/>
    <mergeCell ref="F3:H3"/>
    <mergeCell ref="A17:D17"/>
    <mergeCell ref="A1:H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H13"/>
  <sheetViews>
    <sheetView workbookViewId="0">
      <selection activeCell="E25" sqref="E25"/>
    </sheetView>
  </sheetViews>
  <sheetFormatPr baseColWidth="10" defaultRowHeight="14.4" x14ac:dyDescent="0.3"/>
  <sheetData>
    <row r="1" spans="1:8" x14ac:dyDescent="0.3">
      <c r="A1" t="s">
        <v>2</v>
      </c>
      <c r="B1" t="s">
        <v>14</v>
      </c>
      <c r="C1" t="s">
        <v>16</v>
      </c>
      <c r="D1">
        <v>1</v>
      </c>
      <c r="F1" s="1" t="s">
        <v>2</v>
      </c>
      <c r="G1" s="2">
        <v>45</v>
      </c>
      <c r="H1" t="s">
        <v>21</v>
      </c>
    </row>
    <row r="2" spans="1:8" x14ac:dyDescent="0.3">
      <c r="A2" t="s">
        <v>3</v>
      </c>
      <c r="B2" t="s">
        <v>15</v>
      </c>
      <c r="C2" t="s">
        <v>17</v>
      </c>
      <c r="D2">
        <v>2</v>
      </c>
      <c r="F2" s="1" t="s">
        <v>3</v>
      </c>
      <c r="G2" s="2">
        <v>49</v>
      </c>
      <c r="H2" t="s">
        <v>22</v>
      </c>
    </row>
    <row r="3" spans="1:8" x14ac:dyDescent="0.3">
      <c r="A3" t="s">
        <v>4</v>
      </c>
      <c r="D3">
        <v>3</v>
      </c>
      <c r="F3" s="1" t="s">
        <v>4</v>
      </c>
      <c r="G3" s="2">
        <v>62</v>
      </c>
      <c r="H3" t="s">
        <v>23</v>
      </c>
    </row>
    <row r="4" spans="1:8" x14ac:dyDescent="0.3">
      <c r="A4" t="s">
        <v>5</v>
      </c>
      <c r="D4">
        <v>4</v>
      </c>
      <c r="F4" s="1" t="s">
        <v>5</v>
      </c>
      <c r="G4" s="2">
        <v>62</v>
      </c>
      <c r="H4" t="s">
        <v>24</v>
      </c>
    </row>
    <row r="5" spans="1:8" x14ac:dyDescent="0.3">
      <c r="A5" t="s">
        <v>6</v>
      </c>
      <c r="D5">
        <v>5</v>
      </c>
      <c r="F5" s="1" t="s">
        <v>6</v>
      </c>
      <c r="G5" s="2">
        <v>58</v>
      </c>
      <c r="H5" t="s">
        <v>25</v>
      </c>
    </row>
    <row r="6" spans="1:8" x14ac:dyDescent="0.3">
      <c r="A6" t="s">
        <v>7</v>
      </c>
      <c r="D6">
        <v>6</v>
      </c>
      <c r="F6" s="1" t="s">
        <v>7</v>
      </c>
      <c r="G6" s="2">
        <v>58</v>
      </c>
      <c r="H6" t="s">
        <v>26</v>
      </c>
    </row>
    <row r="7" spans="1:8" x14ac:dyDescent="0.3">
      <c r="A7" t="s">
        <v>8</v>
      </c>
      <c r="D7">
        <v>7</v>
      </c>
      <c r="F7" s="1" t="s">
        <v>8</v>
      </c>
      <c r="G7" s="2">
        <v>50</v>
      </c>
      <c r="H7" t="s">
        <v>27</v>
      </c>
    </row>
    <row r="8" spans="1:8" x14ac:dyDescent="0.3">
      <c r="A8" t="s">
        <v>9</v>
      </c>
      <c r="D8">
        <v>8</v>
      </c>
      <c r="F8" s="1" t="s">
        <v>9</v>
      </c>
      <c r="G8" s="2">
        <v>61</v>
      </c>
      <c r="H8" t="s">
        <v>28</v>
      </c>
    </row>
    <row r="9" spans="1:8" x14ac:dyDescent="0.3">
      <c r="A9" t="s">
        <v>10</v>
      </c>
      <c r="D9">
        <v>9</v>
      </c>
      <c r="F9" s="1" t="s">
        <v>10</v>
      </c>
      <c r="G9" s="2">
        <v>46</v>
      </c>
      <c r="H9" t="s">
        <v>29</v>
      </c>
    </row>
    <row r="10" spans="1:8" x14ac:dyDescent="0.3">
      <c r="A10" t="s">
        <v>11</v>
      </c>
      <c r="D10">
        <v>10</v>
      </c>
      <c r="F10" s="1" t="s">
        <v>11</v>
      </c>
      <c r="G10" s="2">
        <v>38</v>
      </c>
      <c r="H10" t="s">
        <v>30</v>
      </c>
    </row>
    <row r="11" spans="1:8" x14ac:dyDescent="0.3">
      <c r="A11" t="s">
        <v>12</v>
      </c>
      <c r="D11">
        <v>11</v>
      </c>
      <c r="F11" s="1" t="s">
        <v>12</v>
      </c>
      <c r="G11" s="2">
        <v>43</v>
      </c>
      <c r="H11" t="s">
        <v>31</v>
      </c>
    </row>
    <row r="12" spans="1:8" x14ac:dyDescent="0.3">
      <c r="A12" t="s">
        <v>13</v>
      </c>
      <c r="D12">
        <v>12</v>
      </c>
      <c r="F12" s="1" t="s">
        <v>13</v>
      </c>
      <c r="G12" s="2">
        <v>28</v>
      </c>
      <c r="H12" t="s">
        <v>32</v>
      </c>
    </row>
    <row r="13" spans="1:8" x14ac:dyDescent="0.3">
      <c r="F13" s="44" t="s">
        <v>790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843E4-38C6-4087-B2FB-AF663EC3AE4A}">
  <sheetPr codeName="Feuil4"/>
  <dimension ref="A1:W46"/>
  <sheetViews>
    <sheetView workbookViewId="0">
      <selection activeCell="C24" sqref="C24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809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64</v>
      </c>
      <c r="B5" s="102" t="s">
        <v>50</v>
      </c>
      <c r="C5" s="102" t="s">
        <v>16</v>
      </c>
      <c r="D5" s="102" t="s">
        <v>2</v>
      </c>
      <c r="E5" s="102" t="s">
        <v>15</v>
      </c>
      <c r="F5" s="102">
        <v>152436</v>
      </c>
      <c r="G5" s="102">
        <v>45</v>
      </c>
      <c r="H5" s="102" t="s">
        <v>16</v>
      </c>
      <c r="I5" s="102">
        <v>49</v>
      </c>
      <c r="J5" s="102" t="s">
        <v>17</v>
      </c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>
        <v>49</v>
      </c>
      <c r="W5" s="104"/>
    </row>
    <row r="6" spans="1:23" x14ac:dyDescent="0.3">
      <c r="A6" s="102" t="s">
        <v>480</v>
      </c>
      <c r="B6" s="102" t="s">
        <v>481</v>
      </c>
      <c r="C6" s="102" t="s">
        <v>16</v>
      </c>
      <c r="D6" s="102" t="s">
        <v>2</v>
      </c>
      <c r="E6" s="102" t="s">
        <v>15</v>
      </c>
      <c r="F6" s="102">
        <v>5</v>
      </c>
      <c r="G6" s="102">
        <v>45</v>
      </c>
      <c r="H6" s="102" t="s">
        <v>17</v>
      </c>
      <c r="I6" s="102">
        <v>45</v>
      </c>
      <c r="J6" s="102" t="s">
        <v>17</v>
      </c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>
        <v>45</v>
      </c>
      <c r="W6" s="104"/>
    </row>
    <row r="7" spans="1:23" x14ac:dyDescent="0.3">
      <c r="A7" s="102" t="s">
        <v>589</v>
      </c>
      <c r="B7" s="102" t="s">
        <v>590</v>
      </c>
      <c r="C7" s="102" t="s">
        <v>16</v>
      </c>
      <c r="D7" s="102" t="s">
        <v>2</v>
      </c>
      <c r="E7" s="102" t="s">
        <v>15</v>
      </c>
      <c r="F7" s="102">
        <v>1522</v>
      </c>
      <c r="G7" s="102">
        <v>45</v>
      </c>
      <c r="H7" s="102" t="s">
        <v>17</v>
      </c>
      <c r="I7" s="102">
        <v>45</v>
      </c>
      <c r="J7" s="102" t="s">
        <v>17</v>
      </c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3">
        <v>45</v>
      </c>
      <c r="W7" s="104"/>
    </row>
    <row r="8" spans="1:23" x14ac:dyDescent="0.3">
      <c r="A8" s="102" t="s">
        <v>263</v>
      </c>
      <c r="B8" s="102" t="s">
        <v>267</v>
      </c>
      <c r="C8" s="102" t="s">
        <v>16</v>
      </c>
      <c r="D8" s="102" t="s">
        <v>2</v>
      </c>
      <c r="E8" s="102" t="s">
        <v>15</v>
      </c>
      <c r="F8" s="102">
        <v>8399908</v>
      </c>
      <c r="G8" s="102">
        <v>45</v>
      </c>
      <c r="H8" s="102" t="s">
        <v>17</v>
      </c>
      <c r="I8" s="102">
        <v>45</v>
      </c>
      <c r="J8" s="102" t="s">
        <v>17</v>
      </c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>
        <v>45</v>
      </c>
      <c r="W8" s="104"/>
    </row>
    <row r="9" spans="1:23" x14ac:dyDescent="0.3">
      <c r="A9" s="102" t="s">
        <v>133</v>
      </c>
      <c r="B9" s="102" t="s">
        <v>66</v>
      </c>
      <c r="C9" s="102" t="s">
        <v>16</v>
      </c>
      <c r="D9" s="102" t="s">
        <v>2</v>
      </c>
      <c r="E9" s="102" t="s">
        <v>15</v>
      </c>
      <c r="F9" s="102">
        <v>3000581</v>
      </c>
      <c r="G9" s="102">
        <v>45</v>
      </c>
      <c r="H9" s="102" t="s">
        <v>17</v>
      </c>
      <c r="I9" s="102">
        <v>45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45</v>
      </c>
      <c r="W9" s="104"/>
    </row>
    <row r="10" spans="1:23" x14ac:dyDescent="0.3">
      <c r="A10" s="102" t="s">
        <v>138</v>
      </c>
      <c r="B10" s="102" t="s">
        <v>592</v>
      </c>
      <c r="C10" s="102" t="s">
        <v>16</v>
      </c>
      <c r="D10" s="102" t="s">
        <v>2</v>
      </c>
      <c r="E10" s="102" t="s">
        <v>15</v>
      </c>
      <c r="F10" s="102">
        <v>6890785</v>
      </c>
      <c r="G10" s="102">
        <v>45</v>
      </c>
      <c r="H10" s="102" t="s">
        <v>17</v>
      </c>
      <c r="I10" s="102">
        <v>45</v>
      </c>
      <c r="J10" s="102" t="s">
        <v>17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3">
        <v>45</v>
      </c>
      <c r="W10" s="104"/>
    </row>
    <row r="11" spans="1:23" x14ac:dyDescent="0.3">
      <c r="A11" s="102" t="s">
        <v>334</v>
      </c>
      <c r="B11" s="102" t="s">
        <v>62</v>
      </c>
      <c r="C11" s="102" t="s">
        <v>16</v>
      </c>
      <c r="D11" s="102" t="s">
        <v>2</v>
      </c>
      <c r="E11" s="102" t="s">
        <v>15</v>
      </c>
      <c r="F11" s="102">
        <v>6526449</v>
      </c>
      <c r="G11" s="102">
        <v>45</v>
      </c>
      <c r="H11" s="102" t="s">
        <v>17</v>
      </c>
      <c r="I11" s="102">
        <v>45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45</v>
      </c>
      <c r="W11" s="104"/>
    </row>
    <row r="12" spans="1:23" x14ac:dyDescent="0.3">
      <c r="A12" s="102" t="s">
        <v>739</v>
      </c>
      <c r="B12" s="102" t="s">
        <v>610</v>
      </c>
      <c r="C12" s="102" t="s">
        <v>16</v>
      </c>
      <c r="D12" s="102" t="s">
        <v>2</v>
      </c>
      <c r="E12" s="102" t="s">
        <v>15</v>
      </c>
      <c r="F12" s="102">
        <v>3438007</v>
      </c>
      <c r="G12" s="102">
        <v>45</v>
      </c>
      <c r="H12" s="102" t="s">
        <v>17</v>
      </c>
      <c r="I12" s="102">
        <v>45</v>
      </c>
      <c r="J12" s="102" t="s">
        <v>17</v>
      </c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3">
        <v>45</v>
      </c>
      <c r="W12" s="104"/>
    </row>
    <row r="13" spans="1:23" x14ac:dyDescent="0.3">
      <c r="A13" s="102" t="s">
        <v>262</v>
      </c>
      <c r="B13" s="102" t="s">
        <v>220</v>
      </c>
      <c r="C13" s="102" t="s">
        <v>16</v>
      </c>
      <c r="D13" s="102" t="s">
        <v>2</v>
      </c>
      <c r="E13" s="102" t="s">
        <v>15</v>
      </c>
      <c r="F13" s="102">
        <v>3954551</v>
      </c>
      <c r="G13" s="102">
        <v>45</v>
      </c>
      <c r="H13" s="102" t="s">
        <v>17</v>
      </c>
      <c r="I13" s="102">
        <v>45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45</v>
      </c>
      <c r="W13" s="104"/>
    </row>
    <row r="14" spans="1:23" x14ac:dyDescent="0.3">
      <c r="A14" s="102" t="s">
        <v>662</v>
      </c>
      <c r="B14" s="102" t="s">
        <v>320</v>
      </c>
      <c r="C14" s="102" t="s">
        <v>16</v>
      </c>
      <c r="D14" s="102" t="s">
        <v>2</v>
      </c>
      <c r="E14" s="102" t="s">
        <v>15</v>
      </c>
      <c r="F14" s="102">
        <v>588</v>
      </c>
      <c r="G14" s="102">
        <v>45</v>
      </c>
      <c r="H14" s="102" t="s">
        <v>17</v>
      </c>
      <c r="I14" s="102">
        <v>45</v>
      </c>
      <c r="J14" s="102" t="s">
        <v>17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3">
        <v>45</v>
      </c>
      <c r="W14" s="104"/>
    </row>
    <row r="15" spans="1:23" x14ac:dyDescent="0.3">
      <c r="A15" s="102" t="s">
        <v>39</v>
      </c>
      <c r="B15" s="102" t="s">
        <v>51</v>
      </c>
      <c r="C15" s="102" t="s">
        <v>16</v>
      </c>
      <c r="D15" s="102" t="s">
        <v>2</v>
      </c>
      <c r="E15" s="102" t="s">
        <v>15</v>
      </c>
      <c r="F15" s="102">
        <v>926</v>
      </c>
      <c r="G15" s="102">
        <v>45</v>
      </c>
      <c r="H15" s="102" t="s">
        <v>17</v>
      </c>
      <c r="I15" s="102">
        <v>45</v>
      </c>
      <c r="J15" s="102" t="s">
        <v>17</v>
      </c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45</v>
      </c>
      <c r="W15" s="104"/>
    </row>
    <row r="16" spans="1:23" x14ac:dyDescent="0.3">
      <c r="A16" s="102" t="s">
        <v>598</v>
      </c>
      <c r="B16" s="102" t="s">
        <v>599</v>
      </c>
      <c r="C16" s="102" t="s">
        <v>16</v>
      </c>
      <c r="D16" s="102" t="s">
        <v>2</v>
      </c>
      <c r="E16" s="102" t="s">
        <v>14</v>
      </c>
      <c r="F16" s="102"/>
      <c r="G16" s="102">
        <v>45</v>
      </c>
      <c r="H16" s="102" t="s">
        <v>17</v>
      </c>
      <c r="I16" s="102">
        <v>45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45</v>
      </c>
      <c r="W16" s="104"/>
    </row>
    <row r="17" spans="1:23" x14ac:dyDescent="0.3">
      <c r="A17" s="102" t="s">
        <v>732</v>
      </c>
      <c r="B17" s="102" t="s">
        <v>733</v>
      </c>
      <c r="C17" s="102" t="s">
        <v>16</v>
      </c>
      <c r="D17" s="102" t="s">
        <v>2</v>
      </c>
      <c r="E17" s="102" t="s">
        <v>14</v>
      </c>
      <c r="F17" s="102"/>
      <c r="G17" s="102">
        <v>45</v>
      </c>
      <c r="H17" s="102" t="s">
        <v>17</v>
      </c>
      <c r="I17" s="102">
        <v>45</v>
      </c>
      <c r="J17" s="102" t="s">
        <v>17</v>
      </c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3">
        <v>45</v>
      </c>
      <c r="W17" s="104"/>
    </row>
    <row r="18" spans="1:23" x14ac:dyDescent="0.3">
      <c r="A18" s="102" t="s">
        <v>329</v>
      </c>
      <c r="B18" s="102" t="s">
        <v>118</v>
      </c>
      <c r="C18" s="102" t="s">
        <v>16</v>
      </c>
      <c r="D18" s="102" t="s">
        <v>2</v>
      </c>
      <c r="E18" s="102" t="s">
        <v>15</v>
      </c>
      <c r="F18" s="102">
        <v>43</v>
      </c>
      <c r="G18" s="102">
        <v>45</v>
      </c>
      <c r="H18" s="102" t="s">
        <v>17</v>
      </c>
      <c r="I18" s="102">
        <v>45</v>
      </c>
      <c r="J18" s="102" t="s">
        <v>17</v>
      </c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3">
        <v>45</v>
      </c>
      <c r="W18" s="104"/>
    </row>
    <row r="19" spans="1:23" x14ac:dyDescent="0.3">
      <c r="A19" s="102" t="s">
        <v>735</v>
      </c>
      <c r="B19" s="102" t="s">
        <v>736</v>
      </c>
      <c r="C19" s="102" t="s">
        <v>16</v>
      </c>
      <c r="D19" s="102" t="s">
        <v>2</v>
      </c>
      <c r="E19" s="102" t="s">
        <v>15</v>
      </c>
      <c r="F19" s="102">
        <v>3413015</v>
      </c>
      <c r="G19" s="102">
        <v>45</v>
      </c>
      <c r="H19" s="102" t="s">
        <v>17</v>
      </c>
      <c r="I19" s="102">
        <v>45</v>
      </c>
      <c r="J19" s="102" t="s">
        <v>17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3">
        <v>45</v>
      </c>
      <c r="W19" s="104"/>
    </row>
    <row r="20" spans="1:23" x14ac:dyDescent="0.3">
      <c r="A20" s="102" t="s">
        <v>257</v>
      </c>
      <c r="B20" s="102" t="s">
        <v>258</v>
      </c>
      <c r="C20" s="102" t="s">
        <v>16</v>
      </c>
      <c r="D20" s="102" t="s">
        <v>2</v>
      </c>
      <c r="E20" s="102" t="s">
        <v>15</v>
      </c>
      <c r="F20" s="102">
        <v>529</v>
      </c>
      <c r="G20" s="102">
        <v>45</v>
      </c>
      <c r="H20" s="102" t="s">
        <v>16</v>
      </c>
      <c r="I20" s="102">
        <v>49</v>
      </c>
      <c r="J20" s="102" t="s">
        <v>17</v>
      </c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>
        <v>49</v>
      </c>
      <c r="W20" s="104"/>
    </row>
    <row r="21" spans="1:23" x14ac:dyDescent="0.3">
      <c r="A21" s="102" t="s">
        <v>86</v>
      </c>
      <c r="B21" s="102" t="s">
        <v>87</v>
      </c>
      <c r="C21" s="102" t="s">
        <v>16</v>
      </c>
      <c r="D21" s="102" t="s">
        <v>2</v>
      </c>
      <c r="E21" s="102" t="s">
        <v>15</v>
      </c>
      <c r="F21" s="102">
        <v>4618623</v>
      </c>
      <c r="G21" s="102">
        <v>45</v>
      </c>
      <c r="H21" s="102" t="s">
        <v>17</v>
      </c>
      <c r="I21" s="102">
        <v>45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45</v>
      </c>
      <c r="W21" s="104"/>
    </row>
    <row r="22" spans="1:23" x14ac:dyDescent="0.3">
      <c r="A22" s="102" t="s">
        <v>805</v>
      </c>
      <c r="B22" s="102" t="s">
        <v>330</v>
      </c>
      <c r="C22" s="102" t="s">
        <v>16</v>
      </c>
      <c r="D22" s="102" t="s">
        <v>2</v>
      </c>
      <c r="E22" s="102" t="s">
        <v>15</v>
      </c>
      <c r="F22" s="102">
        <v>2733005</v>
      </c>
      <c r="G22" s="102">
        <v>45</v>
      </c>
      <c r="H22" s="102" t="s">
        <v>17</v>
      </c>
      <c r="I22" s="102">
        <v>45</v>
      </c>
      <c r="J22" s="102" t="s">
        <v>17</v>
      </c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3">
        <v>45</v>
      </c>
      <c r="W22" s="104"/>
    </row>
    <row r="23" spans="1:23" x14ac:dyDescent="0.3">
      <c r="A23" s="102" t="s">
        <v>660</v>
      </c>
      <c r="B23" s="102" t="s">
        <v>661</v>
      </c>
      <c r="C23" s="102" t="s">
        <v>16</v>
      </c>
      <c r="D23" s="102" t="s">
        <v>2</v>
      </c>
      <c r="E23" s="102" t="s">
        <v>15</v>
      </c>
      <c r="F23" s="102">
        <v>3516271</v>
      </c>
      <c r="G23" s="102">
        <v>45</v>
      </c>
      <c r="H23" s="102" t="s">
        <v>17</v>
      </c>
      <c r="I23" s="102">
        <v>45</v>
      </c>
      <c r="J23" s="102" t="s">
        <v>17</v>
      </c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>
        <v>45</v>
      </c>
      <c r="W23" s="104"/>
    </row>
    <row r="24" spans="1:23" x14ac:dyDescent="0.3">
      <c r="A24" s="102" t="s">
        <v>804</v>
      </c>
      <c r="B24" s="102" t="s">
        <v>51</v>
      </c>
      <c r="C24" s="102" t="s">
        <v>16</v>
      </c>
      <c r="D24" s="102" t="s">
        <v>2</v>
      </c>
      <c r="E24" s="102" t="s">
        <v>15</v>
      </c>
      <c r="F24" s="102">
        <v>2275</v>
      </c>
      <c r="G24" s="102">
        <v>45</v>
      </c>
      <c r="H24" s="102" t="s">
        <v>17</v>
      </c>
      <c r="I24" s="102">
        <v>45</v>
      </c>
      <c r="J24" s="102" t="s">
        <v>17</v>
      </c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3">
        <v>45</v>
      </c>
      <c r="W24" s="104"/>
    </row>
    <row r="25" spans="1:23" x14ac:dyDescent="0.3">
      <c r="A25" s="102" t="s">
        <v>103</v>
      </c>
      <c r="B25" s="102" t="s">
        <v>370</v>
      </c>
      <c r="C25" s="102" t="s">
        <v>16</v>
      </c>
      <c r="D25" s="102" t="s">
        <v>2</v>
      </c>
      <c r="E25" s="102" t="s">
        <v>15</v>
      </c>
      <c r="F25" s="102">
        <v>649</v>
      </c>
      <c r="G25" s="102">
        <v>45</v>
      </c>
      <c r="H25" s="102" t="s">
        <v>16</v>
      </c>
      <c r="I25" s="102">
        <v>49</v>
      </c>
      <c r="J25" s="102" t="s">
        <v>17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3">
        <v>49</v>
      </c>
      <c r="W25" s="104"/>
    </row>
    <row r="26" spans="1:23" x14ac:dyDescent="0.3">
      <c r="A26" s="102" t="s">
        <v>659</v>
      </c>
      <c r="B26" s="102" t="s">
        <v>471</v>
      </c>
      <c r="C26" s="102" t="s">
        <v>16</v>
      </c>
      <c r="D26" s="102" t="s">
        <v>2</v>
      </c>
      <c r="E26" s="102" t="s">
        <v>15</v>
      </c>
      <c r="F26" s="102">
        <v>5278168</v>
      </c>
      <c r="G26" s="102">
        <v>45</v>
      </c>
      <c r="H26" s="102" t="s">
        <v>16</v>
      </c>
      <c r="I26" s="102">
        <v>49</v>
      </c>
      <c r="J26" s="102" t="s">
        <v>17</v>
      </c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3">
        <v>49</v>
      </c>
      <c r="W26" s="104"/>
    </row>
    <row r="27" spans="1:23" x14ac:dyDescent="0.3">
      <c r="A27" s="102" t="s">
        <v>331</v>
      </c>
      <c r="B27" s="102" t="s">
        <v>270</v>
      </c>
      <c r="C27" s="102" t="s">
        <v>16</v>
      </c>
      <c r="D27" s="102" t="s">
        <v>2</v>
      </c>
      <c r="E27" s="102" t="s">
        <v>15</v>
      </c>
      <c r="F27" s="102">
        <v>3426007</v>
      </c>
      <c r="G27" s="102">
        <v>45</v>
      </c>
      <c r="H27" s="102" t="s">
        <v>17</v>
      </c>
      <c r="I27" s="102">
        <v>45</v>
      </c>
      <c r="J27" s="102" t="s">
        <v>17</v>
      </c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3">
        <v>45</v>
      </c>
      <c r="W27" s="104"/>
    </row>
    <row r="28" spans="1:23" x14ac:dyDescent="0.3">
      <c r="A28" s="102" t="s">
        <v>280</v>
      </c>
      <c r="B28" s="102" t="s">
        <v>328</v>
      </c>
      <c r="C28" s="102" t="s">
        <v>16</v>
      </c>
      <c r="D28" s="102" t="s">
        <v>2</v>
      </c>
      <c r="E28" s="102" t="s">
        <v>15</v>
      </c>
      <c r="F28" s="102">
        <v>3099347</v>
      </c>
      <c r="G28" s="102">
        <v>45</v>
      </c>
      <c r="H28" s="102" t="s">
        <v>17</v>
      </c>
      <c r="I28" s="102">
        <v>45</v>
      </c>
      <c r="J28" s="102" t="s">
        <v>17</v>
      </c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3">
        <v>45</v>
      </c>
      <c r="W28" s="104"/>
    </row>
    <row r="29" spans="1:23" x14ac:dyDescent="0.3">
      <c r="A29" s="102" t="s">
        <v>516</v>
      </c>
      <c r="B29" s="102" t="s">
        <v>339</v>
      </c>
      <c r="C29" s="102" t="s">
        <v>16</v>
      </c>
      <c r="D29" s="102" t="s">
        <v>2</v>
      </c>
      <c r="E29" s="102" t="s">
        <v>15</v>
      </c>
      <c r="F29" s="102">
        <v>1939</v>
      </c>
      <c r="G29" s="102">
        <v>45</v>
      </c>
      <c r="H29" s="102" t="s">
        <v>17</v>
      </c>
      <c r="I29" s="102">
        <v>45</v>
      </c>
      <c r="J29" s="102" t="s">
        <v>17</v>
      </c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3">
        <v>45</v>
      </c>
      <c r="W29" s="104"/>
    </row>
    <row r="30" spans="1:23" x14ac:dyDescent="0.3">
      <c r="A30" s="102" t="s">
        <v>261</v>
      </c>
      <c r="B30" s="102" t="s">
        <v>226</v>
      </c>
      <c r="C30" s="102" t="s">
        <v>16</v>
      </c>
      <c r="D30" s="102" t="s">
        <v>2</v>
      </c>
      <c r="E30" s="102" t="s">
        <v>15</v>
      </c>
      <c r="F30" s="102">
        <v>1440</v>
      </c>
      <c r="G30" s="102">
        <v>45</v>
      </c>
      <c r="H30" s="102" t="s">
        <v>17</v>
      </c>
      <c r="I30" s="102">
        <v>45</v>
      </c>
      <c r="J30" s="102" t="s">
        <v>17</v>
      </c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3">
        <v>45</v>
      </c>
      <c r="W30" s="104"/>
    </row>
    <row r="31" spans="1:23" x14ac:dyDescent="0.3">
      <c r="A31" s="102" t="s">
        <v>734</v>
      </c>
      <c r="B31" s="102" t="s">
        <v>330</v>
      </c>
      <c r="C31" s="102" t="s">
        <v>16</v>
      </c>
      <c r="D31" s="102" t="s">
        <v>2</v>
      </c>
      <c r="E31" s="102" t="s">
        <v>15</v>
      </c>
      <c r="F31" s="102">
        <v>2001819</v>
      </c>
      <c r="G31" s="102">
        <v>45</v>
      </c>
      <c r="H31" s="102" t="s">
        <v>17</v>
      </c>
      <c r="I31" s="102">
        <v>45</v>
      </c>
      <c r="J31" s="102" t="s">
        <v>17</v>
      </c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3">
        <v>45</v>
      </c>
      <c r="W31" s="104"/>
    </row>
    <row r="32" spans="1:23" x14ac:dyDescent="0.3">
      <c r="A32" s="102" t="s">
        <v>160</v>
      </c>
      <c r="B32" s="102" t="s">
        <v>255</v>
      </c>
      <c r="C32" s="102" t="s">
        <v>16</v>
      </c>
      <c r="D32" s="102" t="s">
        <v>2</v>
      </c>
      <c r="E32" s="102" t="s">
        <v>15</v>
      </c>
      <c r="F32" s="102">
        <v>4022336</v>
      </c>
      <c r="G32" s="102">
        <v>45</v>
      </c>
      <c r="H32" s="102" t="s">
        <v>17</v>
      </c>
      <c r="I32" s="102">
        <v>45</v>
      </c>
      <c r="J32" s="102" t="s">
        <v>17</v>
      </c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3">
        <v>45</v>
      </c>
      <c r="W32" s="104"/>
    </row>
    <row r="33" spans="1:23" x14ac:dyDescent="0.3">
      <c r="A33" s="102" t="s">
        <v>332</v>
      </c>
      <c r="B33" s="102" t="s">
        <v>333</v>
      </c>
      <c r="C33" s="102" t="s">
        <v>16</v>
      </c>
      <c r="D33" s="102" t="s">
        <v>2</v>
      </c>
      <c r="E33" s="102" t="s">
        <v>15</v>
      </c>
      <c r="F33" s="102">
        <v>9086062</v>
      </c>
      <c r="G33" s="102">
        <v>45</v>
      </c>
      <c r="H33" s="102" t="s">
        <v>17</v>
      </c>
      <c r="I33" s="102">
        <v>45</v>
      </c>
      <c r="J33" s="102" t="s">
        <v>17</v>
      </c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3">
        <v>45</v>
      </c>
      <c r="W33" s="104"/>
    </row>
    <row r="34" spans="1:23" x14ac:dyDescent="0.3">
      <c r="A34" s="102" t="s">
        <v>259</v>
      </c>
      <c r="B34" s="102" t="s">
        <v>260</v>
      </c>
      <c r="C34" s="102" t="s">
        <v>16</v>
      </c>
      <c r="D34" s="102" t="s">
        <v>2</v>
      </c>
      <c r="E34" s="102" t="s">
        <v>15</v>
      </c>
      <c r="F34" s="102">
        <v>2254352</v>
      </c>
      <c r="G34" s="102">
        <v>45</v>
      </c>
      <c r="H34" s="102" t="s">
        <v>16</v>
      </c>
      <c r="I34" s="102">
        <v>49</v>
      </c>
      <c r="J34" s="102" t="s">
        <v>17</v>
      </c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3">
        <v>49</v>
      </c>
      <c r="W34" s="104"/>
    </row>
    <row r="35" spans="1:23" x14ac:dyDescent="0.3">
      <c r="A35" s="102" t="s">
        <v>111</v>
      </c>
      <c r="B35" s="102" t="s">
        <v>51</v>
      </c>
      <c r="C35" s="102" t="s">
        <v>16</v>
      </c>
      <c r="D35" s="102" t="s">
        <v>2</v>
      </c>
      <c r="E35" s="102" t="s">
        <v>15</v>
      </c>
      <c r="F35" s="102">
        <v>9000515</v>
      </c>
      <c r="G35" s="102">
        <v>45</v>
      </c>
      <c r="H35" s="102" t="s">
        <v>17</v>
      </c>
      <c r="I35" s="102">
        <v>45</v>
      </c>
      <c r="J35" s="102" t="s">
        <v>17</v>
      </c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3">
        <v>45</v>
      </c>
      <c r="W35" s="104"/>
    </row>
    <row r="36" spans="1:23" x14ac:dyDescent="0.3">
      <c r="A36" s="102" t="s">
        <v>731</v>
      </c>
      <c r="B36" s="102" t="s">
        <v>112</v>
      </c>
      <c r="C36" s="102" t="s">
        <v>16</v>
      </c>
      <c r="D36" s="102" t="s">
        <v>2</v>
      </c>
      <c r="E36" s="102" t="s">
        <v>15</v>
      </c>
      <c r="F36" s="102">
        <v>179</v>
      </c>
      <c r="G36" s="102">
        <v>45</v>
      </c>
      <c r="H36" s="102" t="s">
        <v>17</v>
      </c>
      <c r="I36" s="102">
        <v>45</v>
      </c>
      <c r="J36" s="102" t="s">
        <v>17</v>
      </c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3">
        <v>45</v>
      </c>
      <c r="W36" s="104"/>
    </row>
    <row r="37" spans="1:23" x14ac:dyDescent="0.3">
      <c r="A37" s="102" t="s">
        <v>657</v>
      </c>
      <c r="B37" s="102" t="s">
        <v>76</v>
      </c>
      <c r="C37" s="102" t="s">
        <v>16</v>
      </c>
      <c r="D37" s="102" t="s">
        <v>2</v>
      </c>
      <c r="E37" s="102" t="s">
        <v>15</v>
      </c>
      <c r="F37" s="102">
        <v>9866102</v>
      </c>
      <c r="G37" s="102">
        <v>45</v>
      </c>
      <c r="H37" s="102" t="s">
        <v>17</v>
      </c>
      <c r="I37" s="102">
        <v>45</v>
      </c>
      <c r="J37" s="102" t="s">
        <v>17</v>
      </c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3">
        <v>45</v>
      </c>
      <c r="W37" s="104"/>
    </row>
    <row r="38" spans="1:23" x14ac:dyDescent="0.3">
      <c r="A38" s="102" t="s">
        <v>77</v>
      </c>
      <c r="B38" s="102" t="s">
        <v>79</v>
      </c>
      <c r="C38" s="102" t="s">
        <v>16</v>
      </c>
      <c r="D38" s="102" t="s">
        <v>2</v>
      </c>
      <c r="E38" s="102" t="s">
        <v>15</v>
      </c>
      <c r="F38" s="102">
        <v>9926663</v>
      </c>
      <c r="G38" s="102">
        <v>45</v>
      </c>
      <c r="H38" s="102" t="s">
        <v>17</v>
      </c>
      <c r="I38" s="102">
        <v>45</v>
      </c>
      <c r="J38" s="102" t="s">
        <v>17</v>
      </c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3">
        <v>45</v>
      </c>
      <c r="W38" s="104"/>
    </row>
    <row r="39" spans="1:23" x14ac:dyDescent="0.3">
      <c r="A39" s="102" t="s">
        <v>256</v>
      </c>
      <c r="B39" s="102" t="s">
        <v>235</v>
      </c>
      <c r="C39" s="102" t="s">
        <v>16</v>
      </c>
      <c r="D39" s="102" t="s">
        <v>2</v>
      </c>
      <c r="E39" s="102" t="s">
        <v>15</v>
      </c>
      <c r="F39" s="102">
        <v>1685389</v>
      </c>
      <c r="G39" s="102">
        <v>45</v>
      </c>
      <c r="H39" s="102" t="s">
        <v>17</v>
      </c>
      <c r="I39" s="102">
        <v>45</v>
      </c>
      <c r="J39" s="102" t="s">
        <v>17</v>
      </c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3">
        <v>45</v>
      </c>
      <c r="W39" s="104"/>
    </row>
    <row r="40" spans="1:23" x14ac:dyDescent="0.3">
      <c r="A40" s="102" t="s">
        <v>137</v>
      </c>
      <c r="B40" s="102" t="s">
        <v>109</v>
      </c>
      <c r="C40" s="102" t="s">
        <v>16</v>
      </c>
      <c r="D40" s="102" t="s">
        <v>2</v>
      </c>
      <c r="E40" s="102" t="s">
        <v>15</v>
      </c>
      <c r="F40" s="102">
        <v>874721</v>
      </c>
      <c r="G40" s="102">
        <v>45</v>
      </c>
      <c r="H40" s="102" t="s">
        <v>17</v>
      </c>
      <c r="I40" s="102">
        <v>45</v>
      </c>
      <c r="J40" s="102" t="s">
        <v>17</v>
      </c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3">
        <v>45</v>
      </c>
      <c r="W40" s="104"/>
    </row>
    <row r="41" spans="1:23" x14ac:dyDescent="0.3">
      <c r="A41" s="102" t="s">
        <v>95</v>
      </c>
      <c r="B41" s="102" t="s">
        <v>96</v>
      </c>
      <c r="C41" s="102" t="s">
        <v>16</v>
      </c>
      <c r="D41" s="102" t="s">
        <v>2</v>
      </c>
      <c r="E41" s="102" t="s">
        <v>15</v>
      </c>
      <c r="F41" s="102">
        <v>1000197</v>
      </c>
      <c r="G41" s="102">
        <v>45</v>
      </c>
      <c r="H41" s="102" t="s">
        <v>16</v>
      </c>
      <c r="I41" s="102">
        <v>49</v>
      </c>
      <c r="J41" s="102" t="s">
        <v>17</v>
      </c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3">
        <v>49</v>
      </c>
      <c r="W41" s="104"/>
    </row>
    <row r="42" spans="1:23" x14ac:dyDescent="0.3">
      <c r="A42" s="102" t="s">
        <v>737</v>
      </c>
      <c r="B42" s="102" t="s">
        <v>738</v>
      </c>
      <c r="C42" s="102" t="s">
        <v>16</v>
      </c>
      <c r="D42" s="102" t="s">
        <v>2</v>
      </c>
      <c r="E42" s="102" t="s">
        <v>14</v>
      </c>
      <c r="F42" s="102"/>
      <c r="G42" s="102">
        <v>45</v>
      </c>
      <c r="H42" s="102" t="s">
        <v>17</v>
      </c>
      <c r="I42" s="102">
        <v>45</v>
      </c>
      <c r="J42" s="102" t="s">
        <v>16</v>
      </c>
      <c r="K42" s="102">
        <v>1</v>
      </c>
      <c r="L42" s="102"/>
      <c r="M42" s="102"/>
      <c r="N42" s="102"/>
      <c r="O42" s="102"/>
      <c r="P42" s="102"/>
      <c r="Q42" s="102"/>
      <c r="R42" s="102">
        <v>1</v>
      </c>
      <c r="S42" s="102"/>
      <c r="T42" s="102"/>
      <c r="U42" s="102"/>
      <c r="V42" s="103">
        <v>55</v>
      </c>
      <c r="W42" s="104"/>
    </row>
    <row r="43" spans="1:23" x14ac:dyDescent="0.3">
      <c r="A43" s="102" t="s">
        <v>799</v>
      </c>
      <c r="B43" s="102" t="s">
        <v>118</v>
      </c>
      <c r="C43" s="102" t="s">
        <v>16</v>
      </c>
      <c r="D43" s="102" t="s">
        <v>2</v>
      </c>
      <c r="E43" s="102"/>
      <c r="F43" s="102"/>
      <c r="G43" s="102">
        <v>45</v>
      </c>
      <c r="H43" s="102" t="s">
        <v>17</v>
      </c>
      <c r="I43" s="102">
        <v>45</v>
      </c>
      <c r="J43" s="102" t="s">
        <v>17</v>
      </c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3">
        <v>45</v>
      </c>
      <c r="W43" s="104" t="s">
        <v>800</v>
      </c>
    </row>
    <row r="44" spans="1:23" x14ac:dyDescent="0.3">
      <c r="A44" s="102" t="s">
        <v>740</v>
      </c>
      <c r="B44" s="102" t="s">
        <v>741</v>
      </c>
      <c r="C44" s="102" t="s">
        <v>16</v>
      </c>
      <c r="D44" s="102" t="s">
        <v>2</v>
      </c>
      <c r="E44" s="102" t="s">
        <v>14</v>
      </c>
      <c r="F44" s="102"/>
      <c r="G44" s="102">
        <v>45</v>
      </c>
      <c r="H44" s="102" t="s">
        <v>17</v>
      </c>
      <c r="I44" s="102">
        <v>45</v>
      </c>
      <c r="J44" s="102" t="s">
        <v>17</v>
      </c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3">
        <v>45</v>
      </c>
      <c r="W44" s="104" t="s">
        <v>742</v>
      </c>
    </row>
    <row r="45" spans="1:23" x14ac:dyDescent="0.3">
      <c r="A45" s="102" t="s">
        <v>643</v>
      </c>
      <c r="B45" s="102" t="s">
        <v>62</v>
      </c>
      <c r="C45" s="102" t="s">
        <v>16</v>
      </c>
      <c r="D45" s="102" t="s">
        <v>2</v>
      </c>
      <c r="E45" s="102" t="s">
        <v>14</v>
      </c>
      <c r="F45" s="102"/>
      <c r="G45" s="102">
        <v>45</v>
      </c>
      <c r="H45" s="102" t="s">
        <v>17</v>
      </c>
      <c r="I45" s="102">
        <v>45</v>
      </c>
      <c r="J45" s="102" t="s">
        <v>17</v>
      </c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3">
        <v>45</v>
      </c>
      <c r="W45" s="104"/>
    </row>
    <row r="46" spans="1:23" x14ac:dyDescent="0.3">
      <c r="A46" s="102" t="s">
        <v>332</v>
      </c>
      <c r="B46" s="102" t="s">
        <v>132</v>
      </c>
      <c r="C46" s="102" t="s">
        <v>16</v>
      </c>
      <c r="D46" s="102" t="s">
        <v>2</v>
      </c>
      <c r="E46" s="102" t="s">
        <v>15</v>
      </c>
      <c r="F46" s="102">
        <v>5086062</v>
      </c>
      <c r="G46" s="102">
        <v>45</v>
      </c>
      <c r="H46" s="102" t="s">
        <v>17</v>
      </c>
      <c r="I46" s="102">
        <v>45</v>
      </c>
      <c r="J46" s="102" t="s">
        <v>17</v>
      </c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3">
        <v>45</v>
      </c>
      <c r="W46" s="104"/>
    </row>
  </sheetData>
  <mergeCells count="1">
    <mergeCell ref="A2:B2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71B89-EE87-4C04-97CE-47A2BEE981ED}">
  <sheetPr codeName="Feuil5"/>
  <dimension ref="A1:W69"/>
  <sheetViews>
    <sheetView workbookViewId="0">
      <selection activeCell="E23" sqref="E23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810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603</v>
      </c>
      <c r="B5" s="102" t="s">
        <v>235</v>
      </c>
      <c r="C5" s="102" t="s">
        <v>16</v>
      </c>
      <c r="D5" s="102" t="s">
        <v>3</v>
      </c>
      <c r="E5" s="102" t="s">
        <v>15</v>
      </c>
      <c r="F5" s="102">
        <v>9879421</v>
      </c>
      <c r="G5" s="102">
        <v>49</v>
      </c>
      <c r="H5" s="102" t="s">
        <v>17</v>
      </c>
      <c r="I5" s="102">
        <v>49</v>
      </c>
      <c r="J5" s="102" t="s">
        <v>17</v>
      </c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>
        <v>49</v>
      </c>
      <c r="W5" s="104"/>
    </row>
    <row r="6" spans="1:23" x14ac:dyDescent="0.3">
      <c r="A6" s="102" t="s">
        <v>97</v>
      </c>
      <c r="B6" s="102" t="s">
        <v>98</v>
      </c>
      <c r="C6" s="102" t="s">
        <v>16</v>
      </c>
      <c r="D6" s="102" t="s">
        <v>3</v>
      </c>
      <c r="E6" s="102" t="s">
        <v>15</v>
      </c>
      <c r="F6" s="102">
        <v>309</v>
      </c>
      <c r="G6" s="102">
        <v>49</v>
      </c>
      <c r="H6" s="102" t="s">
        <v>17</v>
      </c>
      <c r="I6" s="102">
        <v>49</v>
      </c>
      <c r="J6" s="102" t="s">
        <v>16</v>
      </c>
      <c r="K6" s="102">
        <v>1</v>
      </c>
      <c r="L6" s="102"/>
      <c r="M6" s="102"/>
      <c r="N6" s="102"/>
      <c r="O6" s="102"/>
      <c r="P6" s="102">
        <v>1</v>
      </c>
      <c r="Q6" s="102"/>
      <c r="R6" s="102"/>
      <c r="S6" s="102"/>
      <c r="T6" s="102"/>
      <c r="U6" s="102"/>
      <c r="V6" s="103">
        <v>59</v>
      </c>
      <c r="W6" s="104"/>
    </row>
    <row r="7" spans="1:23" x14ac:dyDescent="0.3">
      <c r="A7" s="102" t="s">
        <v>146</v>
      </c>
      <c r="B7" s="102" t="s">
        <v>147</v>
      </c>
      <c r="C7" s="102" t="s">
        <v>16</v>
      </c>
      <c r="D7" s="102" t="s">
        <v>3</v>
      </c>
      <c r="E7" s="102" t="s">
        <v>15</v>
      </c>
      <c r="F7" s="102">
        <v>5417611</v>
      </c>
      <c r="G7" s="102">
        <v>49</v>
      </c>
      <c r="H7" s="102" t="s">
        <v>17</v>
      </c>
      <c r="I7" s="102">
        <v>49</v>
      </c>
      <c r="J7" s="102" t="s">
        <v>17</v>
      </c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3">
        <v>49</v>
      </c>
      <c r="W7" s="104"/>
    </row>
    <row r="8" spans="1:23" x14ac:dyDescent="0.3">
      <c r="A8" s="102" t="s">
        <v>266</v>
      </c>
      <c r="B8" s="102" t="s">
        <v>267</v>
      </c>
      <c r="C8" s="102" t="s">
        <v>16</v>
      </c>
      <c r="D8" s="102" t="s">
        <v>3</v>
      </c>
      <c r="E8" s="102" t="s">
        <v>15</v>
      </c>
      <c r="F8" s="102">
        <v>6865824</v>
      </c>
      <c r="G8" s="102">
        <v>49</v>
      </c>
      <c r="H8" s="102" t="s">
        <v>17</v>
      </c>
      <c r="I8" s="102">
        <v>49</v>
      </c>
      <c r="J8" s="102" t="s">
        <v>17</v>
      </c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>
        <v>49</v>
      </c>
      <c r="W8" s="104"/>
    </row>
    <row r="9" spans="1:23" x14ac:dyDescent="0.3">
      <c r="A9" s="102" t="s">
        <v>49</v>
      </c>
      <c r="B9" s="102" t="s">
        <v>50</v>
      </c>
      <c r="C9" s="102" t="s">
        <v>16</v>
      </c>
      <c r="D9" s="102" t="s">
        <v>3</v>
      </c>
      <c r="E9" s="102" t="s">
        <v>15</v>
      </c>
      <c r="F9" s="102">
        <v>5331457</v>
      </c>
      <c r="G9" s="102">
        <v>49</v>
      </c>
      <c r="H9" s="102" t="s">
        <v>17</v>
      </c>
      <c r="I9" s="102">
        <v>49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49</v>
      </c>
      <c r="W9" s="104"/>
    </row>
    <row r="10" spans="1:23" x14ac:dyDescent="0.3">
      <c r="A10" s="102" t="s">
        <v>273</v>
      </c>
      <c r="B10" s="102" t="s">
        <v>151</v>
      </c>
      <c r="C10" s="102" t="s">
        <v>16</v>
      </c>
      <c r="D10" s="102" t="s">
        <v>3</v>
      </c>
      <c r="E10" s="102" t="s">
        <v>15</v>
      </c>
      <c r="F10" s="102">
        <v>676515</v>
      </c>
      <c r="G10" s="102">
        <v>49</v>
      </c>
      <c r="H10" s="102" t="s">
        <v>17</v>
      </c>
      <c r="I10" s="102">
        <v>49</v>
      </c>
      <c r="J10" s="102" t="s">
        <v>17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3">
        <v>49</v>
      </c>
      <c r="W10" s="104"/>
    </row>
    <row r="11" spans="1:23" x14ac:dyDescent="0.3">
      <c r="A11" s="102" t="s">
        <v>141</v>
      </c>
      <c r="B11" s="102" t="s">
        <v>142</v>
      </c>
      <c r="C11" s="102" t="s">
        <v>16</v>
      </c>
      <c r="D11" s="102" t="s">
        <v>3</v>
      </c>
      <c r="E11" s="102" t="s">
        <v>15</v>
      </c>
      <c r="F11" s="102">
        <v>5662380</v>
      </c>
      <c r="G11" s="102">
        <v>49</v>
      </c>
      <c r="H11" s="102" t="s">
        <v>16</v>
      </c>
      <c r="I11" s="102">
        <v>53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53</v>
      </c>
      <c r="W11" s="104"/>
    </row>
    <row r="12" spans="1:23" x14ac:dyDescent="0.3">
      <c r="A12" s="102" t="s">
        <v>276</v>
      </c>
      <c r="B12" s="102" t="s">
        <v>200</v>
      </c>
      <c r="C12" s="102" t="s">
        <v>16</v>
      </c>
      <c r="D12" s="102" t="s">
        <v>3</v>
      </c>
      <c r="E12" s="102" t="s">
        <v>15</v>
      </c>
      <c r="F12" s="102">
        <v>6984037</v>
      </c>
      <c r="G12" s="102">
        <v>49</v>
      </c>
      <c r="H12" s="102" t="s">
        <v>16</v>
      </c>
      <c r="I12" s="102">
        <v>53</v>
      </c>
      <c r="J12" s="102" t="s">
        <v>17</v>
      </c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3">
        <v>53</v>
      </c>
      <c r="W12" s="104"/>
    </row>
    <row r="13" spans="1:23" x14ac:dyDescent="0.3">
      <c r="A13" s="102" t="s">
        <v>282</v>
      </c>
      <c r="B13" s="102" t="s">
        <v>283</v>
      </c>
      <c r="C13" s="102" t="s">
        <v>16</v>
      </c>
      <c r="D13" s="102" t="s">
        <v>3</v>
      </c>
      <c r="E13" s="102" t="s">
        <v>15</v>
      </c>
      <c r="F13" s="102">
        <v>1341</v>
      </c>
      <c r="G13" s="102">
        <v>49</v>
      </c>
      <c r="H13" s="102" t="s">
        <v>17</v>
      </c>
      <c r="I13" s="102">
        <v>49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49</v>
      </c>
      <c r="W13" s="104"/>
    </row>
    <row r="14" spans="1:23" x14ac:dyDescent="0.3">
      <c r="A14" s="102" t="s">
        <v>138</v>
      </c>
      <c r="B14" s="102" t="s">
        <v>139</v>
      </c>
      <c r="C14" s="102" t="s">
        <v>16</v>
      </c>
      <c r="D14" s="102" t="s">
        <v>3</v>
      </c>
      <c r="E14" s="102" t="s">
        <v>15</v>
      </c>
      <c r="F14" s="102">
        <v>20</v>
      </c>
      <c r="G14" s="102">
        <v>49</v>
      </c>
      <c r="H14" s="102" t="s">
        <v>17</v>
      </c>
      <c r="I14" s="102">
        <v>49</v>
      </c>
      <c r="J14" s="102" t="s">
        <v>17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3">
        <v>49</v>
      </c>
      <c r="W14" s="104"/>
    </row>
    <row r="15" spans="1:23" x14ac:dyDescent="0.3">
      <c r="A15" s="102" t="s">
        <v>106</v>
      </c>
      <c r="B15" s="102" t="s">
        <v>249</v>
      </c>
      <c r="C15" s="102" t="s">
        <v>16</v>
      </c>
      <c r="D15" s="102" t="s">
        <v>3</v>
      </c>
      <c r="E15" s="102" t="s">
        <v>15</v>
      </c>
      <c r="F15" s="102">
        <v>6724875</v>
      </c>
      <c r="G15" s="102">
        <v>49</v>
      </c>
      <c r="H15" s="102" t="s">
        <v>16</v>
      </c>
      <c r="I15" s="102">
        <v>53</v>
      </c>
      <c r="J15" s="102" t="s">
        <v>17</v>
      </c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53</v>
      </c>
      <c r="W15" s="104"/>
    </row>
    <row r="16" spans="1:23" x14ac:dyDescent="0.3">
      <c r="A16" s="102" t="s">
        <v>745</v>
      </c>
      <c r="B16" s="102" t="s">
        <v>74</v>
      </c>
      <c r="C16" s="102" t="s">
        <v>16</v>
      </c>
      <c r="D16" s="102" t="s">
        <v>3</v>
      </c>
      <c r="E16" s="102" t="s">
        <v>15</v>
      </c>
      <c r="F16" s="102">
        <v>2000345</v>
      </c>
      <c r="G16" s="102">
        <v>49</v>
      </c>
      <c r="H16" s="102" t="s">
        <v>17</v>
      </c>
      <c r="I16" s="102">
        <v>49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49</v>
      </c>
      <c r="W16" s="104"/>
    </row>
    <row r="17" spans="1:23" x14ac:dyDescent="0.3">
      <c r="A17" s="102" t="s">
        <v>334</v>
      </c>
      <c r="B17" s="102" t="s">
        <v>335</v>
      </c>
      <c r="C17" s="102" t="s">
        <v>16</v>
      </c>
      <c r="D17" s="102" t="s">
        <v>3</v>
      </c>
      <c r="E17" s="102" t="s">
        <v>15</v>
      </c>
      <c r="F17" s="102">
        <v>180</v>
      </c>
      <c r="G17" s="102">
        <v>49</v>
      </c>
      <c r="H17" s="102" t="s">
        <v>17</v>
      </c>
      <c r="I17" s="102">
        <v>49</v>
      </c>
      <c r="J17" s="102" t="s">
        <v>16</v>
      </c>
      <c r="K17" s="102">
        <v>2</v>
      </c>
      <c r="L17" s="102"/>
      <c r="M17" s="102"/>
      <c r="N17" s="102"/>
      <c r="O17" s="102"/>
      <c r="P17" s="102"/>
      <c r="Q17" s="102"/>
      <c r="R17" s="102"/>
      <c r="S17" s="102">
        <v>1</v>
      </c>
      <c r="T17" s="102"/>
      <c r="U17" s="102">
        <v>1</v>
      </c>
      <c r="V17" s="103">
        <v>69</v>
      </c>
      <c r="W17" s="104"/>
    </row>
    <row r="18" spans="1:23" x14ac:dyDescent="0.3">
      <c r="A18" s="102" t="s">
        <v>802</v>
      </c>
      <c r="B18" s="102" t="s">
        <v>446</v>
      </c>
      <c r="C18" s="102" t="s">
        <v>16</v>
      </c>
      <c r="D18" s="102" t="s">
        <v>3</v>
      </c>
      <c r="E18" s="102" t="s">
        <v>15</v>
      </c>
      <c r="F18" s="102">
        <v>5466597</v>
      </c>
      <c r="G18" s="102">
        <v>49</v>
      </c>
      <c r="H18" s="102" t="s">
        <v>17</v>
      </c>
      <c r="I18" s="102">
        <v>49</v>
      </c>
      <c r="J18" s="102" t="s">
        <v>17</v>
      </c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3">
        <v>49</v>
      </c>
      <c r="W18" s="104"/>
    </row>
    <row r="19" spans="1:23" x14ac:dyDescent="0.3">
      <c r="A19" s="102" t="s">
        <v>67</v>
      </c>
      <c r="B19" s="102" t="s">
        <v>68</v>
      </c>
      <c r="C19" s="102" t="s">
        <v>16</v>
      </c>
      <c r="D19" s="102" t="s">
        <v>3</v>
      </c>
      <c r="E19" s="102" t="s">
        <v>15</v>
      </c>
      <c r="F19" s="102">
        <v>2000333</v>
      </c>
      <c r="G19" s="102">
        <v>49</v>
      </c>
      <c r="H19" s="102" t="s">
        <v>17</v>
      </c>
      <c r="I19" s="102">
        <v>49</v>
      </c>
      <c r="J19" s="102" t="s">
        <v>17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3">
        <v>49</v>
      </c>
      <c r="W19" s="104"/>
    </row>
    <row r="20" spans="1:23" x14ac:dyDescent="0.3">
      <c r="A20" s="102" t="s">
        <v>91</v>
      </c>
      <c r="B20" s="102" t="s">
        <v>92</v>
      </c>
      <c r="C20" s="102" t="s">
        <v>16</v>
      </c>
      <c r="D20" s="102" t="s">
        <v>3</v>
      </c>
      <c r="E20" s="102" t="s">
        <v>15</v>
      </c>
      <c r="F20" s="102">
        <v>8468028</v>
      </c>
      <c r="G20" s="102">
        <v>49</v>
      </c>
      <c r="H20" s="102" t="s">
        <v>17</v>
      </c>
      <c r="I20" s="102">
        <v>49</v>
      </c>
      <c r="J20" s="102" t="s">
        <v>17</v>
      </c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>
        <v>49</v>
      </c>
      <c r="W20" s="104"/>
    </row>
    <row r="21" spans="1:23" x14ac:dyDescent="0.3">
      <c r="A21" s="102" t="s">
        <v>183</v>
      </c>
      <c r="B21" s="102" t="s">
        <v>176</v>
      </c>
      <c r="C21" s="102" t="s">
        <v>16</v>
      </c>
      <c r="D21" s="102" t="s">
        <v>3</v>
      </c>
      <c r="E21" s="102" t="s">
        <v>15</v>
      </c>
      <c r="F21" s="102">
        <v>2208</v>
      </c>
      <c r="G21" s="102">
        <v>49</v>
      </c>
      <c r="H21" s="102" t="s">
        <v>17</v>
      </c>
      <c r="I21" s="102">
        <v>49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49</v>
      </c>
      <c r="W21" s="104" t="s">
        <v>336</v>
      </c>
    </row>
    <row r="22" spans="1:23" x14ac:dyDescent="0.3">
      <c r="A22" s="102" t="s">
        <v>526</v>
      </c>
      <c r="B22" s="102" t="s">
        <v>186</v>
      </c>
      <c r="C22" s="102" t="s">
        <v>16</v>
      </c>
      <c r="D22" s="102" t="s">
        <v>3</v>
      </c>
      <c r="E22" s="102" t="s">
        <v>15</v>
      </c>
      <c r="F22" s="102">
        <v>1000229</v>
      </c>
      <c r="G22" s="102">
        <v>49</v>
      </c>
      <c r="H22" s="102" t="s">
        <v>17</v>
      </c>
      <c r="I22" s="102">
        <v>49</v>
      </c>
      <c r="J22" s="102" t="s">
        <v>17</v>
      </c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3">
        <v>49</v>
      </c>
      <c r="W22" s="104"/>
    </row>
    <row r="23" spans="1:23" x14ac:dyDescent="0.3">
      <c r="A23" s="102" t="s">
        <v>338</v>
      </c>
      <c r="B23" s="102" t="s">
        <v>339</v>
      </c>
      <c r="C23" s="102" t="s">
        <v>16</v>
      </c>
      <c r="D23" s="102" t="s">
        <v>3</v>
      </c>
      <c r="E23" s="102" t="s">
        <v>15</v>
      </c>
      <c r="F23" s="102">
        <v>7792481</v>
      </c>
      <c r="G23" s="102">
        <v>49</v>
      </c>
      <c r="H23" s="102" t="s">
        <v>17</v>
      </c>
      <c r="I23" s="102">
        <v>49</v>
      </c>
      <c r="J23" s="102" t="s">
        <v>17</v>
      </c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>
        <v>49</v>
      </c>
      <c r="W23" s="104"/>
    </row>
    <row r="24" spans="1:23" x14ac:dyDescent="0.3">
      <c r="A24" s="102" t="s">
        <v>156</v>
      </c>
      <c r="B24" s="102" t="s">
        <v>157</v>
      </c>
      <c r="C24" s="102" t="s">
        <v>16</v>
      </c>
      <c r="D24" s="102" t="s">
        <v>3</v>
      </c>
      <c r="E24" s="102" t="s">
        <v>15</v>
      </c>
      <c r="F24" s="102">
        <v>3423023</v>
      </c>
      <c r="G24" s="102">
        <v>49</v>
      </c>
      <c r="H24" s="102" t="s">
        <v>16</v>
      </c>
      <c r="I24" s="102">
        <v>53</v>
      </c>
      <c r="J24" s="102" t="s">
        <v>17</v>
      </c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3">
        <v>53</v>
      </c>
      <c r="W24" s="104"/>
    </row>
    <row r="25" spans="1:23" x14ac:dyDescent="0.3">
      <c r="A25" s="102" t="s">
        <v>600</v>
      </c>
      <c r="B25" s="102" t="s">
        <v>78</v>
      </c>
      <c r="C25" s="102" t="s">
        <v>16</v>
      </c>
      <c r="D25" s="102" t="s">
        <v>3</v>
      </c>
      <c r="E25" s="102" t="s">
        <v>15</v>
      </c>
      <c r="F25" s="102">
        <v>984</v>
      </c>
      <c r="G25" s="102">
        <v>49</v>
      </c>
      <c r="H25" s="102" t="s">
        <v>17</v>
      </c>
      <c r="I25" s="102">
        <v>49</v>
      </c>
      <c r="J25" s="102" t="s">
        <v>17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3">
        <v>49</v>
      </c>
      <c r="W25" s="104"/>
    </row>
    <row r="26" spans="1:23" x14ac:dyDescent="0.3">
      <c r="A26" s="102" t="s">
        <v>343</v>
      </c>
      <c r="B26" s="102" t="s">
        <v>344</v>
      </c>
      <c r="C26" s="102" t="s">
        <v>16</v>
      </c>
      <c r="D26" s="102" t="s">
        <v>3</v>
      </c>
      <c r="E26" s="102" t="s">
        <v>15</v>
      </c>
      <c r="F26" s="102">
        <v>100028</v>
      </c>
      <c r="G26" s="102">
        <v>49</v>
      </c>
      <c r="H26" s="102" t="s">
        <v>17</v>
      </c>
      <c r="I26" s="102">
        <v>49</v>
      </c>
      <c r="J26" s="102" t="s">
        <v>17</v>
      </c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3">
        <v>49</v>
      </c>
      <c r="W26" s="104"/>
    </row>
    <row r="27" spans="1:23" x14ac:dyDescent="0.3">
      <c r="A27" s="102" t="s">
        <v>268</v>
      </c>
      <c r="B27" s="102" t="s">
        <v>139</v>
      </c>
      <c r="C27" s="102" t="s">
        <v>16</v>
      </c>
      <c r="D27" s="102" t="s">
        <v>3</v>
      </c>
      <c r="E27" s="102" t="s">
        <v>15</v>
      </c>
      <c r="F27" s="102">
        <v>815195</v>
      </c>
      <c r="G27" s="102">
        <v>49</v>
      </c>
      <c r="H27" s="102" t="s">
        <v>17</v>
      </c>
      <c r="I27" s="102">
        <v>49</v>
      </c>
      <c r="J27" s="102" t="s">
        <v>17</v>
      </c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3">
        <v>49</v>
      </c>
      <c r="W27" s="104"/>
    </row>
    <row r="28" spans="1:23" x14ac:dyDescent="0.3">
      <c r="A28" s="102" t="s">
        <v>69</v>
      </c>
      <c r="B28" s="102" t="s">
        <v>70</v>
      </c>
      <c r="C28" s="102" t="s">
        <v>16</v>
      </c>
      <c r="D28" s="102" t="s">
        <v>3</v>
      </c>
      <c r="E28" s="102" t="s">
        <v>15</v>
      </c>
      <c r="F28" s="102">
        <v>4113344</v>
      </c>
      <c r="G28" s="102">
        <v>49</v>
      </c>
      <c r="H28" s="102" t="s">
        <v>17</v>
      </c>
      <c r="I28" s="102">
        <v>49</v>
      </c>
      <c r="J28" s="102" t="s">
        <v>17</v>
      </c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3">
        <v>49</v>
      </c>
      <c r="W28" s="104"/>
    </row>
    <row r="29" spans="1:23" x14ac:dyDescent="0.3">
      <c r="A29" s="102" t="s">
        <v>135</v>
      </c>
      <c r="B29" s="102" t="s">
        <v>136</v>
      </c>
      <c r="C29" s="102" t="s">
        <v>16</v>
      </c>
      <c r="D29" s="102" t="s">
        <v>3</v>
      </c>
      <c r="E29" s="102" t="s">
        <v>15</v>
      </c>
      <c r="F29" s="102">
        <v>2185530</v>
      </c>
      <c r="G29" s="102">
        <v>49</v>
      </c>
      <c r="H29" s="102" t="s">
        <v>17</v>
      </c>
      <c r="I29" s="102">
        <v>49</v>
      </c>
      <c r="J29" s="102" t="s">
        <v>17</v>
      </c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3">
        <v>49</v>
      </c>
      <c r="W29" s="104"/>
    </row>
    <row r="30" spans="1:23" x14ac:dyDescent="0.3">
      <c r="A30" s="102" t="s">
        <v>280</v>
      </c>
      <c r="B30" s="102" t="s">
        <v>281</v>
      </c>
      <c r="C30" s="102" t="s">
        <v>16</v>
      </c>
      <c r="D30" s="102" t="s">
        <v>3</v>
      </c>
      <c r="E30" s="102" t="s">
        <v>15</v>
      </c>
      <c r="F30" s="102">
        <v>894924</v>
      </c>
      <c r="G30" s="102">
        <v>49</v>
      </c>
      <c r="H30" s="102" t="s">
        <v>17</v>
      </c>
      <c r="I30" s="102">
        <v>49</v>
      </c>
      <c r="J30" s="102" t="s">
        <v>17</v>
      </c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3">
        <v>49</v>
      </c>
      <c r="W30" s="104"/>
    </row>
    <row r="31" spans="1:23" x14ac:dyDescent="0.3">
      <c r="A31" s="102" t="s">
        <v>264</v>
      </c>
      <c r="B31" s="102" t="s">
        <v>265</v>
      </c>
      <c r="C31" s="102" t="s">
        <v>16</v>
      </c>
      <c r="D31" s="102" t="s">
        <v>3</v>
      </c>
      <c r="E31" s="102" t="s">
        <v>15</v>
      </c>
      <c r="F31" s="102">
        <v>150</v>
      </c>
      <c r="G31" s="102">
        <v>49</v>
      </c>
      <c r="H31" s="102" t="s">
        <v>17</v>
      </c>
      <c r="I31" s="102">
        <v>49</v>
      </c>
      <c r="J31" s="102" t="s">
        <v>17</v>
      </c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3">
        <v>49</v>
      </c>
      <c r="W31" s="104"/>
    </row>
    <row r="32" spans="1:23" x14ac:dyDescent="0.3">
      <c r="A32" s="102" t="s">
        <v>524</v>
      </c>
      <c r="B32" s="102" t="s">
        <v>249</v>
      </c>
      <c r="C32" s="102" t="s">
        <v>16</v>
      </c>
      <c r="D32" s="102" t="s">
        <v>3</v>
      </c>
      <c r="E32" s="102" t="s">
        <v>15</v>
      </c>
      <c r="F32" s="102">
        <v>26</v>
      </c>
      <c r="G32" s="102">
        <v>49</v>
      </c>
      <c r="H32" s="102" t="s">
        <v>16</v>
      </c>
      <c r="I32" s="102">
        <v>53</v>
      </c>
      <c r="J32" s="102" t="s">
        <v>17</v>
      </c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3">
        <v>53</v>
      </c>
      <c r="W32" s="104"/>
    </row>
    <row r="33" spans="1:23" x14ac:dyDescent="0.3">
      <c r="A33" s="102" t="s">
        <v>669</v>
      </c>
      <c r="B33" s="102" t="s">
        <v>270</v>
      </c>
      <c r="C33" s="102" t="s">
        <v>16</v>
      </c>
      <c r="D33" s="102" t="s">
        <v>3</v>
      </c>
      <c r="E33" s="102" t="s">
        <v>15</v>
      </c>
      <c r="F33" s="102">
        <v>680143</v>
      </c>
      <c r="G33" s="102">
        <v>49</v>
      </c>
      <c r="H33" s="102" t="s">
        <v>17</v>
      </c>
      <c r="I33" s="102">
        <v>49</v>
      </c>
      <c r="J33" s="102" t="s">
        <v>17</v>
      </c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3">
        <v>49</v>
      </c>
      <c r="W33" s="104"/>
    </row>
    <row r="34" spans="1:23" x14ac:dyDescent="0.3">
      <c r="A34" s="102" t="s">
        <v>269</v>
      </c>
      <c r="B34" s="102" t="s">
        <v>270</v>
      </c>
      <c r="C34" s="102" t="s">
        <v>16</v>
      </c>
      <c r="D34" s="102" t="s">
        <v>3</v>
      </c>
      <c r="E34" s="102" t="s">
        <v>15</v>
      </c>
      <c r="F34" s="102">
        <v>28</v>
      </c>
      <c r="G34" s="102">
        <v>49</v>
      </c>
      <c r="H34" s="102" t="s">
        <v>17</v>
      </c>
      <c r="I34" s="102">
        <v>49</v>
      </c>
      <c r="J34" s="102" t="s">
        <v>17</v>
      </c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3">
        <v>49</v>
      </c>
      <c r="W34" s="104"/>
    </row>
    <row r="35" spans="1:23" x14ac:dyDescent="0.3">
      <c r="A35" s="102" t="s">
        <v>227</v>
      </c>
      <c r="B35" s="102" t="s">
        <v>51</v>
      </c>
      <c r="C35" s="102" t="s">
        <v>16</v>
      </c>
      <c r="D35" s="102" t="s">
        <v>3</v>
      </c>
      <c r="E35" s="102" t="s">
        <v>15</v>
      </c>
      <c r="F35" s="102">
        <v>457320</v>
      </c>
      <c r="G35" s="102">
        <v>49</v>
      </c>
      <c r="H35" s="102" t="s">
        <v>17</v>
      </c>
      <c r="I35" s="102">
        <v>49</v>
      </c>
      <c r="J35" s="102" t="s">
        <v>17</v>
      </c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3">
        <v>49</v>
      </c>
      <c r="W35" s="104"/>
    </row>
    <row r="36" spans="1:23" x14ac:dyDescent="0.3">
      <c r="A36" s="102" t="s">
        <v>469</v>
      </c>
      <c r="B36" s="102" t="s">
        <v>471</v>
      </c>
      <c r="C36" s="102" t="s">
        <v>16</v>
      </c>
      <c r="D36" s="102" t="s">
        <v>3</v>
      </c>
      <c r="E36" s="102" t="s">
        <v>15</v>
      </c>
      <c r="F36" s="102">
        <v>7235326</v>
      </c>
      <c r="G36" s="102">
        <v>49</v>
      </c>
      <c r="H36" s="102" t="s">
        <v>16</v>
      </c>
      <c r="I36" s="102">
        <v>53</v>
      </c>
      <c r="J36" s="102" t="s">
        <v>17</v>
      </c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3">
        <v>53</v>
      </c>
      <c r="W36" s="104"/>
    </row>
    <row r="37" spans="1:23" x14ac:dyDescent="0.3">
      <c r="A37" s="102" t="s">
        <v>466</v>
      </c>
      <c r="B37" s="102" t="s">
        <v>288</v>
      </c>
      <c r="C37" s="102" t="s">
        <v>16</v>
      </c>
      <c r="D37" s="102" t="s">
        <v>3</v>
      </c>
      <c r="E37" s="102" t="s">
        <v>15</v>
      </c>
      <c r="F37" s="102">
        <v>602</v>
      </c>
      <c r="G37" s="102">
        <v>49</v>
      </c>
      <c r="H37" s="102" t="s">
        <v>17</v>
      </c>
      <c r="I37" s="102">
        <v>49</v>
      </c>
      <c r="J37" s="102" t="s">
        <v>17</v>
      </c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3">
        <v>49</v>
      </c>
      <c r="W37" s="104"/>
    </row>
    <row r="38" spans="1:23" x14ac:dyDescent="0.3">
      <c r="A38" s="102" t="s">
        <v>554</v>
      </c>
      <c r="B38" s="102" t="s">
        <v>109</v>
      </c>
      <c r="C38" s="102" t="s">
        <v>16</v>
      </c>
      <c r="D38" s="102" t="s">
        <v>3</v>
      </c>
      <c r="E38" s="102" t="s">
        <v>15</v>
      </c>
      <c r="F38" s="102">
        <v>5858836</v>
      </c>
      <c r="G38" s="102">
        <v>49</v>
      </c>
      <c r="H38" s="102" t="s">
        <v>17</v>
      </c>
      <c r="I38" s="102">
        <v>49</v>
      </c>
      <c r="J38" s="102" t="s">
        <v>17</v>
      </c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3">
        <v>49</v>
      </c>
      <c r="W38" s="104"/>
    </row>
    <row r="39" spans="1:23" x14ac:dyDescent="0.3">
      <c r="A39" s="102" t="s">
        <v>667</v>
      </c>
      <c r="B39" s="102" t="s">
        <v>668</v>
      </c>
      <c r="C39" s="102" t="s">
        <v>16</v>
      </c>
      <c r="D39" s="102" t="s">
        <v>3</v>
      </c>
      <c r="E39" s="102" t="s">
        <v>15</v>
      </c>
      <c r="F39" s="102">
        <v>7291045</v>
      </c>
      <c r="G39" s="102">
        <v>49</v>
      </c>
      <c r="H39" s="102" t="s">
        <v>17</v>
      </c>
      <c r="I39" s="102">
        <v>49</v>
      </c>
      <c r="J39" s="102" t="s">
        <v>17</v>
      </c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3">
        <v>49</v>
      </c>
      <c r="W39" s="104"/>
    </row>
    <row r="40" spans="1:23" x14ac:dyDescent="0.3">
      <c r="A40" s="102" t="s">
        <v>665</v>
      </c>
      <c r="B40" s="102" t="s">
        <v>341</v>
      </c>
      <c r="C40" s="102" t="s">
        <v>16</v>
      </c>
      <c r="D40" s="102" t="s">
        <v>3</v>
      </c>
      <c r="E40" s="102" t="s">
        <v>15</v>
      </c>
      <c r="F40" s="102">
        <v>156</v>
      </c>
      <c r="G40" s="102">
        <v>49</v>
      </c>
      <c r="H40" s="102" t="s">
        <v>17</v>
      </c>
      <c r="I40" s="102">
        <v>49</v>
      </c>
      <c r="J40" s="102" t="s">
        <v>17</v>
      </c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3">
        <v>49</v>
      </c>
      <c r="W40" s="104"/>
    </row>
    <row r="41" spans="1:23" x14ac:dyDescent="0.3">
      <c r="A41" s="102" t="s">
        <v>143</v>
      </c>
      <c r="B41" s="102" t="s">
        <v>144</v>
      </c>
      <c r="C41" s="102" t="s">
        <v>16</v>
      </c>
      <c r="D41" s="102" t="s">
        <v>3</v>
      </c>
      <c r="E41" s="102" t="s">
        <v>15</v>
      </c>
      <c r="F41" s="102">
        <v>7001249</v>
      </c>
      <c r="G41" s="102">
        <v>49</v>
      </c>
      <c r="H41" s="102" t="s">
        <v>17</v>
      </c>
      <c r="I41" s="102">
        <v>49</v>
      </c>
      <c r="J41" s="102" t="s">
        <v>17</v>
      </c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3">
        <v>49</v>
      </c>
      <c r="W41" s="104"/>
    </row>
    <row r="42" spans="1:23" x14ac:dyDescent="0.3">
      <c r="A42" s="102" t="s">
        <v>71</v>
      </c>
      <c r="B42" s="102" t="s">
        <v>337</v>
      </c>
      <c r="C42" s="102" t="s">
        <v>16</v>
      </c>
      <c r="D42" s="102" t="s">
        <v>3</v>
      </c>
      <c r="E42" s="102" t="s">
        <v>15</v>
      </c>
      <c r="F42" s="102">
        <v>7785</v>
      </c>
      <c r="G42" s="102">
        <v>49</v>
      </c>
      <c r="H42" s="102" t="s">
        <v>17</v>
      </c>
      <c r="I42" s="102">
        <v>49</v>
      </c>
      <c r="J42" s="102" t="s">
        <v>17</v>
      </c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3">
        <v>49</v>
      </c>
      <c r="W42" s="104"/>
    </row>
    <row r="43" spans="1:23" x14ac:dyDescent="0.3">
      <c r="A43" s="102" t="s">
        <v>160</v>
      </c>
      <c r="B43" s="102" t="s">
        <v>235</v>
      </c>
      <c r="C43" s="102" t="s">
        <v>16</v>
      </c>
      <c r="D43" s="102" t="s">
        <v>3</v>
      </c>
      <c r="E43" s="102" t="s">
        <v>15</v>
      </c>
      <c r="F43" s="102">
        <v>4022337</v>
      </c>
      <c r="G43" s="102">
        <v>49</v>
      </c>
      <c r="H43" s="102" t="s">
        <v>17</v>
      </c>
      <c r="I43" s="102">
        <v>49</v>
      </c>
      <c r="J43" s="102" t="s">
        <v>17</v>
      </c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3">
        <v>49</v>
      </c>
      <c r="W43" s="104"/>
    </row>
    <row r="44" spans="1:23" x14ac:dyDescent="0.3">
      <c r="A44" s="102" t="s">
        <v>340</v>
      </c>
      <c r="B44" s="102" t="s">
        <v>341</v>
      </c>
      <c r="C44" s="102" t="s">
        <v>16</v>
      </c>
      <c r="D44" s="102" t="s">
        <v>3</v>
      </c>
      <c r="E44" s="102" t="s">
        <v>15</v>
      </c>
      <c r="F44" s="102">
        <v>2883984</v>
      </c>
      <c r="G44" s="102">
        <v>49</v>
      </c>
      <c r="H44" s="102" t="s">
        <v>17</v>
      </c>
      <c r="I44" s="102">
        <v>49</v>
      </c>
      <c r="J44" s="102" t="s">
        <v>17</v>
      </c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3">
        <v>49</v>
      </c>
      <c r="W44" s="104"/>
    </row>
    <row r="45" spans="1:23" x14ac:dyDescent="0.3">
      <c r="A45" s="102" t="s">
        <v>347</v>
      </c>
      <c r="B45" s="102" t="s">
        <v>344</v>
      </c>
      <c r="C45" s="102" t="s">
        <v>16</v>
      </c>
      <c r="D45" s="102" t="s">
        <v>3</v>
      </c>
      <c r="E45" s="102" t="s">
        <v>15</v>
      </c>
      <c r="F45" s="102">
        <v>2658028</v>
      </c>
      <c r="G45" s="102">
        <v>49</v>
      </c>
      <c r="H45" s="102" t="s">
        <v>16</v>
      </c>
      <c r="I45" s="102">
        <v>53</v>
      </c>
      <c r="J45" s="102" t="s">
        <v>17</v>
      </c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3">
        <v>53</v>
      </c>
      <c r="W45" s="104"/>
    </row>
    <row r="46" spans="1:23" x14ac:dyDescent="0.3">
      <c r="A46" s="102" t="s">
        <v>277</v>
      </c>
      <c r="B46" s="102" t="s">
        <v>278</v>
      </c>
      <c r="C46" s="102" t="s">
        <v>16</v>
      </c>
      <c r="D46" s="102" t="s">
        <v>3</v>
      </c>
      <c r="E46" s="102" t="s">
        <v>15</v>
      </c>
      <c r="F46" s="102">
        <v>725167</v>
      </c>
      <c r="G46" s="102">
        <v>49</v>
      </c>
      <c r="H46" s="102" t="s">
        <v>17</v>
      </c>
      <c r="I46" s="102">
        <v>49</v>
      </c>
      <c r="J46" s="102" t="s">
        <v>17</v>
      </c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3">
        <v>49</v>
      </c>
      <c r="W46" s="104"/>
    </row>
    <row r="47" spans="1:23" x14ac:dyDescent="0.3">
      <c r="A47" s="102" t="s">
        <v>56</v>
      </c>
      <c r="B47" s="102" t="s">
        <v>593</v>
      </c>
      <c r="C47" s="102" t="s">
        <v>16</v>
      </c>
      <c r="D47" s="102" t="s">
        <v>3</v>
      </c>
      <c r="E47" s="102"/>
      <c r="F47" s="102"/>
      <c r="G47" s="102">
        <v>49</v>
      </c>
      <c r="H47" s="102" t="s">
        <v>17</v>
      </c>
      <c r="I47" s="102">
        <v>49</v>
      </c>
      <c r="J47" s="102" t="s">
        <v>17</v>
      </c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3">
        <v>49</v>
      </c>
      <c r="W47" s="104" t="s">
        <v>595</v>
      </c>
    </row>
    <row r="48" spans="1:23" x14ac:dyDescent="0.3">
      <c r="A48" s="102" t="s">
        <v>743</v>
      </c>
      <c r="B48" s="102" t="s">
        <v>744</v>
      </c>
      <c r="C48" s="102" t="s">
        <v>16</v>
      </c>
      <c r="D48" s="102" t="s">
        <v>3</v>
      </c>
      <c r="E48" s="102" t="s">
        <v>15</v>
      </c>
      <c r="F48" s="102">
        <v>1908356</v>
      </c>
      <c r="G48" s="102">
        <v>49</v>
      </c>
      <c r="H48" s="102" t="s">
        <v>17</v>
      </c>
      <c r="I48" s="102">
        <v>49</v>
      </c>
      <c r="J48" s="102" t="s">
        <v>17</v>
      </c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3">
        <v>49</v>
      </c>
      <c r="W48" s="104"/>
    </row>
    <row r="49" spans="1:23" x14ac:dyDescent="0.3">
      <c r="A49" s="102" t="s">
        <v>271</v>
      </c>
      <c r="B49" s="102" t="s">
        <v>272</v>
      </c>
      <c r="C49" s="102" t="s">
        <v>16</v>
      </c>
      <c r="D49" s="102" t="s">
        <v>3</v>
      </c>
      <c r="E49" s="102" t="s">
        <v>15</v>
      </c>
      <c r="F49" s="102">
        <v>3433001</v>
      </c>
      <c r="G49" s="102">
        <v>49</v>
      </c>
      <c r="H49" s="102" t="s">
        <v>17</v>
      </c>
      <c r="I49" s="102">
        <v>49</v>
      </c>
      <c r="J49" s="102" t="s">
        <v>17</v>
      </c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3">
        <v>49</v>
      </c>
      <c r="W49" s="104"/>
    </row>
    <row r="50" spans="1:23" x14ac:dyDescent="0.3">
      <c r="A50" s="102" t="s">
        <v>271</v>
      </c>
      <c r="B50" s="102" t="s">
        <v>245</v>
      </c>
      <c r="C50" s="102" t="s">
        <v>16</v>
      </c>
      <c r="D50" s="102" t="s">
        <v>3</v>
      </c>
      <c r="E50" s="102" t="s">
        <v>15</v>
      </c>
      <c r="F50" s="102">
        <v>2515143</v>
      </c>
      <c r="G50" s="102">
        <v>49</v>
      </c>
      <c r="H50" s="102" t="s">
        <v>17</v>
      </c>
      <c r="I50" s="102">
        <v>49</v>
      </c>
      <c r="J50" s="102" t="s">
        <v>17</v>
      </c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3">
        <v>49</v>
      </c>
      <c r="W50" s="104"/>
    </row>
    <row r="51" spans="1:23" x14ac:dyDescent="0.3">
      <c r="A51" s="102" t="s">
        <v>663</v>
      </c>
      <c r="B51" s="102" t="s">
        <v>664</v>
      </c>
      <c r="C51" s="102" t="s">
        <v>16</v>
      </c>
      <c r="D51" s="102" t="s">
        <v>3</v>
      </c>
      <c r="E51" s="102" t="s">
        <v>15</v>
      </c>
      <c r="F51" s="102">
        <v>1112</v>
      </c>
      <c r="G51" s="102">
        <v>49</v>
      </c>
      <c r="H51" s="102" t="s">
        <v>17</v>
      </c>
      <c r="I51" s="102">
        <v>49</v>
      </c>
      <c r="J51" s="102" t="s">
        <v>17</v>
      </c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3">
        <v>49</v>
      </c>
      <c r="W51" s="104"/>
    </row>
    <row r="52" spans="1:23" x14ac:dyDescent="0.3">
      <c r="A52" s="102" t="s">
        <v>510</v>
      </c>
      <c r="B52" s="102" t="s">
        <v>511</v>
      </c>
      <c r="C52" s="102" t="s">
        <v>16</v>
      </c>
      <c r="D52" s="102" t="s">
        <v>3</v>
      </c>
      <c r="E52" s="102" t="s">
        <v>15</v>
      </c>
      <c r="F52" s="102">
        <v>1527</v>
      </c>
      <c r="G52" s="102">
        <v>49</v>
      </c>
      <c r="H52" s="102" t="s">
        <v>16</v>
      </c>
      <c r="I52" s="102">
        <v>53</v>
      </c>
      <c r="J52" s="102" t="s">
        <v>17</v>
      </c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3">
        <v>53</v>
      </c>
      <c r="W52" s="104"/>
    </row>
    <row r="53" spans="1:23" x14ac:dyDescent="0.3">
      <c r="A53" s="102" t="s">
        <v>472</v>
      </c>
      <c r="B53" s="102" t="s">
        <v>473</v>
      </c>
      <c r="C53" s="102" t="s">
        <v>16</v>
      </c>
      <c r="D53" s="102" t="s">
        <v>3</v>
      </c>
      <c r="E53" s="102" t="s">
        <v>15</v>
      </c>
      <c r="F53" s="102">
        <v>865</v>
      </c>
      <c r="G53" s="102">
        <v>49</v>
      </c>
      <c r="H53" s="102" t="s">
        <v>17</v>
      </c>
      <c r="I53" s="102">
        <v>49</v>
      </c>
      <c r="J53" s="102" t="s">
        <v>17</v>
      </c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3">
        <v>49</v>
      </c>
      <c r="W53" s="104"/>
    </row>
    <row r="54" spans="1:23" x14ac:dyDescent="0.3">
      <c r="A54" s="102" t="s">
        <v>274</v>
      </c>
      <c r="B54" s="102" t="s">
        <v>275</v>
      </c>
      <c r="C54" s="102" t="s">
        <v>16</v>
      </c>
      <c r="D54" s="102" t="s">
        <v>3</v>
      </c>
      <c r="E54" s="102" t="s">
        <v>15</v>
      </c>
      <c r="F54" s="102">
        <v>1430225</v>
      </c>
      <c r="G54" s="102">
        <v>49</v>
      </c>
      <c r="H54" s="102" t="s">
        <v>17</v>
      </c>
      <c r="I54" s="102">
        <v>49</v>
      </c>
      <c r="J54" s="102" t="s">
        <v>17</v>
      </c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3">
        <v>49</v>
      </c>
      <c r="W54" s="104"/>
    </row>
    <row r="55" spans="1:23" x14ac:dyDescent="0.3">
      <c r="A55" s="102" t="s">
        <v>464</v>
      </c>
      <c r="B55" s="102" t="s">
        <v>465</v>
      </c>
      <c r="C55" s="102" t="s">
        <v>16</v>
      </c>
      <c r="D55" s="102" t="s">
        <v>3</v>
      </c>
      <c r="E55" s="102" t="s">
        <v>15</v>
      </c>
      <c r="F55" s="102">
        <v>87328</v>
      </c>
      <c r="G55" s="102">
        <v>49</v>
      </c>
      <c r="H55" s="102" t="s">
        <v>17</v>
      </c>
      <c r="I55" s="102">
        <v>49</v>
      </c>
      <c r="J55" s="102" t="s">
        <v>17</v>
      </c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3">
        <v>49</v>
      </c>
      <c r="W55" s="104"/>
    </row>
    <row r="56" spans="1:23" x14ac:dyDescent="0.3">
      <c r="A56" s="102" t="s">
        <v>523</v>
      </c>
      <c r="B56" s="102" t="s">
        <v>140</v>
      </c>
      <c r="C56" s="102" t="s">
        <v>16</v>
      </c>
      <c r="D56" s="102" t="s">
        <v>3</v>
      </c>
      <c r="E56" s="102" t="s">
        <v>15</v>
      </c>
      <c r="F56" s="102">
        <v>1709</v>
      </c>
      <c r="G56" s="102">
        <v>49</v>
      </c>
      <c r="H56" s="102" t="s">
        <v>17</v>
      </c>
      <c r="I56" s="102">
        <v>49</v>
      </c>
      <c r="J56" s="102" t="s">
        <v>17</v>
      </c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3">
        <v>49</v>
      </c>
      <c r="W56" s="104"/>
    </row>
    <row r="57" spans="1:23" x14ac:dyDescent="0.3">
      <c r="A57" s="102" t="s">
        <v>601</v>
      </c>
      <c r="B57" s="102" t="s">
        <v>602</v>
      </c>
      <c r="C57" s="102" t="s">
        <v>16</v>
      </c>
      <c r="D57" s="102" t="s">
        <v>3</v>
      </c>
      <c r="E57" s="102" t="s">
        <v>15</v>
      </c>
      <c r="F57" s="102">
        <v>4052817</v>
      </c>
      <c r="G57" s="102">
        <v>49</v>
      </c>
      <c r="H57" s="102" t="s">
        <v>17</v>
      </c>
      <c r="I57" s="102">
        <v>49</v>
      </c>
      <c r="J57" s="102" t="s">
        <v>17</v>
      </c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3">
        <v>49</v>
      </c>
      <c r="W57" s="104"/>
    </row>
    <row r="58" spans="1:23" x14ac:dyDescent="0.3">
      <c r="A58" s="102" t="s">
        <v>468</v>
      </c>
      <c r="B58" s="102" t="s">
        <v>803</v>
      </c>
      <c r="C58" s="102" t="s">
        <v>16</v>
      </c>
      <c r="D58" s="102" t="s">
        <v>3</v>
      </c>
      <c r="E58" s="102" t="s">
        <v>15</v>
      </c>
      <c r="F58" s="102">
        <v>67</v>
      </c>
      <c r="G58" s="102">
        <v>49</v>
      </c>
      <c r="H58" s="102" t="s">
        <v>17</v>
      </c>
      <c r="I58" s="102">
        <v>49</v>
      </c>
      <c r="J58" s="102" t="s">
        <v>17</v>
      </c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3">
        <v>49</v>
      </c>
      <c r="W58" s="104"/>
    </row>
    <row r="59" spans="1:23" x14ac:dyDescent="0.3">
      <c r="A59" s="102" t="s">
        <v>525</v>
      </c>
      <c r="B59" s="102" t="s">
        <v>190</v>
      </c>
      <c r="C59" s="102" t="s">
        <v>16</v>
      </c>
      <c r="D59" s="102" t="s">
        <v>3</v>
      </c>
      <c r="E59" s="102" t="s">
        <v>15</v>
      </c>
      <c r="F59" s="102">
        <v>3544041</v>
      </c>
      <c r="G59" s="102">
        <v>49</v>
      </c>
      <c r="H59" s="102" t="s">
        <v>17</v>
      </c>
      <c r="I59" s="102">
        <v>49</v>
      </c>
      <c r="J59" s="102" t="s">
        <v>17</v>
      </c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3">
        <v>49</v>
      </c>
      <c r="W59" s="104"/>
    </row>
    <row r="60" spans="1:23" x14ac:dyDescent="0.3">
      <c r="A60" s="102" t="s">
        <v>342</v>
      </c>
      <c r="B60" s="102" t="s">
        <v>245</v>
      </c>
      <c r="C60" s="102" t="s">
        <v>16</v>
      </c>
      <c r="D60" s="102" t="s">
        <v>3</v>
      </c>
      <c r="E60" s="102" t="s">
        <v>15</v>
      </c>
      <c r="F60" s="102">
        <v>7204288</v>
      </c>
      <c r="G60" s="102">
        <v>49</v>
      </c>
      <c r="H60" s="102" t="s">
        <v>17</v>
      </c>
      <c r="I60" s="102">
        <v>49</v>
      </c>
      <c r="J60" s="102" t="s">
        <v>17</v>
      </c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3">
        <v>49</v>
      </c>
      <c r="W60" s="104"/>
    </row>
    <row r="61" spans="1:23" x14ac:dyDescent="0.3">
      <c r="A61" s="102" t="s">
        <v>433</v>
      </c>
      <c r="B61" s="102" t="s">
        <v>267</v>
      </c>
      <c r="C61" s="102" t="s">
        <v>16</v>
      </c>
      <c r="D61" s="102" t="s">
        <v>3</v>
      </c>
      <c r="E61" s="102" t="s">
        <v>15</v>
      </c>
      <c r="F61" s="102">
        <v>36</v>
      </c>
      <c r="G61" s="102">
        <v>49</v>
      </c>
      <c r="H61" s="102" t="s">
        <v>16</v>
      </c>
      <c r="I61" s="102">
        <v>53</v>
      </c>
      <c r="J61" s="102" t="s">
        <v>17</v>
      </c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3">
        <v>53</v>
      </c>
      <c r="W61" s="104"/>
    </row>
    <row r="62" spans="1:23" x14ac:dyDescent="0.3">
      <c r="A62" s="102" t="s">
        <v>452</v>
      </c>
      <c r="B62" s="102" t="s">
        <v>200</v>
      </c>
      <c r="C62" s="102" t="s">
        <v>16</v>
      </c>
      <c r="D62" s="102" t="s">
        <v>3</v>
      </c>
      <c r="E62" s="102" t="s">
        <v>14</v>
      </c>
      <c r="F62" s="102"/>
      <c r="G62" s="102">
        <v>49</v>
      </c>
      <c r="H62" s="102" t="s">
        <v>17</v>
      </c>
      <c r="I62" s="102">
        <v>49</v>
      </c>
      <c r="J62" s="102" t="s">
        <v>17</v>
      </c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3">
        <v>49</v>
      </c>
      <c r="W62" s="104"/>
    </row>
    <row r="63" spans="1:23" x14ac:dyDescent="0.3">
      <c r="A63" s="102" t="s">
        <v>483</v>
      </c>
      <c r="B63" s="102" t="s">
        <v>484</v>
      </c>
      <c r="C63" s="102" t="s">
        <v>16</v>
      </c>
      <c r="D63" s="102" t="s">
        <v>3</v>
      </c>
      <c r="E63" s="102" t="s">
        <v>15</v>
      </c>
      <c r="F63" s="102">
        <v>80</v>
      </c>
      <c r="G63" s="102">
        <v>49</v>
      </c>
      <c r="H63" s="102" t="s">
        <v>17</v>
      </c>
      <c r="I63" s="102">
        <v>49</v>
      </c>
      <c r="J63" s="102" t="s">
        <v>17</v>
      </c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3">
        <v>49</v>
      </c>
      <c r="W63" s="104"/>
    </row>
    <row r="64" spans="1:23" x14ac:dyDescent="0.3">
      <c r="A64" s="102" t="s">
        <v>196</v>
      </c>
      <c r="B64" s="102" t="s">
        <v>174</v>
      </c>
      <c r="C64" s="102" t="s">
        <v>16</v>
      </c>
      <c r="D64" s="102" t="s">
        <v>3</v>
      </c>
      <c r="E64" s="102" t="s">
        <v>15</v>
      </c>
      <c r="F64" s="102">
        <v>3410771</v>
      </c>
      <c r="G64" s="102">
        <v>49</v>
      </c>
      <c r="H64" s="102" t="s">
        <v>17</v>
      </c>
      <c r="I64" s="102">
        <v>49</v>
      </c>
      <c r="J64" s="102" t="s">
        <v>17</v>
      </c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3">
        <v>49</v>
      </c>
      <c r="W64" s="104"/>
    </row>
    <row r="65" spans="1:23" x14ac:dyDescent="0.3">
      <c r="A65" s="102" t="s">
        <v>666</v>
      </c>
      <c r="B65" s="102" t="s">
        <v>313</v>
      </c>
      <c r="C65" s="102" t="s">
        <v>16</v>
      </c>
      <c r="D65" s="102" t="s">
        <v>3</v>
      </c>
      <c r="E65" s="102" t="s">
        <v>15</v>
      </c>
      <c r="F65" s="102">
        <v>2778723</v>
      </c>
      <c r="G65" s="102">
        <v>49</v>
      </c>
      <c r="H65" s="102" t="s">
        <v>17</v>
      </c>
      <c r="I65" s="102">
        <v>49</v>
      </c>
      <c r="J65" s="102" t="s">
        <v>17</v>
      </c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3">
        <v>49</v>
      </c>
      <c r="W65" s="104"/>
    </row>
    <row r="66" spans="1:23" x14ac:dyDescent="0.3">
      <c r="A66" s="102" t="s">
        <v>725</v>
      </c>
      <c r="B66" s="102" t="s">
        <v>174</v>
      </c>
      <c r="C66" s="102" t="s">
        <v>16</v>
      </c>
      <c r="D66" s="102" t="s">
        <v>3</v>
      </c>
      <c r="E66" s="102" t="s">
        <v>15</v>
      </c>
      <c r="F66" s="102"/>
      <c r="G66" s="102">
        <v>49</v>
      </c>
      <c r="H66" s="102" t="s">
        <v>17</v>
      </c>
      <c r="I66" s="102">
        <v>49</v>
      </c>
      <c r="J66" s="102" t="s">
        <v>17</v>
      </c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3">
        <v>49</v>
      </c>
      <c r="W66" s="104" t="s">
        <v>726</v>
      </c>
    </row>
    <row r="67" spans="1:23" x14ac:dyDescent="0.3">
      <c r="A67" s="102" t="s">
        <v>279</v>
      </c>
      <c r="B67" s="102" t="s">
        <v>200</v>
      </c>
      <c r="C67" s="102" t="s">
        <v>16</v>
      </c>
      <c r="D67" s="102" t="s">
        <v>3</v>
      </c>
      <c r="E67" s="102" t="s">
        <v>15</v>
      </c>
      <c r="F67" s="102">
        <v>2721019</v>
      </c>
      <c r="G67" s="102">
        <v>49</v>
      </c>
      <c r="H67" s="102" t="s">
        <v>17</v>
      </c>
      <c r="I67" s="102">
        <v>49</v>
      </c>
      <c r="J67" s="102" t="s">
        <v>17</v>
      </c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3">
        <v>49</v>
      </c>
      <c r="W67" s="104"/>
    </row>
    <row r="68" spans="1:23" x14ac:dyDescent="0.3">
      <c r="A68" s="102" t="s">
        <v>482</v>
      </c>
      <c r="B68" s="102" t="s">
        <v>169</v>
      </c>
      <c r="C68" s="102" t="s">
        <v>16</v>
      </c>
      <c r="D68" s="102" t="s">
        <v>3</v>
      </c>
      <c r="E68" s="102" t="s">
        <v>15</v>
      </c>
      <c r="F68" s="102">
        <v>2507458</v>
      </c>
      <c r="G68" s="102">
        <v>49</v>
      </c>
      <c r="H68" s="102" t="s">
        <v>17</v>
      </c>
      <c r="I68" s="102">
        <v>49</v>
      </c>
      <c r="J68" s="102" t="s">
        <v>17</v>
      </c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3">
        <v>49</v>
      </c>
      <c r="W68" s="104"/>
    </row>
    <row r="69" spans="1:23" x14ac:dyDescent="0.3">
      <c r="A69" s="102" t="s">
        <v>345</v>
      </c>
      <c r="B69" s="102" t="s">
        <v>346</v>
      </c>
      <c r="C69" s="102" t="s">
        <v>16</v>
      </c>
      <c r="D69" s="102" t="s">
        <v>3</v>
      </c>
      <c r="E69" s="102" t="s">
        <v>15</v>
      </c>
      <c r="F69" s="102">
        <v>5002</v>
      </c>
      <c r="G69" s="102">
        <v>49</v>
      </c>
      <c r="H69" s="102" t="s">
        <v>17</v>
      </c>
      <c r="I69" s="102">
        <v>49</v>
      </c>
      <c r="J69" s="102" t="s">
        <v>17</v>
      </c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3">
        <v>49</v>
      </c>
      <c r="W69" s="104"/>
    </row>
  </sheetData>
  <mergeCells count="1">
    <mergeCell ref="A2:B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9AF0-0AB1-428B-945A-1507DD4CB4CE}">
  <sheetPr codeName="Feuil6"/>
  <dimension ref="A1:W88"/>
  <sheetViews>
    <sheetView workbookViewId="0">
      <selection activeCell="F24" sqref="F24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811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362</v>
      </c>
      <c r="B5" s="102" t="s">
        <v>105</v>
      </c>
      <c r="C5" s="102" t="s">
        <v>16</v>
      </c>
      <c r="D5" s="102" t="s">
        <v>4</v>
      </c>
      <c r="E5" s="102" t="s">
        <v>15</v>
      </c>
      <c r="F5" s="102">
        <v>4108027</v>
      </c>
      <c r="G5" s="102">
        <v>62</v>
      </c>
      <c r="H5" s="102" t="s">
        <v>17</v>
      </c>
      <c r="I5" s="102">
        <v>62</v>
      </c>
      <c r="J5" s="102" t="s">
        <v>17</v>
      </c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>
        <v>62</v>
      </c>
      <c r="W5" s="104"/>
    </row>
    <row r="6" spans="1:23" x14ac:dyDescent="0.3">
      <c r="A6" s="102" t="s">
        <v>698</v>
      </c>
      <c r="B6" s="102" t="s">
        <v>51</v>
      </c>
      <c r="C6" s="102" t="s">
        <v>16</v>
      </c>
      <c r="D6" s="102" t="s">
        <v>4</v>
      </c>
      <c r="E6" s="102" t="s">
        <v>15</v>
      </c>
      <c r="F6" s="102">
        <v>783180</v>
      </c>
      <c r="G6" s="102">
        <v>62</v>
      </c>
      <c r="H6" s="102" t="s">
        <v>16</v>
      </c>
      <c r="I6" s="102">
        <v>66</v>
      </c>
      <c r="J6" s="102" t="s">
        <v>17</v>
      </c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>
        <v>66</v>
      </c>
      <c r="W6" s="104"/>
    </row>
    <row r="7" spans="1:23" x14ac:dyDescent="0.3">
      <c r="A7" s="102" t="s">
        <v>355</v>
      </c>
      <c r="B7" s="102" t="s">
        <v>356</v>
      </c>
      <c r="C7" s="102" t="s">
        <v>16</v>
      </c>
      <c r="D7" s="102" t="s">
        <v>4</v>
      </c>
      <c r="E7" s="102" t="s">
        <v>15</v>
      </c>
      <c r="F7" s="102">
        <v>1331</v>
      </c>
      <c r="G7" s="102">
        <v>62</v>
      </c>
      <c r="H7" s="102" t="s">
        <v>16</v>
      </c>
      <c r="I7" s="102">
        <v>66</v>
      </c>
      <c r="J7" s="102" t="s">
        <v>17</v>
      </c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3">
        <v>66</v>
      </c>
      <c r="W7" s="104"/>
    </row>
    <row r="8" spans="1:23" x14ac:dyDescent="0.3">
      <c r="A8" s="102" t="s">
        <v>300</v>
      </c>
      <c r="B8" s="102" t="s">
        <v>301</v>
      </c>
      <c r="C8" s="102" t="s">
        <v>16</v>
      </c>
      <c r="D8" s="102" t="s">
        <v>4</v>
      </c>
      <c r="E8" s="102" t="s">
        <v>15</v>
      </c>
      <c r="F8" s="102">
        <v>2256972</v>
      </c>
      <c r="G8" s="102">
        <v>62</v>
      </c>
      <c r="H8" s="102" t="s">
        <v>17</v>
      </c>
      <c r="I8" s="102">
        <v>62</v>
      </c>
      <c r="J8" s="102" t="s">
        <v>17</v>
      </c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>
        <v>62</v>
      </c>
      <c r="W8" s="104"/>
    </row>
    <row r="9" spans="1:23" x14ac:dyDescent="0.3">
      <c r="A9" s="102" t="s">
        <v>150</v>
      </c>
      <c r="B9" s="102" t="s">
        <v>151</v>
      </c>
      <c r="C9" s="102" t="s">
        <v>16</v>
      </c>
      <c r="D9" s="102" t="s">
        <v>4</v>
      </c>
      <c r="E9" s="102" t="s">
        <v>15</v>
      </c>
      <c r="F9" s="102">
        <v>524</v>
      </c>
      <c r="G9" s="102">
        <v>62</v>
      </c>
      <c r="H9" s="102" t="s">
        <v>17</v>
      </c>
      <c r="I9" s="102">
        <v>62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62</v>
      </c>
      <c r="W9" s="104"/>
    </row>
    <row r="10" spans="1:23" x14ac:dyDescent="0.3">
      <c r="A10" s="102" t="s">
        <v>746</v>
      </c>
      <c r="B10" s="102" t="s">
        <v>807</v>
      </c>
      <c r="C10" s="102" t="s">
        <v>16</v>
      </c>
      <c r="D10" s="102" t="s">
        <v>4</v>
      </c>
      <c r="E10" s="102" t="s">
        <v>15</v>
      </c>
      <c r="F10" s="102">
        <v>5780412</v>
      </c>
      <c r="G10" s="102">
        <v>62</v>
      </c>
      <c r="H10" s="102" t="s">
        <v>16</v>
      </c>
      <c r="I10" s="102">
        <v>66</v>
      </c>
      <c r="J10" s="102" t="s">
        <v>16</v>
      </c>
      <c r="K10" s="102">
        <v>2</v>
      </c>
      <c r="L10" s="102"/>
      <c r="M10" s="102"/>
      <c r="N10" s="102"/>
      <c r="O10" s="102">
        <v>1</v>
      </c>
      <c r="P10" s="102"/>
      <c r="Q10" s="102"/>
      <c r="R10" s="102">
        <v>1</v>
      </c>
      <c r="S10" s="102"/>
      <c r="T10" s="102"/>
      <c r="U10" s="102"/>
      <c r="V10" s="103">
        <v>86</v>
      </c>
      <c r="W10" s="104"/>
    </row>
    <row r="11" spans="1:23" x14ac:dyDescent="0.3">
      <c r="A11" s="102" t="s">
        <v>529</v>
      </c>
      <c r="B11" s="102" t="s">
        <v>159</v>
      </c>
      <c r="C11" s="102" t="s">
        <v>16</v>
      </c>
      <c r="D11" s="102" t="s">
        <v>4</v>
      </c>
      <c r="E11" s="102" t="s">
        <v>15</v>
      </c>
      <c r="F11" s="102">
        <v>8000388</v>
      </c>
      <c r="G11" s="102">
        <v>62</v>
      </c>
      <c r="H11" s="102" t="s">
        <v>17</v>
      </c>
      <c r="I11" s="102">
        <v>62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62</v>
      </c>
      <c r="W11" s="104"/>
    </row>
    <row r="12" spans="1:23" x14ac:dyDescent="0.3">
      <c r="A12" s="102" t="s">
        <v>754</v>
      </c>
      <c r="B12" s="102" t="s">
        <v>96</v>
      </c>
      <c r="C12" s="102" t="s">
        <v>16</v>
      </c>
      <c r="D12" s="102" t="s">
        <v>4</v>
      </c>
      <c r="E12" s="102" t="s">
        <v>15</v>
      </c>
      <c r="F12" s="102">
        <v>2694964</v>
      </c>
      <c r="G12" s="102">
        <v>62</v>
      </c>
      <c r="H12" s="102" t="s">
        <v>16</v>
      </c>
      <c r="I12" s="102">
        <v>66</v>
      </c>
      <c r="J12" s="102" t="s">
        <v>16</v>
      </c>
      <c r="K12" s="102">
        <v>2</v>
      </c>
      <c r="L12" s="102"/>
      <c r="M12" s="102"/>
      <c r="N12" s="102"/>
      <c r="O12" s="102">
        <v>1</v>
      </c>
      <c r="P12" s="102"/>
      <c r="Q12" s="102"/>
      <c r="R12" s="102">
        <v>1</v>
      </c>
      <c r="S12" s="102"/>
      <c r="T12" s="102"/>
      <c r="U12" s="102"/>
      <c r="V12" s="103">
        <v>86</v>
      </c>
      <c r="W12" s="104"/>
    </row>
    <row r="13" spans="1:23" x14ac:dyDescent="0.3">
      <c r="A13" s="102" t="s">
        <v>494</v>
      </c>
      <c r="B13" s="102" t="s">
        <v>112</v>
      </c>
      <c r="C13" s="102" t="s">
        <v>16</v>
      </c>
      <c r="D13" s="102" t="s">
        <v>4</v>
      </c>
      <c r="E13" s="102" t="s">
        <v>15</v>
      </c>
      <c r="F13" s="102">
        <v>6880181</v>
      </c>
      <c r="G13" s="102">
        <v>62</v>
      </c>
      <c r="H13" s="102" t="s">
        <v>17</v>
      </c>
      <c r="I13" s="102">
        <v>62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62</v>
      </c>
      <c r="W13" s="104"/>
    </row>
    <row r="14" spans="1:23" x14ac:dyDescent="0.3">
      <c r="A14" s="102" t="s">
        <v>291</v>
      </c>
      <c r="B14" s="102" t="s">
        <v>245</v>
      </c>
      <c r="C14" s="102" t="s">
        <v>16</v>
      </c>
      <c r="D14" s="102" t="s">
        <v>4</v>
      </c>
      <c r="E14" s="102" t="s">
        <v>15</v>
      </c>
      <c r="F14" s="102">
        <v>3878734</v>
      </c>
      <c r="G14" s="102">
        <v>62</v>
      </c>
      <c r="H14" s="102" t="s">
        <v>17</v>
      </c>
      <c r="I14" s="102">
        <v>62</v>
      </c>
      <c r="J14" s="102" t="s">
        <v>17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3">
        <v>62</v>
      </c>
      <c r="W14" s="104"/>
    </row>
    <row r="15" spans="1:23" x14ac:dyDescent="0.3">
      <c r="A15" s="102" t="s">
        <v>360</v>
      </c>
      <c r="B15" s="102" t="s">
        <v>361</v>
      </c>
      <c r="C15" s="102" t="s">
        <v>16</v>
      </c>
      <c r="D15" s="102" t="s">
        <v>4</v>
      </c>
      <c r="E15" s="102" t="s">
        <v>15</v>
      </c>
      <c r="F15" s="102">
        <v>4039179</v>
      </c>
      <c r="G15" s="102">
        <v>62</v>
      </c>
      <c r="H15" s="102" t="s">
        <v>17</v>
      </c>
      <c r="I15" s="102">
        <v>62</v>
      </c>
      <c r="J15" s="102" t="s">
        <v>17</v>
      </c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62</v>
      </c>
      <c r="W15" s="104"/>
    </row>
    <row r="16" spans="1:23" x14ac:dyDescent="0.3">
      <c r="A16" s="102" t="s">
        <v>127</v>
      </c>
      <c r="B16" s="102" t="s">
        <v>128</v>
      </c>
      <c r="C16" s="102" t="s">
        <v>16</v>
      </c>
      <c r="D16" s="102" t="s">
        <v>4</v>
      </c>
      <c r="E16" s="102" t="s">
        <v>15</v>
      </c>
      <c r="F16" s="102">
        <v>3966643</v>
      </c>
      <c r="G16" s="102">
        <v>62</v>
      </c>
      <c r="H16" s="102" t="s">
        <v>17</v>
      </c>
      <c r="I16" s="102">
        <v>62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62</v>
      </c>
      <c r="W16" s="104"/>
    </row>
    <row r="17" spans="1:23" x14ac:dyDescent="0.3">
      <c r="A17" s="102" t="s">
        <v>677</v>
      </c>
      <c r="B17" s="102" t="s">
        <v>270</v>
      </c>
      <c r="C17" s="102" t="s">
        <v>16</v>
      </c>
      <c r="D17" s="102" t="s">
        <v>4</v>
      </c>
      <c r="E17" s="102" t="s">
        <v>14</v>
      </c>
      <c r="F17" s="102"/>
      <c r="G17" s="102">
        <v>62</v>
      </c>
      <c r="H17" s="102" t="s">
        <v>17</v>
      </c>
      <c r="I17" s="102">
        <v>62</v>
      </c>
      <c r="J17" s="102" t="s">
        <v>17</v>
      </c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3">
        <v>62</v>
      </c>
      <c r="W17" s="104"/>
    </row>
    <row r="18" spans="1:23" x14ac:dyDescent="0.3">
      <c r="A18" s="102" t="s">
        <v>671</v>
      </c>
      <c r="B18" s="102" t="s">
        <v>339</v>
      </c>
      <c r="C18" s="102" t="s">
        <v>16</v>
      </c>
      <c r="D18" s="102" t="s">
        <v>4</v>
      </c>
      <c r="E18" s="102" t="s">
        <v>15</v>
      </c>
      <c r="F18" s="102">
        <v>6693246</v>
      </c>
      <c r="G18" s="102">
        <v>62</v>
      </c>
      <c r="H18" s="102" t="s">
        <v>17</v>
      </c>
      <c r="I18" s="102">
        <v>62</v>
      </c>
      <c r="J18" s="102" t="s">
        <v>17</v>
      </c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3">
        <v>62</v>
      </c>
      <c r="W18" s="104"/>
    </row>
    <row r="19" spans="1:23" x14ac:dyDescent="0.3">
      <c r="A19" s="102" t="s">
        <v>422</v>
      </c>
      <c r="B19" s="102" t="s">
        <v>533</v>
      </c>
      <c r="C19" s="102" t="s">
        <v>16</v>
      </c>
      <c r="D19" s="102" t="s">
        <v>4</v>
      </c>
      <c r="E19" s="102" t="s">
        <v>15</v>
      </c>
      <c r="F19" s="102">
        <v>327754</v>
      </c>
      <c r="G19" s="102">
        <v>62</v>
      </c>
      <c r="H19" s="102" t="s">
        <v>16</v>
      </c>
      <c r="I19" s="102">
        <v>66</v>
      </c>
      <c r="J19" s="102" t="s">
        <v>17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3">
        <v>66</v>
      </c>
      <c r="W19" s="104"/>
    </row>
    <row r="20" spans="1:23" x14ac:dyDescent="0.3">
      <c r="A20" s="102" t="s">
        <v>299</v>
      </c>
      <c r="B20" s="102" t="s">
        <v>149</v>
      </c>
      <c r="C20" s="102" t="s">
        <v>16</v>
      </c>
      <c r="D20" s="102" t="s">
        <v>4</v>
      </c>
      <c r="E20" s="102" t="s">
        <v>15</v>
      </c>
      <c r="F20" s="102">
        <v>5000699</v>
      </c>
      <c r="G20" s="102">
        <v>62</v>
      </c>
      <c r="H20" s="102" t="s">
        <v>16</v>
      </c>
      <c r="I20" s="102">
        <v>66</v>
      </c>
      <c r="J20" s="102" t="s">
        <v>17</v>
      </c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>
        <v>66</v>
      </c>
      <c r="W20" s="104"/>
    </row>
    <row r="21" spans="1:23" x14ac:dyDescent="0.3">
      <c r="A21" s="102" t="s">
        <v>334</v>
      </c>
      <c r="B21" s="102" t="s">
        <v>520</v>
      </c>
      <c r="C21" s="102" t="s">
        <v>16</v>
      </c>
      <c r="D21" s="102" t="s">
        <v>4</v>
      </c>
      <c r="E21" s="102" t="s">
        <v>15</v>
      </c>
      <c r="F21" s="102">
        <v>6526449</v>
      </c>
      <c r="G21" s="102">
        <v>62</v>
      </c>
      <c r="H21" s="102" t="s">
        <v>17</v>
      </c>
      <c r="I21" s="102">
        <v>62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62</v>
      </c>
      <c r="W21" s="104"/>
    </row>
    <row r="22" spans="1:23" x14ac:dyDescent="0.3">
      <c r="A22" s="102" t="s">
        <v>750</v>
      </c>
      <c r="B22" s="102" t="s">
        <v>751</v>
      </c>
      <c r="C22" s="102" t="s">
        <v>16</v>
      </c>
      <c r="D22" s="102" t="s">
        <v>4</v>
      </c>
      <c r="E22" s="102" t="s">
        <v>15</v>
      </c>
      <c r="F22" s="102">
        <v>21</v>
      </c>
      <c r="G22" s="102">
        <v>62</v>
      </c>
      <c r="H22" s="102" t="s">
        <v>17</v>
      </c>
      <c r="I22" s="102">
        <v>62</v>
      </c>
      <c r="J22" s="102" t="s">
        <v>17</v>
      </c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3">
        <v>62</v>
      </c>
      <c r="W22" s="104"/>
    </row>
    <row r="23" spans="1:23" x14ac:dyDescent="0.3">
      <c r="A23" s="102" t="s">
        <v>304</v>
      </c>
      <c r="B23" s="102" t="s">
        <v>103</v>
      </c>
      <c r="C23" s="102" t="s">
        <v>16</v>
      </c>
      <c r="D23" s="102" t="s">
        <v>4</v>
      </c>
      <c r="E23" s="102" t="s">
        <v>15</v>
      </c>
      <c r="F23" s="102">
        <v>302940</v>
      </c>
      <c r="G23" s="102">
        <v>62</v>
      </c>
      <c r="H23" s="102" t="s">
        <v>17</v>
      </c>
      <c r="I23" s="102">
        <v>62</v>
      </c>
      <c r="J23" s="102" t="s">
        <v>17</v>
      </c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>
        <v>62</v>
      </c>
      <c r="W23" s="104"/>
    </row>
    <row r="24" spans="1:23" x14ac:dyDescent="0.3">
      <c r="A24" s="102" t="s">
        <v>353</v>
      </c>
      <c r="B24" s="102" t="s">
        <v>50</v>
      </c>
      <c r="C24" s="102" t="s">
        <v>16</v>
      </c>
      <c r="D24" s="102" t="s">
        <v>4</v>
      </c>
      <c r="E24" s="102" t="s">
        <v>15</v>
      </c>
      <c r="F24" s="102">
        <v>220</v>
      </c>
      <c r="G24" s="102">
        <v>62</v>
      </c>
      <c r="H24" s="102" t="s">
        <v>16</v>
      </c>
      <c r="I24" s="102">
        <v>66</v>
      </c>
      <c r="J24" s="102" t="s">
        <v>17</v>
      </c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3">
        <v>66</v>
      </c>
      <c r="W24" s="104"/>
    </row>
    <row r="25" spans="1:23" x14ac:dyDescent="0.3">
      <c r="A25" s="102" t="s">
        <v>732</v>
      </c>
      <c r="B25" s="102" t="s">
        <v>235</v>
      </c>
      <c r="C25" s="102" t="s">
        <v>16</v>
      </c>
      <c r="D25" s="102" t="s">
        <v>4</v>
      </c>
      <c r="E25" s="102" t="s">
        <v>14</v>
      </c>
      <c r="F25" s="102"/>
      <c r="G25" s="102">
        <v>62</v>
      </c>
      <c r="H25" s="102" t="s">
        <v>17</v>
      </c>
      <c r="I25" s="102">
        <v>62</v>
      </c>
      <c r="J25" s="102" t="s">
        <v>17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3">
        <v>62</v>
      </c>
      <c r="W25" s="104"/>
    </row>
    <row r="26" spans="1:23" x14ac:dyDescent="0.3">
      <c r="A26" s="102" t="s">
        <v>749</v>
      </c>
      <c r="B26" s="102" t="s">
        <v>96</v>
      </c>
      <c r="C26" s="102" t="s">
        <v>16</v>
      </c>
      <c r="D26" s="102" t="s">
        <v>4</v>
      </c>
      <c r="E26" s="102" t="s">
        <v>15</v>
      </c>
      <c r="F26" s="102">
        <v>3111904</v>
      </c>
      <c r="G26" s="102">
        <v>62</v>
      </c>
      <c r="H26" s="102" t="s">
        <v>17</v>
      </c>
      <c r="I26" s="102">
        <v>62</v>
      </c>
      <c r="J26" s="102" t="s">
        <v>16</v>
      </c>
      <c r="K26" s="102">
        <v>1</v>
      </c>
      <c r="L26" s="102"/>
      <c r="M26" s="102"/>
      <c r="N26" s="102"/>
      <c r="O26" s="102"/>
      <c r="P26" s="102">
        <v>1</v>
      </c>
      <c r="Q26" s="102"/>
      <c r="R26" s="102"/>
      <c r="S26" s="102"/>
      <c r="T26" s="102"/>
      <c r="U26" s="102"/>
      <c r="V26" s="103">
        <v>72</v>
      </c>
      <c r="W26" s="104"/>
    </row>
    <row r="27" spans="1:23" x14ac:dyDescent="0.3">
      <c r="A27" s="102" t="s">
        <v>286</v>
      </c>
      <c r="B27" s="102" t="s">
        <v>140</v>
      </c>
      <c r="C27" s="102" t="s">
        <v>16</v>
      </c>
      <c r="D27" s="102" t="s">
        <v>4</v>
      </c>
      <c r="E27" s="102" t="s">
        <v>15</v>
      </c>
      <c r="F27" s="102">
        <v>4047338</v>
      </c>
      <c r="G27" s="102">
        <v>62</v>
      </c>
      <c r="H27" s="102" t="s">
        <v>16</v>
      </c>
      <c r="I27" s="102">
        <v>66</v>
      </c>
      <c r="J27" s="102" t="s">
        <v>17</v>
      </c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3">
        <v>66</v>
      </c>
      <c r="W27" s="104"/>
    </row>
    <row r="28" spans="1:23" x14ac:dyDescent="0.3">
      <c r="A28" s="102" t="s">
        <v>724</v>
      </c>
      <c r="B28" s="102" t="s">
        <v>392</v>
      </c>
      <c r="C28" s="102" t="s">
        <v>16</v>
      </c>
      <c r="D28" s="102" t="s">
        <v>4</v>
      </c>
      <c r="E28" s="102" t="s">
        <v>15</v>
      </c>
      <c r="F28" s="102">
        <v>8000018</v>
      </c>
      <c r="G28" s="102">
        <v>62</v>
      </c>
      <c r="H28" s="102" t="s">
        <v>17</v>
      </c>
      <c r="I28" s="102">
        <v>62</v>
      </c>
      <c r="J28" s="102" t="s">
        <v>16</v>
      </c>
      <c r="K28" s="102">
        <v>1</v>
      </c>
      <c r="L28" s="102"/>
      <c r="M28" s="102"/>
      <c r="N28" s="102"/>
      <c r="O28" s="102">
        <v>1</v>
      </c>
      <c r="P28" s="102"/>
      <c r="Q28" s="102"/>
      <c r="R28" s="102"/>
      <c r="S28" s="102"/>
      <c r="T28" s="102"/>
      <c r="U28" s="102"/>
      <c r="V28" s="103">
        <v>72</v>
      </c>
      <c r="W28" s="104"/>
    </row>
    <row r="29" spans="1:23" x14ac:dyDescent="0.3">
      <c r="A29" s="102" t="s">
        <v>530</v>
      </c>
      <c r="B29" s="102" t="s">
        <v>531</v>
      </c>
      <c r="C29" s="102" t="s">
        <v>16</v>
      </c>
      <c r="D29" s="102" t="s">
        <v>4</v>
      </c>
      <c r="E29" s="102" t="s">
        <v>15</v>
      </c>
      <c r="F29" s="102">
        <v>182</v>
      </c>
      <c r="G29" s="102">
        <v>62</v>
      </c>
      <c r="H29" s="102" t="s">
        <v>17</v>
      </c>
      <c r="I29" s="102">
        <v>62</v>
      </c>
      <c r="J29" s="102" t="s">
        <v>17</v>
      </c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3">
        <v>62</v>
      </c>
      <c r="W29" s="104"/>
    </row>
    <row r="30" spans="1:23" x14ac:dyDescent="0.3">
      <c r="A30" s="102" t="s">
        <v>82</v>
      </c>
      <c r="B30" s="102" t="s">
        <v>112</v>
      </c>
      <c r="C30" s="102" t="s">
        <v>16</v>
      </c>
      <c r="D30" s="102" t="s">
        <v>4</v>
      </c>
      <c r="E30" s="102" t="s">
        <v>15</v>
      </c>
      <c r="F30" s="102">
        <v>545020</v>
      </c>
      <c r="G30" s="102">
        <v>62</v>
      </c>
      <c r="H30" s="102" t="s">
        <v>16</v>
      </c>
      <c r="I30" s="102">
        <v>66</v>
      </c>
      <c r="J30" s="102" t="s">
        <v>17</v>
      </c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3">
        <v>66</v>
      </c>
      <c r="W30" s="104"/>
    </row>
    <row r="31" spans="1:23" x14ac:dyDescent="0.3">
      <c r="A31" s="102" t="s">
        <v>486</v>
      </c>
      <c r="B31" s="102" t="s">
        <v>487</v>
      </c>
      <c r="C31" s="102" t="s">
        <v>16</v>
      </c>
      <c r="D31" s="102" t="s">
        <v>4</v>
      </c>
      <c r="E31" s="102" t="s">
        <v>15</v>
      </c>
      <c r="F31" s="102">
        <v>3455025</v>
      </c>
      <c r="G31" s="102">
        <v>62</v>
      </c>
      <c r="H31" s="102" t="s">
        <v>17</v>
      </c>
      <c r="I31" s="102">
        <v>62</v>
      </c>
      <c r="J31" s="102" t="s">
        <v>17</v>
      </c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3">
        <v>62</v>
      </c>
      <c r="W31" s="104"/>
    </row>
    <row r="32" spans="1:23" x14ac:dyDescent="0.3">
      <c r="A32" s="102" t="s">
        <v>439</v>
      </c>
      <c r="B32" s="102" t="s">
        <v>320</v>
      </c>
      <c r="C32" s="102" t="s">
        <v>16</v>
      </c>
      <c r="D32" s="102" t="s">
        <v>4</v>
      </c>
      <c r="E32" s="102" t="s">
        <v>15</v>
      </c>
      <c r="F32" s="102">
        <v>46</v>
      </c>
      <c r="G32" s="102">
        <v>62</v>
      </c>
      <c r="H32" s="102" t="s">
        <v>17</v>
      </c>
      <c r="I32" s="102">
        <v>62</v>
      </c>
      <c r="J32" s="102" t="s">
        <v>17</v>
      </c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3">
        <v>62</v>
      </c>
      <c r="W32" s="104"/>
    </row>
    <row r="33" spans="1:23" x14ac:dyDescent="0.3">
      <c r="A33" s="102" t="s">
        <v>534</v>
      </c>
      <c r="B33" s="102" t="s">
        <v>449</v>
      </c>
      <c r="C33" s="102" t="s">
        <v>16</v>
      </c>
      <c r="D33" s="102" t="s">
        <v>4</v>
      </c>
      <c r="E33" s="102" t="s">
        <v>15</v>
      </c>
      <c r="F33" s="102">
        <v>16</v>
      </c>
      <c r="G33" s="102">
        <v>62</v>
      </c>
      <c r="H33" s="102" t="s">
        <v>17</v>
      </c>
      <c r="I33" s="102">
        <v>62</v>
      </c>
      <c r="J33" s="102" t="s">
        <v>17</v>
      </c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3">
        <v>62</v>
      </c>
      <c r="W33" s="104"/>
    </row>
    <row r="34" spans="1:23" x14ac:dyDescent="0.3">
      <c r="A34" s="102" t="s">
        <v>257</v>
      </c>
      <c r="B34" s="102" t="s">
        <v>220</v>
      </c>
      <c r="C34" s="102" t="s">
        <v>16</v>
      </c>
      <c r="D34" s="102" t="s">
        <v>4</v>
      </c>
      <c r="E34" s="102" t="s">
        <v>15</v>
      </c>
      <c r="F34" s="102">
        <v>530</v>
      </c>
      <c r="G34" s="102">
        <v>62</v>
      </c>
      <c r="H34" s="102" t="s">
        <v>16</v>
      </c>
      <c r="I34" s="102">
        <v>66</v>
      </c>
      <c r="J34" s="102" t="s">
        <v>17</v>
      </c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3">
        <v>66</v>
      </c>
      <c r="W34" s="104"/>
    </row>
    <row r="35" spans="1:23" x14ac:dyDescent="0.3">
      <c r="A35" s="102" t="s">
        <v>350</v>
      </c>
      <c r="B35" s="102" t="s">
        <v>222</v>
      </c>
      <c r="C35" s="102" t="s">
        <v>16</v>
      </c>
      <c r="D35" s="102" t="s">
        <v>4</v>
      </c>
      <c r="E35" s="102" t="s">
        <v>15</v>
      </c>
      <c r="F35" s="102">
        <v>6838760</v>
      </c>
      <c r="G35" s="102">
        <v>62</v>
      </c>
      <c r="H35" s="102" t="s">
        <v>17</v>
      </c>
      <c r="I35" s="102">
        <v>62</v>
      </c>
      <c r="J35" s="102" t="s">
        <v>17</v>
      </c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3">
        <v>62</v>
      </c>
      <c r="W35" s="104"/>
    </row>
    <row r="36" spans="1:23" x14ac:dyDescent="0.3">
      <c r="A36" s="102" t="s">
        <v>348</v>
      </c>
      <c r="B36" s="102" t="s">
        <v>349</v>
      </c>
      <c r="C36" s="102" t="s">
        <v>16</v>
      </c>
      <c r="D36" s="102" t="s">
        <v>4</v>
      </c>
      <c r="E36" s="102" t="s">
        <v>15</v>
      </c>
      <c r="F36" s="102">
        <v>3872633</v>
      </c>
      <c r="G36" s="102">
        <v>62</v>
      </c>
      <c r="H36" s="102" t="s">
        <v>17</v>
      </c>
      <c r="I36" s="102">
        <v>62</v>
      </c>
      <c r="J36" s="102" t="s">
        <v>17</v>
      </c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3">
        <v>62</v>
      </c>
      <c r="W36" s="104"/>
    </row>
    <row r="37" spans="1:23" x14ac:dyDescent="0.3">
      <c r="A37" s="102" t="s">
        <v>527</v>
      </c>
      <c r="B37" s="102" t="s">
        <v>528</v>
      </c>
      <c r="C37" s="102" t="s">
        <v>16</v>
      </c>
      <c r="D37" s="102" t="s">
        <v>4</v>
      </c>
      <c r="E37" s="102" t="s">
        <v>15</v>
      </c>
      <c r="F37" s="102">
        <v>2637036</v>
      </c>
      <c r="G37" s="102">
        <v>62</v>
      </c>
      <c r="H37" s="102" t="s">
        <v>17</v>
      </c>
      <c r="I37" s="102">
        <v>62</v>
      </c>
      <c r="J37" s="102" t="s">
        <v>17</v>
      </c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3">
        <v>62</v>
      </c>
      <c r="W37" s="104"/>
    </row>
    <row r="38" spans="1:23" x14ac:dyDescent="0.3">
      <c r="A38" s="102" t="s">
        <v>357</v>
      </c>
      <c r="B38" s="102" t="s">
        <v>344</v>
      </c>
      <c r="C38" s="102" t="s">
        <v>16</v>
      </c>
      <c r="D38" s="102" t="s">
        <v>4</v>
      </c>
      <c r="E38" s="102" t="s">
        <v>15</v>
      </c>
      <c r="F38" s="102">
        <v>9958842</v>
      </c>
      <c r="G38" s="102">
        <v>62</v>
      </c>
      <c r="H38" s="102" t="s">
        <v>17</v>
      </c>
      <c r="I38" s="102">
        <v>62</v>
      </c>
      <c r="J38" s="102" t="s">
        <v>16</v>
      </c>
      <c r="K38" s="102">
        <v>1</v>
      </c>
      <c r="L38" s="102"/>
      <c r="M38" s="102"/>
      <c r="N38" s="102"/>
      <c r="O38" s="102">
        <v>1</v>
      </c>
      <c r="P38" s="102"/>
      <c r="Q38" s="102"/>
      <c r="R38" s="102"/>
      <c r="S38" s="102"/>
      <c r="T38" s="102"/>
      <c r="U38" s="102"/>
      <c r="V38" s="103">
        <v>72</v>
      </c>
      <c r="W38" s="104"/>
    </row>
    <row r="39" spans="1:23" x14ac:dyDescent="0.3">
      <c r="A39" s="102" t="s">
        <v>293</v>
      </c>
      <c r="B39" s="102" t="s">
        <v>294</v>
      </c>
      <c r="C39" s="102" t="s">
        <v>16</v>
      </c>
      <c r="D39" s="102" t="s">
        <v>4</v>
      </c>
      <c r="E39" s="102" t="s">
        <v>15</v>
      </c>
      <c r="F39" s="102">
        <v>4040740</v>
      </c>
      <c r="G39" s="102">
        <v>62</v>
      </c>
      <c r="H39" s="102" t="s">
        <v>17</v>
      </c>
      <c r="I39" s="102">
        <v>62</v>
      </c>
      <c r="J39" s="102" t="s">
        <v>17</v>
      </c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3">
        <v>62</v>
      </c>
      <c r="W39" s="104"/>
    </row>
    <row r="40" spans="1:23" x14ac:dyDescent="0.3">
      <c r="A40" s="102" t="s">
        <v>251</v>
      </c>
      <c r="B40" s="102" t="s">
        <v>109</v>
      </c>
      <c r="C40" s="102" t="s">
        <v>16</v>
      </c>
      <c r="D40" s="102" t="s">
        <v>4</v>
      </c>
      <c r="E40" s="102" t="s">
        <v>15</v>
      </c>
      <c r="F40" s="102">
        <v>9000140</v>
      </c>
      <c r="G40" s="102">
        <v>62</v>
      </c>
      <c r="H40" s="102" t="s">
        <v>17</v>
      </c>
      <c r="I40" s="102">
        <v>62</v>
      </c>
      <c r="J40" s="102" t="s">
        <v>17</v>
      </c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3">
        <v>62</v>
      </c>
      <c r="W40" s="104"/>
    </row>
    <row r="41" spans="1:23" x14ac:dyDescent="0.3">
      <c r="A41" s="102" t="s">
        <v>199</v>
      </c>
      <c r="B41" s="102" t="s">
        <v>201</v>
      </c>
      <c r="C41" s="102" t="s">
        <v>16</v>
      </c>
      <c r="D41" s="102" t="s">
        <v>4</v>
      </c>
      <c r="E41" s="102" t="s">
        <v>15</v>
      </c>
      <c r="F41" s="102">
        <v>9917348</v>
      </c>
      <c r="G41" s="102">
        <v>62</v>
      </c>
      <c r="H41" s="102" t="s">
        <v>17</v>
      </c>
      <c r="I41" s="102">
        <v>62</v>
      </c>
      <c r="J41" s="102" t="s">
        <v>17</v>
      </c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3">
        <v>62</v>
      </c>
      <c r="W41" s="104"/>
    </row>
    <row r="42" spans="1:23" x14ac:dyDescent="0.3">
      <c r="A42" s="102" t="s">
        <v>306</v>
      </c>
      <c r="B42" s="102" t="s">
        <v>307</v>
      </c>
      <c r="C42" s="102" t="s">
        <v>16</v>
      </c>
      <c r="D42" s="102" t="s">
        <v>4</v>
      </c>
      <c r="E42" s="102" t="s">
        <v>15</v>
      </c>
      <c r="F42" s="102">
        <v>151</v>
      </c>
      <c r="G42" s="102">
        <v>62</v>
      </c>
      <c r="H42" s="102" t="s">
        <v>16</v>
      </c>
      <c r="I42" s="102">
        <v>66</v>
      </c>
      <c r="J42" s="102" t="s">
        <v>17</v>
      </c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3">
        <v>66</v>
      </c>
      <c r="W42" s="104" t="s">
        <v>308</v>
      </c>
    </row>
    <row r="43" spans="1:23" x14ac:dyDescent="0.3">
      <c r="A43" s="102" t="s">
        <v>604</v>
      </c>
      <c r="B43" s="102" t="s">
        <v>605</v>
      </c>
      <c r="C43" s="102" t="s">
        <v>16</v>
      </c>
      <c r="D43" s="102" t="s">
        <v>4</v>
      </c>
      <c r="E43" s="102" t="s">
        <v>15</v>
      </c>
      <c r="F43" s="102">
        <v>647</v>
      </c>
      <c r="G43" s="102">
        <v>62</v>
      </c>
      <c r="H43" s="102" t="s">
        <v>17</v>
      </c>
      <c r="I43" s="102">
        <v>62</v>
      </c>
      <c r="J43" s="102" t="s">
        <v>17</v>
      </c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3">
        <v>62</v>
      </c>
      <c r="W43" s="104"/>
    </row>
    <row r="44" spans="1:23" x14ac:dyDescent="0.3">
      <c r="A44" s="102" t="s">
        <v>187</v>
      </c>
      <c r="B44" s="102" t="s">
        <v>188</v>
      </c>
      <c r="C44" s="102" t="s">
        <v>16</v>
      </c>
      <c r="D44" s="102" t="s">
        <v>4</v>
      </c>
      <c r="E44" s="102" t="s">
        <v>15</v>
      </c>
      <c r="F44" s="102">
        <v>5753303</v>
      </c>
      <c r="G44" s="102">
        <v>62</v>
      </c>
      <c r="H44" s="102" t="s">
        <v>16</v>
      </c>
      <c r="I44" s="102">
        <v>66</v>
      </c>
      <c r="J44" s="102" t="s">
        <v>17</v>
      </c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3">
        <v>66</v>
      </c>
      <c r="W44" s="104"/>
    </row>
    <row r="45" spans="1:23" x14ac:dyDescent="0.3">
      <c r="A45" s="102" t="s">
        <v>359</v>
      </c>
      <c r="B45" s="102" t="s">
        <v>184</v>
      </c>
      <c r="C45" s="102" t="s">
        <v>16</v>
      </c>
      <c r="D45" s="102" t="s">
        <v>4</v>
      </c>
      <c r="E45" s="102" t="s">
        <v>15</v>
      </c>
      <c r="F45" s="102">
        <v>165</v>
      </c>
      <c r="G45" s="102">
        <v>62</v>
      </c>
      <c r="H45" s="102" t="s">
        <v>17</v>
      </c>
      <c r="I45" s="102">
        <v>62</v>
      </c>
      <c r="J45" s="102" t="s">
        <v>17</v>
      </c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3">
        <v>62</v>
      </c>
      <c r="W45" s="104"/>
    </row>
    <row r="46" spans="1:23" x14ac:dyDescent="0.3">
      <c r="A46" s="102" t="s">
        <v>670</v>
      </c>
      <c r="B46" s="102" t="s">
        <v>328</v>
      </c>
      <c r="C46" s="102" t="s">
        <v>16</v>
      </c>
      <c r="D46" s="102" t="s">
        <v>4</v>
      </c>
      <c r="E46" s="102" t="s">
        <v>15</v>
      </c>
      <c r="F46" s="102">
        <v>454</v>
      </c>
      <c r="G46" s="102">
        <v>62</v>
      </c>
      <c r="H46" s="102" t="s">
        <v>17</v>
      </c>
      <c r="I46" s="102">
        <v>62</v>
      </c>
      <c r="J46" s="102" t="s">
        <v>17</v>
      </c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3">
        <v>62</v>
      </c>
      <c r="W46" s="104"/>
    </row>
    <row r="47" spans="1:23" x14ac:dyDescent="0.3">
      <c r="A47" s="102" t="s">
        <v>485</v>
      </c>
      <c r="B47" s="102" t="s">
        <v>174</v>
      </c>
      <c r="C47" s="102" t="s">
        <v>16</v>
      </c>
      <c r="D47" s="102" t="s">
        <v>4</v>
      </c>
      <c r="E47" s="102" t="s">
        <v>15</v>
      </c>
      <c r="F47" s="102">
        <v>70</v>
      </c>
      <c r="G47" s="102">
        <v>62</v>
      </c>
      <c r="H47" s="102" t="s">
        <v>16</v>
      </c>
      <c r="I47" s="102">
        <v>66</v>
      </c>
      <c r="J47" s="102" t="s">
        <v>17</v>
      </c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3">
        <v>66</v>
      </c>
      <c r="W47" s="104"/>
    </row>
    <row r="48" spans="1:23" x14ac:dyDescent="0.3">
      <c r="A48" s="102" t="s">
        <v>535</v>
      </c>
      <c r="B48" s="102" t="s">
        <v>536</v>
      </c>
      <c r="C48" s="102" t="s">
        <v>16</v>
      </c>
      <c r="D48" s="102" t="s">
        <v>4</v>
      </c>
      <c r="E48" s="102" t="s">
        <v>14</v>
      </c>
      <c r="F48" s="102"/>
      <c r="G48" s="102">
        <v>62</v>
      </c>
      <c r="H48" s="102" t="s">
        <v>17</v>
      </c>
      <c r="I48" s="102">
        <v>62</v>
      </c>
      <c r="J48" s="102" t="s">
        <v>17</v>
      </c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3">
        <v>62</v>
      </c>
      <c r="W48" s="104"/>
    </row>
    <row r="49" spans="1:23" x14ac:dyDescent="0.3">
      <c r="A49" s="102" t="s">
        <v>478</v>
      </c>
      <c r="B49" s="102" t="s">
        <v>479</v>
      </c>
      <c r="C49" s="102" t="s">
        <v>16</v>
      </c>
      <c r="D49" s="102" t="s">
        <v>4</v>
      </c>
      <c r="E49" s="102" t="s">
        <v>15</v>
      </c>
      <c r="F49" s="102">
        <v>2055273</v>
      </c>
      <c r="G49" s="102">
        <v>62</v>
      </c>
      <c r="H49" s="102" t="s">
        <v>16</v>
      </c>
      <c r="I49" s="102">
        <v>66</v>
      </c>
      <c r="J49" s="102" t="s">
        <v>17</v>
      </c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3">
        <v>66</v>
      </c>
      <c r="W49" s="104"/>
    </row>
    <row r="50" spans="1:23" x14ac:dyDescent="0.3">
      <c r="A50" s="102" t="s">
        <v>351</v>
      </c>
      <c r="B50" s="102" t="s">
        <v>220</v>
      </c>
      <c r="C50" s="102" t="s">
        <v>16</v>
      </c>
      <c r="D50" s="102" t="s">
        <v>4</v>
      </c>
      <c r="E50" s="102" t="s">
        <v>15</v>
      </c>
      <c r="F50" s="102">
        <v>4417013</v>
      </c>
      <c r="G50" s="102">
        <v>62</v>
      </c>
      <c r="H50" s="102" t="s">
        <v>16</v>
      </c>
      <c r="I50" s="102">
        <v>66</v>
      </c>
      <c r="J50" s="102" t="s">
        <v>17</v>
      </c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3">
        <v>66</v>
      </c>
      <c r="W50" s="104"/>
    </row>
    <row r="51" spans="1:23" x14ac:dyDescent="0.3">
      <c r="A51" s="102" t="s">
        <v>509</v>
      </c>
      <c r="B51" s="102" t="s">
        <v>801</v>
      </c>
      <c r="C51" s="102" t="s">
        <v>16</v>
      </c>
      <c r="D51" s="102" t="s">
        <v>4</v>
      </c>
      <c r="E51" s="102" t="s">
        <v>15</v>
      </c>
      <c r="F51" s="102">
        <v>3678</v>
      </c>
      <c r="G51" s="102">
        <v>62</v>
      </c>
      <c r="H51" s="102" t="s">
        <v>17</v>
      </c>
      <c r="I51" s="102">
        <v>62</v>
      </c>
      <c r="J51" s="102" t="s">
        <v>17</v>
      </c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3">
        <v>62</v>
      </c>
      <c r="W51" s="104"/>
    </row>
    <row r="52" spans="1:23" x14ac:dyDescent="0.3">
      <c r="A52" s="102" t="s">
        <v>363</v>
      </c>
      <c r="B52" s="102" t="s">
        <v>364</v>
      </c>
      <c r="C52" s="102" t="s">
        <v>16</v>
      </c>
      <c r="D52" s="102" t="s">
        <v>4</v>
      </c>
      <c r="E52" s="102" t="s">
        <v>15</v>
      </c>
      <c r="F52" s="102">
        <v>1053</v>
      </c>
      <c r="G52" s="102">
        <v>62</v>
      </c>
      <c r="H52" s="102" t="s">
        <v>17</v>
      </c>
      <c r="I52" s="102">
        <v>62</v>
      </c>
      <c r="J52" s="102" t="s">
        <v>17</v>
      </c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3">
        <v>62</v>
      </c>
      <c r="W52" s="104"/>
    </row>
    <row r="53" spans="1:23" x14ac:dyDescent="0.3">
      <c r="A53" s="102" t="s">
        <v>148</v>
      </c>
      <c r="B53" s="102" t="s">
        <v>149</v>
      </c>
      <c r="C53" s="102" t="s">
        <v>16</v>
      </c>
      <c r="D53" s="102" t="s">
        <v>4</v>
      </c>
      <c r="E53" s="102" t="s">
        <v>15</v>
      </c>
      <c r="F53" s="102">
        <v>1132</v>
      </c>
      <c r="G53" s="102">
        <v>62</v>
      </c>
      <c r="H53" s="102" t="s">
        <v>17</v>
      </c>
      <c r="I53" s="102">
        <v>62</v>
      </c>
      <c r="J53" s="102" t="s">
        <v>17</v>
      </c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3">
        <v>62</v>
      </c>
      <c r="W53" s="104"/>
    </row>
    <row r="54" spans="1:23" x14ac:dyDescent="0.3">
      <c r="A54" s="102" t="s">
        <v>747</v>
      </c>
      <c r="B54" s="102" t="s">
        <v>748</v>
      </c>
      <c r="C54" s="102" t="s">
        <v>16</v>
      </c>
      <c r="D54" s="102" t="s">
        <v>4</v>
      </c>
      <c r="E54" s="102" t="s">
        <v>14</v>
      </c>
      <c r="F54" s="102"/>
      <c r="G54" s="102">
        <v>62</v>
      </c>
      <c r="H54" s="102" t="s">
        <v>17</v>
      </c>
      <c r="I54" s="102">
        <v>62</v>
      </c>
      <c r="J54" s="102" t="s">
        <v>17</v>
      </c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3">
        <v>62</v>
      </c>
      <c r="W54" s="104"/>
    </row>
    <row r="55" spans="1:23" x14ac:dyDescent="0.3">
      <c r="A55" s="102" t="s">
        <v>298</v>
      </c>
      <c r="B55" s="102" t="s">
        <v>51</v>
      </c>
      <c r="C55" s="102" t="s">
        <v>16</v>
      </c>
      <c r="D55" s="102" t="s">
        <v>4</v>
      </c>
      <c r="E55" s="102" t="s">
        <v>15</v>
      </c>
      <c r="F55" s="102">
        <v>906231</v>
      </c>
      <c r="G55" s="102">
        <v>62</v>
      </c>
      <c r="H55" s="102" t="s">
        <v>17</v>
      </c>
      <c r="I55" s="102">
        <v>62</v>
      </c>
      <c r="J55" s="102" t="s">
        <v>17</v>
      </c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3">
        <v>62</v>
      </c>
      <c r="W55" s="104"/>
    </row>
    <row r="56" spans="1:23" x14ac:dyDescent="0.3">
      <c r="A56" s="102" t="s">
        <v>675</v>
      </c>
      <c r="B56" s="102" t="s">
        <v>228</v>
      </c>
      <c r="C56" s="102" t="s">
        <v>16</v>
      </c>
      <c r="D56" s="102" t="s">
        <v>4</v>
      </c>
      <c r="E56" s="102" t="s">
        <v>15</v>
      </c>
      <c r="F56" s="102">
        <v>2641121</v>
      </c>
      <c r="G56" s="102">
        <v>62</v>
      </c>
      <c r="H56" s="102" t="s">
        <v>17</v>
      </c>
      <c r="I56" s="102">
        <v>62</v>
      </c>
      <c r="J56" s="102" t="s">
        <v>16</v>
      </c>
      <c r="K56" s="102">
        <v>1</v>
      </c>
      <c r="L56" s="102"/>
      <c r="M56" s="102"/>
      <c r="N56" s="102"/>
      <c r="O56" s="102"/>
      <c r="P56" s="102"/>
      <c r="Q56" s="102"/>
      <c r="R56" s="102">
        <v>1</v>
      </c>
      <c r="S56" s="102"/>
      <c r="T56" s="102"/>
      <c r="U56" s="102"/>
      <c r="V56" s="103">
        <v>72</v>
      </c>
      <c r="W56" s="104"/>
    </row>
    <row r="57" spans="1:23" x14ac:dyDescent="0.3">
      <c r="A57" s="102" t="s">
        <v>160</v>
      </c>
      <c r="B57" s="102" t="s">
        <v>292</v>
      </c>
      <c r="C57" s="102" t="s">
        <v>16</v>
      </c>
      <c r="D57" s="102" t="s">
        <v>4</v>
      </c>
      <c r="E57" s="102" t="s">
        <v>15</v>
      </c>
      <c r="F57" s="102">
        <v>9343975</v>
      </c>
      <c r="G57" s="102">
        <v>62</v>
      </c>
      <c r="H57" s="102" t="s">
        <v>17</v>
      </c>
      <c r="I57" s="102">
        <v>62</v>
      </c>
      <c r="J57" s="102" t="s">
        <v>17</v>
      </c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3">
        <v>62</v>
      </c>
      <c r="W57" s="104"/>
    </row>
    <row r="58" spans="1:23" x14ac:dyDescent="0.3">
      <c r="A58" s="102" t="s">
        <v>160</v>
      </c>
      <c r="B58" s="102" t="s">
        <v>305</v>
      </c>
      <c r="C58" s="102" t="s">
        <v>16</v>
      </c>
      <c r="D58" s="102" t="s">
        <v>4</v>
      </c>
      <c r="E58" s="102" t="s">
        <v>15</v>
      </c>
      <c r="F58" s="102">
        <v>3792305</v>
      </c>
      <c r="G58" s="102">
        <v>62</v>
      </c>
      <c r="H58" s="102" t="s">
        <v>17</v>
      </c>
      <c r="I58" s="102">
        <v>62</v>
      </c>
      <c r="J58" s="102" t="s">
        <v>17</v>
      </c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3">
        <v>62</v>
      </c>
      <c r="W58" s="104"/>
    </row>
    <row r="59" spans="1:23" x14ac:dyDescent="0.3">
      <c r="A59" s="102" t="s">
        <v>434</v>
      </c>
      <c r="B59" s="102" t="s">
        <v>232</v>
      </c>
      <c r="C59" s="102" t="s">
        <v>16</v>
      </c>
      <c r="D59" s="102" t="s">
        <v>4</v>
      </c>
      <c r="E59" s="102" t="s">
        <v>15</v>
      </c>
      <c r="F59" s="102">
        <v>840</v>
      </c>
      <c r="G59" s="102">
        <v>62</v>
      </c>
      <c r="H59" s="102" t="s">
        <v>17</v>
      </c>
      <c r="I59" s="102">
        <v>62</v>
      </c>
      <c r="J59" s="102" t="s">
        <v>17</v>
      </c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3">
        <v>62</v>
      </c>
      <c r="W59" s="104"/>
    </row>
    <row r="60" spans="1:23" x14ac:dyDescent="0.3">
      <c r="A60" s="102" t="s">
        <v>332</v>
      </c>
      <c r="B60" s="102" t="s">
        <v>169</v>
      </c>
      <c r="C60" s="102" t="s">
        <v>16</v>
      </c>
      <c r="D60" s="102" t="s">
        <v>4</v>
      </c>
      <c r="E60" s="102" t="s">
        <v>15</v>
      </c>
      <c r="F60" s="102">
        <v>9086062</v>
      </c>
      <c r="G60" s="102">
        <v>62</v>
      </c>
      <c r="H60" s="102" t="s">
        <v>17</v>
      </c>
      <c r="I60" s="102">
        <v>62</v>
      </c>
      <c r="J60" s="102" t="s">
        <v>17</v>
      </c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3">
        <v>62</v>
      </c>
      <c r="W60" s="104"/>
    </row>
    <row r="61" spans="1:23" x14ac:dyDescent="0.3">
      <c r="A61" s="102" t="s">
        <v>365</v>
      </c>
      <c r="B61" s="102" t="s">
        <v>366</v>
      </c>
      <c r="C61" s="102" t="s">
        <v>16</v>
      </c>
      <c r="D61" s="102" t="s">
        <v>4</v>
      </c>
      <c r="E61" s="102" t="s">
        <v>15</v>
      </c>
      <c r="F61" s="102">
        <v>9132442</v>
      </c>
      <c r="G61" s="102">
        <v>62</v>
      </c>
      <c r="H61" s="102" t="s">
        <v>17</v>
      </c>
      <c r="I61" s="102">
        <v>62</v>
      </c>
      <c r="J61" s="102" t="s">
        <v>17</v>
      </c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3">
        <v>62</v>
      </c>
      <c r="W61" s="104"/>
    </row>
    <row r="62" spans="1:23" x14ac:dyDescent="0.3">
      <c r="A62" s="102" t="s">
        <v>532</v>
      </c>
      <c r="B62" s="102" t="s">
        <v>76</v>
      </c>
      <c r="C62" s="102" t="s">
        <v>16</v>
      </c>
      <c r="D62" s="102" t="s">
        <v>4</v>
      </c>
      <c r="E62" s="102" t="s">
        <v>15</v>
      </c>
      <c r="F62" s="102">
        <v>120</v>
      </c>
      <c r="G62" s="102">
        <v>62</v>
      </c>
      <c r="H62" s="102" t="s">
        <v>17</v>
      </c>
      <c r="I62" s="102">
        <v>62</v>
      </c>
      <c r="J62" s="102" t="s">
        <v>17</v>
      </c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3">
        <v>62</v>
      </c>
      <c r="W62" s="104"/>
    </row>
    <row r="63" spans="1:23" x14ac:dyDescent="0.3">
      <c r="A63" s="102" t="s">
        <v>56</v>
      </c>
      <c r="B63" s="102" t="s">
        <v>57</v>
      </c>
      <c r="C63" s="102" t="s">
        <v>16</v>
      </c>
      <c r="D63" s="102" t="s">
        <v>4</v>
      </c>
      <c r="E63" s="102" t="s">
        <v>15</v>
      </c>
      <c r="F63" s="102">
        <v>3000345</v>
      </c>
      <c r="G63" s="102">
        <v>62</v>
      </c>
      <c r="H63" s="102" t="s">
        <v>17</v>
      </c>
      <c r="I63" s="102">
        <v>62</v>
      </c>
      <c r="J63" s="102" t="s">
        <v>17</v>
      </c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3">
        <v>62</v>
      </c>
      <c r="W63" s="104"/>
    </row>
    <row r="64" spans="1:23" x14ac:dyDescent="0.3">
      <c r="A64" s="102" t="s">
        <v>674</v>
      </c>
      <c r="B64" s="102" t="s">
        <v>249</v>
      </c>
      <c r="C64" s="102" t="s">
        <v>16</v>
      </c>
      <c r="D64" s="102" t="s">
        <v>4</v>
      </c>
      <c r="E64" s="102" t="s">
        <v>15</v>
      </c>
      <c r="F64" s="102">
        <v>5350481</v>
      </c>
      <c r="G64" s="102">
        <v>62</v>
      </c>
      <c r="H64" s="102" t="s">
        <v>17</v>
      </c>
      <c r="I64" s="102">
        <v>62</v>
      </c>
      <c r="J64" s="102" t="s">
        <v>17</v>
      </c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3">
        <v>62</v>
      </c>
      <c r="W64" s="104"/>
    </row>
    <row r="65" spans="1:23" x14ac:dyDescent="0.3">
      <c r="A65" s="102" t="s">
        <v>77</v>
      </c>
      <c r="B65" s="102" t="s">
        <v>78</v>
      </c>
      <c r="C65" s="102" t="s">
        <v>16</v>
      </c>
      <c r="D65" s="102" t="s">
        <v>4</v>
      </c>
      <c r="E65" s="102" t="s">
        <v>15</v>
      </c>
      <c r="F65" s="102">
        <v>9926664</v>
      </c>
      <c r="G65" s="102">
        <v>62</v>
      </c>
      <c r="H65" s="102" t="s">
        <v>17</v>
      </c>
      <c r="I65" s="102">
        <v>62</v>
      </c>
      <c r="J65" s="102" t="s">
        <v>17</v>
      </c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3">
        <v>62</v>
      </c>
      <c r="W65" s="104"/>
    </row>
    <row r="66" spans="1:23" x14ac:dyDescent="0.3">
      <c r="A66" s="102" t="s">
        <v>131</v>
      </c>
      <c r="B66" s="102" t="s">
        <v>132</v>
      </c>
      <c r="C66" s="102" t="s">
        <v>16</v>
      </c>
      <c r="D66" s="102" t="s">
        <v>4</v>
      </c>
      <c r="E66" s="102" t="s">
        <v>15</v>
      </c>
      <c r="F66" s="102">
        <v>42116103</v>
      </c>
      <c r="G66" s="102">
        <v>62</v>
      </c>
      <c r="H66" s="102" t="s">
        <v>17</v>
      </c>
      <c r="I66" s="102">
        <v>62</v>
      </c>
      <c r="J66" s="102" t="s">
        <v>17</v>
      </c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3">
        <v>62</v>
      </c>
      <c r="W66" s="104"/>
    </row>
    <row r="67" spans="1:23" x14ac:dyDescent="0.3">
      <c r="A67" s="102" t="s">
        <v>672</v>
      </c>
      <c r="B67" s="102" t="s">
        <v>673</v>
      </c>
      <c r="C67" s="102" t="s">
        <v>16</v>
      </c>
      <c r="D67" s="102" t="s">
        <v>4</v>
      </c>
      <c r="E67" s="102" t="s">
        <v>14</v>
      </c>
      <c r="F67" s="102"/>
      <c r="G67" s="102">
        <v>62</v>
      </c>
      <c r="H67" s="102" t="s">
        <v>17</v>
      </c>
      <c r="I67" s="102">
        <v>62</v>
      </c>
      <c r="J67" s="102" t="s">
        <v>17</v>
      </c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3">
        <v>62</v>
      </c>
      <c r="W67" s="104"/>
    </row>
    <row r="68" spans="1:23" x14ac:dyDescent="0.3">
      <c r="A68" s="102" t="s">
        <v>752</v>
      </c>
      <c r="B68" s="102" t="s">
        <v>51</v>
      </c>
      <c r="C68" s="102" t="s">
        <v>16</v>
      </c>
      <c r="D68" s="102" t="s">
        <v>4</v>
      </c>
      <c r="E68" s="102" t="s">
        <v>15</v>
      </c>
      <c r="F68" s="102">
        <v>754</v>
      </c>
      <c r="G68" s="102">
        <v>62</v>
      </c>
      <c r="H68" s="102" t="s">
        <v>16</v>
      </c>
      <c r="I68" s="102">
        <v>66</v>
      </c>
      <c r="J68" s="102" t="s">
        <v>17</v>
      </c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3">
        <v>66</v>
      </c>
      <c r="W68" s="104"/>
    </row>
    <row r="69" spans="1:23" x14ac:dyDescent="0.3">
      <c r="A69" s="102" t="s">
        <v>752</v>
      </c>
      <c r="B69" s="102" t="s">
        <v>753</v>
      </c>
      <c r="C69" s="102" t="s">
        <v>16</v>
      </c>
      <c r="D69" s="102" t="s">
        <v>4</v>
      </c>
      <c r="E69" s="102" t="s">
        <v>15</v>
      </c>
      <c r="F69" s="102">
        <v>3975642</v>
      </c>
      <c r="G69" s="102">
        <v>62</v>
      </c>
      <c r="H69" s="102" t="s">
        <v>16</v>
      </c>
      <c r="I69" s="102">
        <v>66</v>
      </c>
      <c r="J69" s="102" t="s">
        <v>17</v>
      </c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3">
        <v>66</v>
      </c>
      <c r="W69" s="104"/>
    </row>
    <row r="70" spans="1:23" x14ac:dyDescent="0.3">
      <c r="A70" s="102" t="s">
        <v>236</v>
      </c>
      <c r="B70" s="102" t="s">
        <v>284</v>
      </c>
      <c r="C70" s="102" t="s">
        <v>16</v>
      </c>
      <c r="D70" s="102" t="s">
        <v>4</v>
      </c>
      <c r="E70" s="102" t="s">
        <v>15</v>
      </c>
      <c r="F70" s="102">
        <v>288</v>
      </c>
      <c r="G70" s="102">
        <v>62</v>
      </c>
      <c r="H70" s="102" t="s">
        <v>17</v>
      </c>
      <c r="I70" s="102">
        <v>62</v>
      </c>
      <c r="J70" s="102" t="s">
        <v>17</v>
      </c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3">
        <v>62</v>
      </c>
      <c r="W70" s="104"/>
    </row>
    <row r="71" spans="1:23" x14ac:dyDescent="0.3">
      <c r="A71" s="102" t="s">
        <v>295</v>
      </c>
      <c r="B71" s="102" t="s">
        <v>296</v>
      </c>
      <c r="C71" s="102" t="s">
        <v>16</v>
      </c>
      <c r="D71" s="102" t="s">
        <v>4</v>
      </c>
      <c r="E71" s="102" t="s">
        <v>15</v>
      </c>
      <c r="F71" s="102">
        <v>9302568</v>
      </c>
      <c r="G71" s="102">
        <v>62</v>
      </c>
      <c r="H71" s="102" t="s">
        <v>17</v>
      </c>
      <c r="I71" s="102">
        <v>62</v>
      </c>
      <c r="J71" s="102" t="s">
        <v>17</v>
      </c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3">
        <v>62</v>
      </c>
      <c r="W71" s="104"/>
    </row>
    <row r="72" spans="1:23" x14ac:dyDescent="0.3">
      <c r="A72" s="102" t="s">
        <v>134</v>
      </c>
      <c r="B72" s="102" t="s">
        <v>140</v>
      </c>
      <c r="C72" s="102" t="s">
        <v>16</v>
      </c>
      <c r="D72" s="102" t="s">
        <v>4</v>
      </c>
      <c r="E72" s="102" t="s">
        <v>15</v>
      </c>
      <c r="F72" s="102">
        <v>5045</v>
      </c>
      <c r="G72" s="102">
        <v>62</v>
      </c>
      <c r="H72" s="102" t="s">
        <v>16</v>
      </c>
      <c r="I72" s="102">
        <v>66</v>
      </c>
      <c r="J72" s="102" t="s">
        <v>17</v>
      </c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3">
        <v>66</v>
      </c>
      <c r="W72" s="104"/>
    </row>
    <row r="73" spans="1:23" x14ac:dyDescent="0.3">
      <c r="A73" s="102" t="s">
        <v>476</v>
      </c>
      <c r="B73" s="102" t="s">
        <v>477</v>
      </c>
      <c r="C73" s="102" t="s">
        <v>16</v>
      </c>
      <c r="D73" s="102" t="s">
        <v>4</v>
      </c>
      <c r="E73" s="102" t="s">
        <v>15</v>
      </c>
      <c r="F73" s="102">
        <v>1462026</v>
      </c>
      <c r="G73" s="102">
        <v>62</v>
      </c>
      <c r="H73" s="102" t="s">
        <v>17</v>
      </c>
      <c r="I73" s="102">
        <v>62</v>
      </c>
      <c r="J73" s="102" t="s">
        <v>17</v>
      </c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3">
        <v>62</v>
      </c>
      <c r="W73" s="104"/>
    </row>
    <row r="74" spans="1:23" x14ac:dyDescent="0.3">
      <c r="A74" s="102" t="s">
        <v>609</v>
      </c>
      <c r="B74" s="102" t="s">
        <v>610</v>
      </c>
      <c r="C74" s="102" t="s">
        <v>16</v>
      </c>
      <c r="D74" s="102" t="s">
        <v>4</v>
      </c>
      <c r="E74" s="102" t="s">
        <v>15</v>
      </c>
      <c r="F74" s="102">
        <v>5302520</v>
      </c>
      <c r="G74" s="102">
        <v>62</v>
      </c>
      <c r="H74" s="102" t="s">
        <v>17</v>
      </c>
      <c r="I74" s="102">
        <v>62</v>
      </c>
      <c r="J74" s="102" t="s">
        <v>17</v>
      </c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3">
        <v>62</v>
      </c>
      <c r="W74" s="104"/>
    </row>
    <row r="75" spans="1:23" x14ac:dyDescent="0.3">
      <c r="A75" s="102" t="s">
        <v>676</v>
      </c>
      <c r="B75" s="102" t="s">
        <v>184</v>
      </c>
      <c r="C75" s="102" t="s">
        <v>16</v>
      </c>
      <c r="D75" s="102" t="s">
        <v>4</v>
      </c>
      <c r="E75" s="102" t="s">
        <v>15</v>
      </c>
      <c r="F75" s="102">
        <v>616</v>
      </c>
      <c r="G75" s="102">
        <v>62</v>
      </c>
      <c r="H75" s="102" t="s">
        <v>17</v>
      </c>
      <c r="I75" s="102">
        <v>62</v>
      </c>
      <c r="J75" s="102" t="s">
        <v>17</v>
      </c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3">
        <v>62</v>
      </c>
      <c r="W75" s="104"/>
    </row>
    <row r="76" spans="1:23" x14ac:dyDescent="0.3">
      <c r="A76" s="102" t="s">
        <v>352</v>
      </c>
      <c r="B76" s="102" t="s">
        <v>258</v>
      </c>
      <c r="C76" s="102" t="s">
        <v>16</v>
      </c>
      <c r="D76" s="102" t="s">
        <v>4</v>
      </c>
      <c r="E76" s="102" t="s">
        <v>15</v>
      </c>
      <c r="F76" s="102">
        <v>7</v>
      </c>
      <c r="G76" s="102">
        <v>62</v>
      </c>
      <c r="H76" s="102" t="s">
        <v>16</v>
      </c>
      <c r="I76" s="102">
        <v>66</v>
      </c>
      <c r="J76" s="102" t="s">
        <v>17</v>
      </c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3">
        <v>66</v>
      </c>
      <c r="W76" s="104"/>
    </row>
    <row r="77" spans="1:23" x14ac:dyDescent="0.3">
      <c r="A77" s="102" t="s">
        <v>367</v>
      </c>
      <c r="B77" s="102" t="s">
        <v>369</v>
      </c>
      <c r="C77" s="102" t="s">
        <v>16</v>
      </c>
      <c r="D77" s="102" t="s">
        <v>4</v>
      </c>
      <c r="E77" s="102" t="s">
        <v>15</v>
      </c>
      <c r="F77" s="102">
        <v>3861441</v>
      </c>
      <c r="G77" s="102">
        <v>62</v>
      </c>
      <c r="H77" s="102" t="s">
        <v>17</v>
      </c>
      <c r="I77" s="102">
        <v>62</v>
      </c>
      <c r="J77" s="102" t="s">
        <v>17</v>
      </c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3">
        <v>62</v>
      </c>
      <c r="W77" s="104"/>
    </row>
    <row r="78" spans="1:23" x14ac:dyDescent="0.3">
      <c r="A78" s="102" t="s">
        <v>354</v>
      </c>
      <c r="B78" s="102" t="s">
        <v>74</v>
      </c>
      <c r="C78" s="102" t="s">
        <v>16</v>
      </c>
      <c r="D78" s="102" t="s">
        <v>4</v>
      </c>
      <c r="E78" s="102" t="s">
        <v>15</v>
      </c>
      <c r="F78" s="102">
        <v>7000150</v>
      </c>
      <c r="G78" s="102">
        <v>62</v>
      </c>
      <c r="H78" s="102" t="s">
        <v>17</v>
      </c>
      <c r="I78" s="102">
        <v>62</v>
      </c>
      <c r="J78" s="102" t="s">
        <v>17</v>
      </c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3">
        <v>62</v>
      </c>
      <c r="W78" s="104"/>
    </row>
    <row r="79" spans="1:23" x14ac:dyDescent="0.3">
      <c r="A79" s="102" t="s">
        <v>229</v>
      </c>
      <c r="B79" s="102" t="s">
        <v>128</v>
      </c>
      <c r="C79" s="102" t="s">
        <v>16</v>
      </c>
      <c r="D79" s="102" t="s">
        <v>4</v>
      </c>
      <c r="E79" s="102" t="s">
        <v>15</v>
      </c>
      <c r="F79" s="102">
        <v>798</v>
      </c>
      <c r="G79" s="102">
        <v>62</v>
      </c>
      <c r="H79" s="102" t="s">
        <v>16</v>
      </c>
      <c r="I79" s="102">
        <v>66</v>
      </c>
      <c r="J79" s="102" t="s">
        <v>17</v>
      </c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3">
        <v>66</v>
      </c>
      <c r="W79" s="104"/>
    </row>
    <row r="80" spans="1:23" x14ac:dyDescent="0.3">
      <c r="A80" s="102" t="s">
        <v>287</v>
      </c>
      <c r="B80" s="102" t="s">
        <v>288</v>
      </c>
      <c r="C80" s="102" t="s">
        <v>16</v>
      </c>
      <c r="D80" s="102" t="s">
        <v>4</v>
      </c>
      <c r="E80" s="102" t="s">
        <v>15</v>
      </c>
      <c r="F80" s="102">
        <v>7000069</v>
      </c>
      <c r="G80" s="102">
        <v>62</v>
      </c>
      <c r="H80" s="102" t="s">
        <v>16</v>
      </c>
      <c r="I80" s="102">
        <v>66</v>
      </c>
      <c r="J80" s="102" t="s">
        <v>17</v>
      </c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3">
        <v>66</v>
      </c>
      <c r="W80" s="104"/>
    </row>
    <row r="81" spans="1:23" x14ac:dyDescent="0.3">
      <c r="A81" s="102" t="s">
        <v>223</v>
      </c>
      <c r="B81" s="102" t="s">
        <v>50</v>
      </c>
      <c r="C81" s="102" t="s">
        <v>16</v>
      </c>
      <c r="D81" s="102" t="s">
        <v>4</v>
      </c>
      <c r="E81" s="102" t="s">
        <v>15</v>
      </c>
      <c r="F81" s="102">
        <v>7644171</v>
      </c>
      <c r="G81" s="102">
        <v>62</v>
      </c>
      <c r="H81" s="102" t="s">
        <v>17</v>
      </c>
      <c r="I81" s="102">
        <v>62</v>
      </c>
      <c r="J81" s="102" t="s">
        <v>17</v>
      </c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3">
        <v>62</v>
      </c>
      <c r="W81" s="104"/>
    </row>
    <row r="82" spans="1:23" x14ac:dyDescent="0.3">
      <c r="A82" s="102" t="s">
        <v>607</v>
      </c>
      <c r="B82" s="102" t="s">
        <v>320</v>
      </c>
      <c r="C82" s="102" t="s">
        <v>16</v>
      </c>
      <c r="D82" s="102" t="s">
        <v>4</v>
      </c>
      <c r="E82" s="102" t="s">
        <v>15</v>
      </c>
      <c r="F82" s="102">
        <v>9918316</v>
      </c>
      <c r="G82" s="102">
        <v>62</v>
      </c>
      <c r="H82" s="102" t="s">
        <v>16</v>
      </c>
      <c r="I82" s="102">
        <v>66</v>
      </c>
      <c r="J82" s="102" t="s">
        <v>17</v>
      </c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3">
        <v>66</v>
      </c>
      <c r="W82" s="104"/>
    </row>
    <row r="83" spans="1:23" x14ac:dyDescent="0.3">
      <c r="A83" s="102" t="s">
        <v>606</v>
      </c>
      <c r="B83" s="102" t="s">
        <v>178</v>
      </c>
      <c r="C83" s="102" t="s">
        <v>16</v>
      </c>
      <c r="D83" s="102" t="s">
        <v>4</v>
      </c>
      <c r="E83" s="102" t="s">
        <v>15</v>
      </c>
      <c r="F83" s="102">
        <v>565</v>
      </c>
      <c r="G83" s="102">
        <v>62</v>
      </c>
      <c r="H83" s="102" t="s">
        <v>16</v>
      </c>
      <c r="I83" s="102">
        <v>66</v>
      </c>
      <c r="J83" s="102" t="s">
        <v>17</v>
      </c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3">
        <v>66</v>
      </c>
      <c r="W83" s="104"/>
    </row>
    <row r="84" spans="1:23" x14ac:dyDescent="0.3">
      <c r="A84" s="102" t="s">
        <v>297</v>
      </c>
      <c r="B84" s="102" t="s">
        <v>166</v>
      </c>
      <c r="C84" s="102" t="s">
        <v>16</v>
      </c>
      <c r="D84" s="102" t="s">
        <v>4</v>
      </c>
      <c r="E84" s="102" t="s">
        <v>15</v>
      </c>
      <c r="F84" s="102">
        <v>1447094</v>
      </c>
      <c r="G84" s="102">
        <v>62</v>
      </c>
      <c r="H84" s="102" t="s">
        <v>16</v>
      </c>
      <c r="I84" s="102">
        <v>66</v>
      </c>
      <c r="J84" s="102" t="s">
        <v>17</v>
      </c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3">
        <v>66</v>
      </c>
      <c r="W84" s="104"/>
    </row>
    <row r="85" spans="1:23" x14ac:dyDescent="0.3">
      <c r="A85" s="102" t="s">
        <v>126</v>
      </c>
      <c r="B85" s="102" t="s">
        <v>125</v>
      </c>
      <c r="C85" s="102" t="s">
        <v>16</v>
      </c>
      <c r="D85" s="102" t="s">
        <v>4</v>
      </c>
      <c r="E85" s="102" t="s">
        <v>15</v>
      </c>
      <c r="F85" s="102">
        <v>3181117</v>
      </c>
      <c r="G85" s="102">
        <v>62</v>
      </c>
      <c r="H85" s="102" t="s">
        <v>17</v>
      </c>
      <c r="I85" s="102">
        <v>62</v>
      </c>
      <c r="J85" s="102" t="s">
        <v>17</v>
      </c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3">
        <v>62</v>
      </c>
      <c r="W85" s="104"/>
    </row>
    <row r="86" spans="1:23" x14ac:dyDescent="0.3">
      <c r="A86" s="102" t="s">
        <v>368</v>
      </c>
      <c r="B86" s="102" t="s">
        <v>370</v>
      </c>
      <c r="C86" s="102" t="s">
        <v>16</v>
      </c>
      <c r="D86" s="102" t="s">
        <v>4</v>
      </c>
      <c r="E86" s="102" t="s">
        <v>15</v>
      </c>
      <c r="F86" s="102">
        <v>656</v>
      </c>
      <c r="G86" s="102">
        <v>62</v>
      </c>
      <c r="H86" s="102" t="s">
        <v>17</v>
      </c>
      <c r="I86" s="102">
        <v>62</v>
      </c>
      <c r="J86" s="102" t="s">
        <v>17</v>
      </c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3">
        <v>62</v>
      </c>
      <c r="W86" s="104"/>
    </row>
    <row r="87" spans="1:23" x14ac:dyDescent="0.3">
      <c r="A87" s="102" t="s">
        <v>289</v>
      </c>
      <c r="B87" s="102" t="s">
        <v>290</v>
      </c>
      <c r="C87" s="102" t="s">
        <v>16</v>
      </c>
      <c r="D87" s="102" t="s">
        <v>4</v>
      </c>
      <c r="E87" s="102" t="s">
        <v>15</v>
      </c>
      <c r="F87" s="102">
        <v>3161323</v>
      </c>
      <c r="G87" s="102">
        <v>62</v>
      </c>
      <c r="H87" s="102" t="s">
        <v>17</v>
      </c>
      <c r="I87" s="102">
        <v>62</v>
      </c>
      <c r="J87" s="102" t="s">
        <v>17</v>
      </c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3">
        <v>62</v>
      </c>
      <c r="W87" s="104"/>
    </row>
    <row r="88" spans="1:23" x14ac:dyDescent="0.3">
      <c r="A88" s="102" t="s">
        <v>302</v>
      </c>
      <c r="B88" s="102" t="s">
        <v>303</v>
      </c>
      <c r="C88" s="102" t="s">
        <v>16</v>
      </c>
      <c r="D88" s="102" t="s">
        <v>4</v>
      </c>
      <c r="E88" s="102" t="s">
        <v>15</v>
      </c>
      <c r="F88" s="102">
        <v>136</v>
      </c>
      <c r="G88" s="102">
        <v>62</v>
      </c>
      <c r="H88" s="102" t="s">
        <v>17</v>
      </c>
      <c r="I88" s="102">
        <v>62</v>
      </c>
      <c r="J88" s="102" t="s">
        <v>16</v>
      </c>
      <c r="K88" s="102">
        <v>1</v>
      </c>
      <c r="L88" s="102"/>
      <c r="M88" s="102"/>
      <c r="N88" s="102"/>
      <c r="O88" s="102"/>
      <c r="P88" s="102"/>
      <c r="Q88" s="102">
        <v>1</v>
      </c>
      <c r="R88" s="102"/>
      <c r="S88" s="102"/>
      <c r="T88" s="102"/>
      <c r="U88" s="102"/>
      <c r="V88" s="103">
        <v>72</v>
      </c>
      <c r="W88" s="104"/>
    </row>
  </sheetData>
  <mergeCells count="1">
    <mergeCell ref="A2:B2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4295D-371E-4B43-8A08-C2A93E138BA0}">
  <sheetPr codeName="Feuil7"/>
  <dimension ref="A1:W89"/>
  <sheetViews>
    <sheetView workbookViewId="0">
      <selection activeCell="D13" sqref="D13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812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631</v>
      </c>
      <c r="B5" s="102" t="s">
        <v>283</v>
      </c>
      <c r="C5" s="102" t="s">
        <v>16</v>
      </c>
      <c r="D5" s="102" t="s">
        <v>5</v>
      </c>
      <c r="E5" s="102" t="s">
        <v>15</v>
      </c>
      <c r="F5" s="102">
        <v>8804248</v>
      </c>
      <c r="G5" s="102">
        <v>62</v>
      </c>
      <c r="H5" s="102" t="s">
        <v>16</v>
      </c>
      <c r="I5" s="102">
        <v>66</v>
      </c>
      <c r="J5" s="102" t="s">
        <v>17</v>
      </c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>
        <v>66</v>
      </c>
      <c r="W5" s="104"/>
    </row>
    <row r="6" spans="1:23" x14ac:dyDescent="0.3">
      <c r="A6" s="102" t="s">
        <v>490</v>
      </c>
      <c r="B6" s="102" t="s">
        <v>176</v>
      </c>
      <c r="C6" s="102" t="s">
        <v>16</v>
      </c>
      <c r="D6" s="102" t="s">
        <v>5</v>
      </c>
      <c r="E6" s="102" t="s">
        <v>15</v>
      </c>
      <c r="F6" s="102">
        <v>1860822</v>
      </c>
      <c r="G6" s="102">
        <v>62</v>
      </c>
      <c r="H6" s="102" t="s">
        <v>16</v>
      </c>
      <c r="I6" s="102">
        <v>66</v>
      </c>
      <c r="J6" s="102" t="s">
        <v>17</v>
      </c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>
        <v>66</v>
      </c>
      <c r="W6" s="104"/>
    </row>
    <row r="7" spans="1:23" x14ac:dyDescent="0.3">
      <c r="A7" s="102" t="s">
        <v>54</v>
      </c>
      <c r="B7" s="102" t="s">
        <v>55</v>
      </c>
      <c r="C7" s="102" t="s">
        <v>16</v>
      </c>
      <c r="D7" s="102" t="s">
        <v>5</v>
      </c>
      <c r="E7" s="102" t="s">
        <v>15</v>
      </c>
      <c r="F7" s="102">
        <v>3425002</v>
      </c>
      <c r="G7" s="102">
        <v>62</v>
      </c>
      <c r="H7" s="102" t="s">
        <v>16</v>
      </c>
      <c r="I7" s="102">
        <v>66</v>
      </c>
      <c r="J7" s="102" t="s">
        <v>17</v>
      </c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3">
        <v>66</v>
      </c>
      <c r="W7" s="104"/>
    </row>
    <row r="8" spans="1:23" x14ac:dyDescent="0.3">
      <c r="A8" s="102" t="s">
        <v>629</v>
      </c>
      <c r="B8" s="102" t="s">
        <v>78</v>
      </c>
      <c r="C8" s="102" t="s">
        <v>16</v>
      </c>
      <c r="D8" s="102" t="s">
        <v>5</v>
      </c>
      <c r="E8" s="102" t="s">
        <v>15</v>
      </c>
      <c r="F8" s="102">
        <v>1423</v>
      </c>
      <c r="G8" s="102">
        <v>62</v>
      </c>
      <c r="H8" s="102" t="s">
        <v>16</v>
      </c>
      <c r="I8" s="102">
        <v>66</v>
      </c>
      <c r="J8" s="102" t="s">
        <v>16</v>
      </c>
      <c r="K8" s="102">
        <v>1</v>
      </c>
      <c r="L8" s="102"/>
      <c r="M8" s="102"/>
      <c r="N8" s="102"/>
      <c r="O8" s="102"/>
      <c r="P8" s="102">
        <v>1</v>
      </c>
      <c r="Q8" s="102"/>
      <c r="R8" s="102"/>
      <c r="S8" s="102"/>
      <c r="T8" s="102"/>
      <c r="U8" s="102"/>
      <c r="V8" s="103">
        <v>76</v>
      </c>
      <c r="W8" s="104"/>
    </row>
    <row r="9" spans="1:23" x14ac:dyDescent="0.3">
      <c r="A9" s="102" t="s">
        <v>93</v>
      </c>
      <c r="B9" s="102" t="s">
        <v>94</v>
      </c>
      <c r="C9" s="102" t="s">
        <v>16</v>
      </c>
      <c r="D9" s="102" t="s">
        <v>5</v>
      </c>
      <c r="E9" s="102" t="s">
        <v>15</v>
      </c>
      <c r="F9" s="102">
        <v>31408351</v>
      </c>
      <c r="G9" s="102">
        <v>62</v>
      </c>
      <c r="H9" s="102" t="s">
        <v>17</v>
      </c>
      <c r="I9" s="102">
        <v>62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62</v>
      </c>
      <c r="W9" s="104"/>
    </row>
    <row r="10" spans="1:23" x14ac:dyDescent="0.3">
      <c r="A10" s="102" t="s">
        <v>692</v>
      </c>
      <c r="B10" s="102" t="s">
        <v>693</v>
      </c>
      <c r="C10" s="102" t="s">
        <v>16</v>
      </c>
      <c r="D10" s="102" t="s">
        <v>5</v>
      </c>
      <c r="E10" s="102" t="s">
        <v>15</v>
      </c>
      <c r="F10" s="102">
        <v>622</v>
      </c>
      <c r="G10" s="102">
        <v>62</v>
      </c>
      <c r="H10" s="102" t="s">
        <v>16</v>
      </c>
      <c r="I10" s="102">
        <v>66</v>
      </c>
      <c r="J10" s="102" t="s">
        <v>17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3">
        <v>66</v>
      </c>
      <c r="W10" s="104"/>
    </row>
    <row r="11" spans="1:23" x14ac:dyDescent="0.3">
      <c r="A11" s="102" t="s">
        <v>754</v>
      </c>
      <c r="B11" s="102" t="s">
        <v>128</v>
      </c>
      <c r="C11" s="102" t="s">
        <v>16</v>
      </c>
      <c r="D11" s="102" t="s">
        <v>5</v>
      </c>
      <c r="E11" s="102" t="s">
        <v>15</v>
      </c>
      <c r="F11" s="102">
        <v>2694964</v>
      </c>
      <c r="G11" s="102">
        <v>62</v>
      </c>
      <c r="H11" s="102" t="s">
        <v>16</v>
      </c>
      <c r="I11" s="102">
        <v>66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66</v>
      </c>
      <c r="W11" s="104"/>
    </row>
    <row r="12" spans="1:23" x14ac:dyDescent="0.3">
      <c r="A12" s="102" t="s">
        <v>163</v>
      </c>
      <c r="B12" s="102" t="s">
        <v>311</v>
      </c>
      <c r="C12" s="102" t="s">
        <v>16</v>
      </c>
      <c r="D12" s="102" t="s">
        <v>5</v>
      </c>
      <c r="E12" s="102" t="s">
        <v>15</v>
      </c>
      <c r="F12" s="102">
        <v>2256666</v>
      </c>
      <c r="G12" s="102">
        <v>62</v>
      </c>
      <c r="H12" s="102" t="s">
        <v>17</v>
      </c>
      <c r="I12" s="102">
        <v>62</v>
      </c>
      <c r="J12" s="102" t="s">
        <v>17</v>
      </c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3">
        <v>62</v>
      </c>
      <c r="W12" s="104"/>
    </row>
    <row r="13" spans="1:23" x14ac:dyDescent="0.3">
      <c r="A13" s="102" t="s">
        <v>755</v>
      </c>
      <c r="B13" s="102" t="s">
        <v>756</v>
      </c>
      <c r="C13" s="102" t="s">
        <v>16</v>
      </c>
      <c r="D13" s="102" t="s">
        <v>5</v>
      </c>
      <c r="E13" s="102" t="s">
        <v>15</v>
      </c>
      <c r="F13" s="102">
        <v>196</v>
      </c>
      <c r="G13" s="102">
        <v>62</v>
      </c>
      <c r="H13" s="102" t="s">
        <v>17</v>
      </c>
      <c r="I13" s="102">
        <v>62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62</v>
      </c>
      <c r="W13" s="104"/>
    </row>
    <row r="14" spans="1:23" x14ac:dyDescent="0.3">
      <c r="A14" s="102" t="s">
        <v>47</v>
      </c>
      <c r="B14" s="102" t="s">
        <v>48</v>
      </c>
      <c r="C14" s="102" t="s">
        <v>16</v>
      </c>
      <c r="D14" s="102" t="s">
        <v>5</v>
      </c>
      <c r="E14" s="102" t="s">
        <v>15</v>
      </c>
      <c r="F14" s="102">
        <v>1721067</v>
      </c>
      <c r="G14" s="102">
        <v>62</v>
      </c>
      <c r="H14" s="102" t="s">
        <v>16</v>
      </c>
      <c r="I14" s="102">
        <v>66</v>
      </c>
      <c r="J14" s="102" t="s">
        <v>17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3">
        <v>66</v>
      </c>
      <c r="W14" s="104"/>
    </row>
    <row r="15" spans="1:23" x14ac:dyDescent="0.3">
      <c r="A15" s="102" t="s">
        <v>43</v>
      </c>
      <c r="B15" s="102" t="s">
        <v>44</v>
      </c>
      <c r="C15" s="102" t="s">
        <v>16</v>
      </c>
      <c r="D15" s="102" t="s">
        <v>5</v>
      </c>
      <c r="E15" s="102" t="s">
        <v>15</v>
      </c>
      <c r="F15" s="102">
        <v>149305</v>
      </c>
      <c r="G15" s="102">
        <v>62</v>
      </c>
      <c r="H15" s="102" t="s">
        <v>16</v>
      </c>
      <c r="I15" s="102">
        <v>66</v>
      </c>
      <c r="J15" s="102" t="s">
        <v>17</v>
      </c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66</v>
      </c>
      <c r="W15" s="104"/>
    </row>
    <row r="16" spans="1:23" x14ac:dyDescent="0.3">
      <c r="A16" s="102" t="s">
        <v>59</v>
      </c>
      <c r="B16" s="102" t="s">
        <v>60</v>
      </c>
      <c r="C16" s="102" t="s">
        <v>16</v>
      </c>
      <c r="D16" s="102" t="s">
        <v>5</v>
      </c>
      <c r="E16" s="102" t="s">
        <v>15</v>
      </c>
      <c r="F16" s="102">
        <v>1932511</v>
      </c>
      <c r="G16" s="102">
        <v>62</v>
      </c>
      <c r="H16" s="102" t="s">
        <v>17</v>
      </c>
      <c r="I16" s="102">
        <v>62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62</v>
      </c>
      <c r="W16" s="104"/>
    </row>
    <row r="17" spans="1:23" x14ac:dyDescent="0.3">
      <c r="A17" s="102" t="s">
        <v>625</v>
      </c>
      <c r="B17" s="102" t="s">
        <v>626</v>
      </c>
      <c r="C17" s="102" t="s">
        <v>16</v>
      </c>
      <c r="D17" s="102" t="s">
        <v>5</v>
      </c>
      <c r="E17" s="102" t="s">
        <v>15</v>
      </c>
      <c r="F17" s="102">
        <v>1343198</v>
      </c>
      <c r="G17" s="102">
        <v>62</v>
      </c>
      <c r="H17" s="102" t="s">
        <v>16</v>
      </c>
      <c r="I17" s="102">
        <v>66</v>
      </c>
      <c r="J17" s="102" t="s">
        <v>17</v>
      </c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3">
        <v>66</v>
      </c>
      <c r="W17" s="104"/>
    </row>
    <row r="18" spans="1:23" x14ac:dyDescent="0.3">
      <c r="A18" s="102" t="s">
        <v>615</v>
      </c>
      <c r="B18" s="102" t="s">
        <v>139</v>
      </c>
      <c r="C18" s="102" t="s">
        <v>16</v>
      </c>
      <c r="D18" s="102" t="s">
        <v>5</v>
      </c>
      <c r="E18" s="102" t="s">
        <v>14</v>
      </c>
      <c r="F18" s="102"/>
      <c r="G18" s="102">
        <v>62</v>
      </c>
      <c r="H18" s="102" t="s">
        <v>16</v>
      </c>
      <c r="I18" s="102">
        <v>66</v>
      </c>
      <c r="J18" s="102" t="s">
        <v>17</v>
      </c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3">
        <v>66</v>
      </c>
      <c r="W18" s="104"/>
    </row>
    <row r="19" spans="1:23" x14ac:dyDescent="0.3">
      <c r="A19" s="102" t="s">
        <v>540</v>
      </c>
      <c r="B19" s="102" t="s">
        <v>541</v>
      </c>
      <c r="C19" s="102" t="s">
        <v>16</v>
      </c>
      <c r="D19" s="102" t="s">
        <v>5</v>
      </c>
      <c r="E19" s="102" t="s">
        <v>15</v>
      </c>
      <c r="F19" s="102">
        <v>1650064</v>
      </c>
      <c r="G19" s="102">
        <v>62</v>
      </c>
      <c r="H19" s="102" t="s">
        <v>16</v>
      </c>
      <c r="I19" s="102">
        <v>66</v>
      </c>
      <c r="J19" s="102" t="s">
        <v>17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3">
        <v>66</v>
      </c>
      <c r="W19" s="104"/>
    </row>
    <row r="20" spans="1:23" x14ac:dyDescent="0.3">
      <c r="A20" s="102" t="s">
        <v>632</v>
      </c>
      <c r="B20" s="102" t="s">
        <v>159</v>
      </c>
      <c r="C20" s="102" t="s">
        <v>16</v>
      </c>
      <c r="D20" s="102" t="s">
        <v>5</v>
      </c>
      <c r="E20" s="102" t="s">
        <v>15</v>
      </c>
      <c r="F20" s="102">
        <v>813</v>
      </c>
      <c r="G20" s="102">
        <v>62</v>
      </c>
      <c r="H20" s="102" t="s">
        <v>16</v>
      </c>
      <c r="I20" s="102">
        <v>66</v>
      </c>
      <c r="J20" s="102" t="s">
        <v>17</v>
      </c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>
        <v>66</v>
      </c>
      <c r="W20" s="104"/>
    </row>
    <row r="21" spans="1:23" x14ac:dyDescent="0.3">
      <c r="A21" s="102" t="s">
        <v>635</v>
      </c>
      <c r="B21" s="102" t="s">
        <v>159</v>
      </c>
      <c r="C21" s="102" t="s">
        <v>16</v>
      </c>
      <c r="D21" s="102" t="s">
        <v>5</v>
      </c>
      <c r="E21" s="102" t="s">
        <v>15</v>
      </c>
      <c r="F21" s="102">
        <v>2169</v>
      </c>
      <c r="G21" s="102">
        <v>62</v>
      </c>
      <c r="H21" s="102" t="s">
        <v>16</v>
      </c>
      <c r="I21" s="102">
        <v>66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66</v>
      </c>
      <c r="W21" s="104"/>
    </row>
    <row r="22" spans="1:23" x14ac:dyDescent="0.3">
      <c r="A22" s="102" t="s">
        <v>616</v>
      </c>
      <c r="B22" s="102" t="s">
        <v>174</v>
      </c>
      <c r="C22" s="102" t="s">
        <v>16</v>
      </c>
      <c r="D22" s="102" t="s">
        <v>5</v>
      </c>
      <c r="E22" s="102" t="s">
        <v>15</v>
      </c>
      <c r="F22" s="102">
        <v>2596012</v>
      </c>
      <c r="G22" s="102">
        <v>62</v>
      </c>
      <c r="H22" s="102" t="s">
        <v>16</v>
      </c>
      <c r="I22" s="102">
        <v>66</v>
      </c>
      <c r="J22" s="102" t="s">
        <v>17</v>
      </c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3">
        <v>66</v>
      </c>
      <c r="W22" s="104"/>
    </row>
    <row r="23" spans="1:23" x14ac:dyDescent="0.3">
      <c r="A23" s="102" t="s">
        <v>309</v>
      </c>
      <c r="B23" s="102" t="s">
        <v>178</v>
      </c>
      <c r="C23" s="102" t="s">
        <v>16</v>
      </c>
      <c r="D23" s="102" t="s">
        <v>5</v>
      </c>
      <c r="E23" s="102" t="s">
        <v>14</v>
      </c>
      <c r="F23" s="102"/>
      <c r="G23" s="102">
        <v>62</v>
      </c>
      <c r="H23" s="102" t="s">
        <v>16</v>
      </c>
      <c r="I23" s="102">
        <v>66</v>
      </c>
      <c r="J23" s="102" t="s">
        <v>17</v>
      </c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>
        <v>66</v>
      </c>
      <c r="W23" s="104" t="s">
        <v>310</v>
      </c>
    </row>
    <row r="24" spans="1:23" x14ac:dyDescent="0.3">
      <c r="A24" s="102" t="s">
        <v>662</v>
      </c>
      <c r="B24" s="102" t="s">
        <v>545</v>
      </c>
      <c r="C24" s="102" t="s">
        <v>16</v>
      </c>
      <c r="D24" s="102" t="s">
        <v>5</v>
      </c>
      <c r="E24" s="102" t="s">
        <v>15</v>
      </c>
      <c r="F24" s="102">
        <v>588</v>
      </c>
      <c r="G24" s="102">
        <v>62</v>
      </c>
      <c r="H24" s="102" t="s">
        <v>17</v>
      </c>
      <c r="I24" s="102">
        <v>62</v>
      </c>
      <c r="J24" s="102" t="s">
        <v>17</v>
      </c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3">
        <v>62</v>
      </c>
      <c r="W24" s="104"/>
    </row>
    <row r="25" spans="1:23" x14ac:dyDescent="0.3">
      <c r="A25" s="102" t="s">
        <v>371</v>
      </c>
      <c r="B25" s="102" t="s">
        <v>372</v>
      </c>
      <c r="C25" s="102" t="s">
        <v>16</v>
      </c>
      <c r="D25" s="102" t="s">
        <v>5</v>
      </c>
      <c r="E25" s="102" t="s">
        <v>15</v>
      </c>
      <c r="F25" s="102">
        <v>4931405</v>
      </c>
      <c r="G25" s="102">
        <v>62</v>
      </c>
      <c r="H25" s="102" t="s">
        <v>16</v>
      </c>
      <c r="I25" s="102">
        <v>66</v>
      </c>
      <c r="J25" s="102" t="s">
        <v>16</v>
      </c>
      <c r="K25" s="102">
        <v>1</v>
      </c>
      <c r="L25" s="102"/>
      <c r="M25" s="102"/>
      <c r="N25" s="102"/>
      <c r="O25" s="102">
        <v>1</v>
      </c>
      <c r="P25" s="102"/>
      <c r="Q25" s="102"/>
      <c r="R25" s="102"/>
      <c r="S25" s="102"/>
      <c r="T25" s="102"/>
      <c r="U25" s="102"/>
      <c r="V25" s="103">
        <v>76</v>
      </c>
      <c r="W25" s="104"/>
    </row>
    <row r="26" spans="1:23" x14ac:dyDescent="0.3">
      <c r="A26" s="102" t="s">
        <v>304</v>
      </c>
      <c r="B26" s="102" t="s">
        <v>314</v>
      </c>
      <c r="C26" s="102" t="s">
        <v>16</v>
      </c>
      <c r="D26" s="102" t="s">
        <v>5</v>
      </c>
      <c r="E26" s="102" t="s">
        <v>15</v>
      </c>
      <c r="F26" s="102">
        <v>3001325</v>
      </c>
      <c r="G26" s="102">
        <v>62</v>
      </c>
      <c r="H26" s="102" t="s">
        <v>16</v>
      </c>
      <c r="I26" s="102">
        <v>66</v>
      </c>
      <c r="J26" s="102" t="s">
        <v>17</v>
      </c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3">
        <v>66</v>
      </c>
      <c r="W26" s="104"/>
    </row>
    <row r="27" spans="1:23" x14ac:dyDescent="0.3">
      <c r="A27" s="102" t="s">
        <v>315</v>
      </c>
      <c r="B27" s="102" t="s">
        <v>232</v>
      </c>
      <c r="C27" s="102" t="s">
        <v>16</v>
      </c>
      <c r="D27" s="102" t="s">
        <v>5</v>
      </c>
      <c r="E27" s="102" t="s">
        <v>15</v>
      </c>
      <c r="F27" s="102">
        <v>87</v>
      </c>
      <c r="G27" s="102">
        <v>62</v>
      </c>
      <c r="H27" s="102" t="s">
        <v>16</v>
      </c>
      <c r="I27" s="102">
        <v>66</v>
      </c>
      <c r="J27" s="102" t="s">
        <v>17</v>
      </c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3">
        <v>66</v>
      </c>
      <c r="W27" s="104"/>
    </row>
    <row r="28" spans="1:23" x14ac:dyDescent="0.3">
      <c r="A28" s="102" t="s">
        <v>630</v>
      </c>
      <c r="B28" s="102" t="s">
        <v>235</v>
      </c>
      <c r="C28" s="102" t="s">
        <v>16</v>
      </c>
      <c r="D28" s="102" t="s">
        <v>5</v>
      </c>
      <c r="E28" s="102" t="s">
        <v>15</v>
      </c>
      <c r="F28" s="102">
        <v>1771805</v>
      </c>
      <c r="G28" s="102">
        <v>62</v>
      </c>
      <c r="H28" s="102" t="s">
        <v>16</v>
      </c>
      <c r="I28" s="102">
        <v>66</v>
      </c>
      <c r="J28" s="102" t="s">
        <v>17</v>
      </c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3">
        <v>66</v>
      </c>
      <c r="W28" s="104"/>
    </row>
    <row r="29" spans="1:23" x14ac:dyDescent="0.3">
      <c r="A29" s="102" t="s">
        <v>375</v>
      </c>
      <c r="B29" s="102" t="s">
        <v>151</v>
      </c>
      <c r="C29" s="102" t="s">
        <v>16</v>
      </c>
      <c r="D29" s="102" t="s">
        <v>5</v>
      </c>
      <c r="E29" s="102" t="s">
        <v>15</v>
      </c>
      <c r="F29" s="102">
        <v>3026011</v>
      </c>
      <c r="G29" s="102">
        <v>62</v>
      </c>
      <c r="H29" s="102" t="s">
        <v>16</v>
      </c>
      <c r="I29" s="102">
        <v>66</v>
      </c>
      <c r="J29" s="102" t="s">
        <v>17</v>
      </c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3">
        <v>66</v>
      </c>
      <c r="W29" s="104"/>
    </row>
    <row r="30" spans="1:23" x14ac:dyDescent="0.3">
      <c r="A30" s="102" t="s">
        <v>763</v>
      </c>
      <c r="B30" s="102" t="s">
        <v>341</v>
      </c>
      <c r="C30" s="102" t="s">
        <v>16</v>
      </c>
      <c r="D30" s="102" t="s">
        <v>5</v>
      </c>
      <c r="E30" s="102" t="s">
        <v>15</v>
      </c>
      <c r="F30" s="102">
        <v>7696174</v>
      </c>
      <c r="G30" s="102">
        <v>62</v>
      </c>
      <c r="H30" s="102" t="s">
        <v>17</v>
      </c>
      <c r="I30" s="102">
        <v>62</v>
      </c>
      <c r="J30" s="102" t="s">
        <v>17</v>
      </c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3">
        <v>62</v>
      </c>
      <c r="W30" s="104"/>
    </row>
    <row r="31" spans="1:23" x14ac:dyDescent="0.3">
      <c r="A31" s="102" t="s">
        <v>376</v>
      </c>
      <c r="B31" s="102" t="s">
        <v>377</v>
      </c>
      <c r="C31" s="102" t="s">
        <v>16</v>
      </c>
      <c r="D31" s="102" t="s">
        <v>5</v>
      </c>
      <c r="E31" s="102" t="s">
        <v>15</v>
      </c>
      <c r="F31" s="102">
        <v>698</v>
      </c>
      <c r="G31" s="102">
        <v>62</v>
      </c>
      <c r="H31" s="102" t="s">
        <v>16</v>
      </c>
      <c r="I31" s="102">
        <v>66</v>
      </c>
      <c r="J31" s="102" t="s">
        <v>17</v>
      </c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3">
        <v>66</v>
      </c>
      <c r="W31" s="104"/>
    </row>
    <row r="32" spans="1:23" x14ac:dyDescent="0.3">
      <c r="A32" s="102" t="s">
        <v>617</v>
      </c>
      <c r="B32" s="102" t="s">
        <v>258</v>
      </c>
      <c r="C32" s="102" t="s">
        <v>16</v>
      </c>
      <c r="D32" s="102" t="s">
        <v>5</v>
      </c>
      <c r="E32" s="102" t="s">
        <v>15</v>
      </c>
      <c r="F32" s="102">
        <v>1022829</v>
      </c>
      <c r="G32" s="102">
        <v>62</v>
      </c>
      <c r="H32" s="102" t="s">
        <v>17</v>
      </c>
      <c r="I32" s="102">
        <v>62</v>
      </c>
      <c r="J32" s="102" t="s">
        <v>16</v>
      </c>
      <c r="K32" s="102">
        <v>3</v>
      </c>
      <c r="L32" s="102"/>
      <c r="M32" s="102"/>
      <c r="N32" s="102">
        <v>2</v>
      </c>
      <c r="O32" s="102"/>
      <c r="P32" s="102"/>
      <c r="Q32" s="102"/>
      <c r="R32" s="102">
        <v>1</v>
      </c>
      <c r="S32" s="102"/>
      <c r="T32" s="102"/>
      <c r="U32" s="102"/>
      <c r="V32" s="103">
        <v>92</v>
      </c>
      <c r="W32" s="104"/>
    </row>
    <row r="33" spans="1:23" x14ac:dyDescent="0.3">
      <c r="A33" s="102" t="s">
        <v>152</v>
      </c>
      <c r="B33" s="102" t="s">
        <v>153</v>
      </c>
      <c r="C33" s="102" t="s">
        <v>16</v>
      </c>
      <c r="D33" s="102" t="s">
        <v>5</v>
      </c>
      <c r="E33" s="102" t="s">
        <v>15</v>
      </c>
      <c r="F33" s="102">
        <v>846</v>
      </c>
      <c r="G33" s="102">
        <v>62</v>
      </c>
      <c r="H33" s="102" t="s">
        <v>16</v>
      </c>
      <c r="I33" s="102">
        <v>66</v>
      </c>
      <c r="J33" s="102" t="s">
        <v>16</v>
      </c>
      <c r="K33" s="102">
        <v>1</v>
      </c>
      <c r="L33" s="102"/>
      <c r="M33" s="102"/>
      <c r="N33" s="102"/>
      <c r="O33" s="102">
        <v>1</v>
      </c>
      <c r="P33" s="102"/>
      <c r="Q33" s="102"/>
      <c r="R33" s="102"/>
      <c r="S33" s="102"/>
      <c r="T33" s="102"/>
      <c r="U33" s="102"/>
      <c r="V33" s="103">
        <v>76</v>
      </c>
      <c r="W33" s="104"/>
    </row>
    <row r="34" spans="1:23" x14ac:dyDescent="0.3">
      <c r="A34" s="102" t="s">
        <v>221</v>
      </c>
      <c r="B34" s="102" t="s">
        <v>313</v>
      </c>
      <c r="C34" s="102" t="s">
        <v>16</v>
      </c>
      <c r="D34" s="102" t="s">
        <v>5</v>
      </c>
      <c r="E34" s="102" t="s">
        <v>15</v>
      </c>
      <c r="F34" s="102">
        <v>2006064</v>
      </c>
      <c r="G34" s="102">
        <v>62</v>
      </c>
      <c r="H34" s="102" t="s">
        <v>16</v>
      </c>
      <c r="I34" s="102">
        <v>66</v>
      </c>
      <c r="J34" s="102" t="s">
        <v>17</v>
      </c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3">
        <v>66</v>
      </c>
      <c r="W34" s="104"/>
    </row>
    <row r="35" spans="1:23" x14ac:dyDescent="0.3">
      <c r="A35" s="102" t="s">
        <v>757</v>
      </c>
      <c r="B35" s="102" t="s">
        <v>758</v>
      </c>
      <c r="C35" s="102" t="s">
        <v>16</v>
      </c>
      <c r="D35" s="102" t="s">
        <v>5</v>
      </c>
      <c r="E35" s="102" t="s">
        <v>15</v>
      </c>
      <c r="F35" s="102">
        <v>171</v>
      </c>
      <c r="G35" s="102">
        <v>62</v>
      </c>
      <c r="H35" s="102" t="s">
        <v>16</v>
      </c>
      <c r="I35" s="102">
        <v>66</v>
      </c>
      <c r="J35" s="102" t="s">
        <v>17</v>
      </c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3">
        <v>66</v>
      </c>
      <c r="W35" s="104"/>
    </row>
    <row r="36" spans="1:23" x14ac:dyDescent="0.3">
      <c r="A36" s="102" t="s">
        <v>373</v>
      </c>
      <c r="B36" s="102" t="s">
        <v>374</v>
      </c>
      <c r="C36" s="102" t="s">
        <v>16</v>
      </c>
      <c r="D36" s="102" t="s">
        <v>5</v>
      </c>
      <c r="E36" s="102" t="s">
        <v>15</v>
      </c>
      <c r="F36" s="102">
        <v>4555985</v>
      </c>
      <c r="G36" s="102">
        <v>62</v>
      </c>
      <c r="H36" s="102" t="s">
        <v>16</v>
      </c>
      <c r="I36" s="102">
        <v>66</v>
      </c>
      <c r="J36" s="102" t="s">
        <v>17</v>
      </c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3">
        <v>66</v>
      </c>
      <c r="W36" s="104"/>
    </row>
    <row r="37" spans="1:23" x14ac:dyDescent="0.3">
      <c r="A37" s="102" t="s">
        <v>379</v>
      </c>
      <c r="B37" s="102" t="s">
        <v>50</v>
      </c>
      <c r="C37" s="102" t="s">
        <v>16</v>
      </c>
      <c r="D37" s="102" t="s">
        <v>5</v>
      </c>
      <c r="E37" s="102" t="s">
        <v>15</v>
      </c>
      <c r="F37" s="102">
        <v>6344410</v>
      </c>
      <c r="G37" s="102">
        <v>62</v>
      </c>
      <c r="H37" s="102" t="s">
        <v>16</v>
      </c>
      <c r="I37" s="102">
        <v>66</v>
      </c>
      <c r="J37" s="102" t="s">
        <v>17</v>
      </c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3">
        <v>66</v>
      </c>
      <c r="W37" s="104"/>
    </row>
    <row r="38" spans="1:23" x14ac:dyDescent="0.3">
      <c r="A38" s="102" t="s">
        <v>312</v>
      </c>
      <c r="B38" s="102" t="s">
        <v>313</v>
      </c>
      <c r="C38" s="102" t="s">
        <v>16</v>
      </c>
      <c r="D38" s="102" t="s">
        <v>5</v>
      </c>
      <c r="E38" s="102" t="s">
        <v>15</v>
      </c>
      <c r="F38" s="102">
        <v>3171550</v>
      </c>
      <c r="G38" s="102">
        <v>62</v>
      </c>
      <c r="H38" s="102" t="s">
        <v>16</v>
      </c>
      <c r="I38" s="102">
        <v>66</v>
      </c>
      <c r="J38" s="102" t="s">
        <v>16</v>
      </c>
      <c r="K38" s="102">
        <v>1</v>
      </c>
      <c r="L38" s="102"/>
      <c r="M38" s="102"/>
      <c r="N38" s="102">
        <v>1</v>
      </c>
      <c r="O38" s="102"/>
      <c r="P38" s="102"/>
      <c r="Q38" s="102"/>
      <c r="R38" s="102"/>
      <c r="S38" s="102"/>
      <c r="T38" s="102"/>
      <c r="U38" s="102"/>
      <c r="V38" s="103">
        <v>76</v>
      </c>
      <c r="W38" s="104"/>
    </row>
    <row r="39" spans="1:23" x14ac:dyDescent="0.3">
      <c r="A39" s="102" t="s">
        <v>628</v>
      </c>
      <c r="B39" s="102" t="s">
        <v>107</v>
      </c>
      <c r="C39" s="102" t="s">
        <v>16</v>
      </c>
      <c r="D39" s="102" t="s">
        <v>5</v>
      </c>
      <c r="E39" s="102" t="s">
        <v>15</v>
      </c>
      <c r="F39" s="102">
        <v>494</v>
      </c>
      <c r="G39" s="102">
        <v>62</v>
      </c>
      <c r="H39" s="102" t="s">
        <v>16</v>
      </c>
      <c r="I39" s="102">
        <v>66</v>
      </c>
      <c r="J39" s="102" t="s">
        <v>17</v>
      </c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3">
        <v>66</v>
      </c>
      <c r="W39" s="104"/>
    </row>
    <row r="40" spans="1:23" x14ac:dyDescent="0.3">
      <c r="A40" s="102" t="s">
        <v>129</v>
      </c>
      <c r="B40" s="102" t="s">
        <v>130</v>
      </c>
      <c r="C40" s="102" t="s">
        <v>16</v>
      </c>
      <c r="D40" s="102" t="s">
        <v>5</v>
      </c>
      <c r="E40" s="102" t="s">
        <v>15</v>
      </c>
      <c r="F40" s="102">
        <v>6486412</v>
      </c>
      <c r="G40" s="102">
        <v>62</v>
      </c>
      <c r="H40" s="102" t="s">
        <v>16</v>
      </c>
      <c r="I40" s="102">
        <v>66</v>
      </c>
      <c r="J40" s="102" t="s">
        <v>16</v>
      </c>
      <c r="K40" s="102">
        <v>1</v>
      </c>
      <c r="L40" s="102"/>
      <c r="M40" s="102"/>
      <c r="N40" s="102"/>
      <c r="O40" s="102">
        <v>1</v>
      </c>
      <c r="P40" s="102"/>
      <c r="Q40" s="102"/>
      <c r="R40" s="102"/>
      <c r="S40" s="102"/>
      <c r="T40" s="102"/>
      <c r="U40" s="102"/>
      <c r="V40" s="103">
        <v>76</v>
      </c>
      <c r="W40" s="104"/>
    </row>
    <row r="41" spans="1:23" x14ac:dyDescent="0.3">
      <c r="A41" s="102" t="s">
        <v>618</v>
      </c>
      <c r="B41" s="102" t="s">
        <v>405</v>
      </c>
      <c r="C41" s="102" t="s">
        <v>16</v>
      </c>
      <c r="D41" s="102" t="s">
        <v>5</v>
      </c>
      <c r="E41" s="102" t="s">
        <v>15</v>
      </c>
      <c r="F41" s="102">
        <v>3829447</v>
      </c>
      <c r="G41" s="102">
        <v>62</v>
      </c>
      <c r="H41" s="102" t="s">
        <v>17</v>
      </c>
      <c r="I41" s="102">
        <v>62</v>
      </c>
      <c r="J41" s="102" t="s">
        <v>17</v>
      </c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3">
        <v>62</v>
      </c>
      <c r="W41" s="104"/>
    </row>
    <row r="42" spans="1:23" x14ac:dyDescent="0.3">
      <c r="A42" s="102" t="s">
        <v>544</v>
      </c>
      <c r="B42" s="102" t="s">
        <v>545</v>
      </c>
      <c r="C42" s="102" t="s">
        <v>16</v>
      </c>
      <c r="D42" s="102" t="s">
        <v>5</v>
      </c>
      <c r="E42" s="102" t="s">
        <v>15</v>
      </c>
      <c r="F42" s="102">
        <v>5</v>
      </c>
      <c r="G42" s="102">
        <v>62</v>
      </c>
      <c r="H42" s="102" t="s">
        <v>16</v>
      </c>
      <c r="I42" s="102">
        <v>66</v>
      </c>
      <c r="J42" s="102" t="s">
        <v>17</v>
      </c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3">
        <v>66</v>
      </c>
      <c r="W42" s="104"/>
    </row>
    <row r="43" spans="1:23" x14ac:dyDescent="0.3">
      <c r="A43" s="102" t="s">
        <v>491</v>
      </c>
      <c r="B43" s="102" t="s">
        <v>492</v>
      </c>
      <c r="C43" s="102" t="s">
        <v>16</v>
      </c>
      <c r="D43" s="102" t="s">
        <v>5</v>
      </c>
      <c r="E43" s="102" t="s">
        <v>15</v>
      </c>
      <c r="F43" s="102">
        <v>5103587</v>
      </c>
      <c r="G43" s="102">
        <v>62</v>
      </c>
      <c r="H43" s="102" t="s">
        <v>16</v>
      </c>
      <c r="I43" s="102">
        <v>66</v>
      </c>
      <c r="J43" s="102" t="s">
        <v>17</v>
      </c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3">
        <v>66</v>
      </c>
      <c r="W43" s="104"/>
    </row>
    <row r="44" spans="1:23" x14ac:dyDescent="0.3">
      <c r="A44" s="102" t="s">
        <v>681</v>
      </c>
      <c r="B44" s="102" t="s">
        <v>258</v>
      </c>
      <c r="C44" s="102" t="s">
        <v>16</v>
      </c>
      <c r="D44" s="102" t="s">
        <v>5</v>
      </c>
      <c r="E44" s="102" t="s">
        <v>14</v>
      </c>
      <c r="F44" s="102"/>
      <c r="G44" s="102">
        <v>62</v>
      </c>
      <c r="H44" s="102" t="s">
        <v>17</v>
      </c>
      <c r="I44" s="102">
        <v>62</v>
      </c>
      <c r="J44" s="102" t="s">
        <v>17</v>
      </c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3">
        <v>62</v>
      </c>
      <c r="W44" s="104"/>
    </row>
    <row r="45" spans="1:23" x14ac:dyDescent="0.3">
      <c r="A45" s="102" t="s">
        <v>41</v>
      </c>
      <c r="B45" s="102" t="s">
        <v>42</v>
      </c>
      <c r="C45" s="102" t="s">
        <v>16</v>
      </c>
      <c r="D45" s="102" t="s">
        <v>5</v>
      </c>
      <c r="E45" s="102" t="s">
        <v>15</v>
      </c>
      <c r="F45" s="102">
        <v>3572409</v>
      </c>
      <c r="G45" s="102">
        <v>62</v>
      </c>
      <c r="H45" s="102" t="s">
        <v>16</v>
      </c>
      <c r="I45" s="102">
        <v>66</v>
      </c>
      <c r="J45" s="102" t="s">
        <v>17</v>
      </c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3">
        <v>66</v>
      </c>
      <c r="W45" s="104"/>
    </row>
    <row r="46" spans="1:23" x14ac:dyDescent="0.3">
      <c r="A46" s="102" t="s">
        <v>350</v>
      </c>
      <c r="B46" s="102" t="s">
        <v>392</v>
      </c>
      <c r="C46" s="102" t="s">
        <v>16</v>
      </c>
      <c r="D46" s="102" t="s">
        <v>5</v>
      </c>
      <c r="E46" s="102" t="s">
        <v>15</v>
      </c>
      <c r="F46" s="102">
        <v>4083942</v>
      </c>
      <c r="G46" s="102">
        <v>62</v>
      </c>
      <c r="H46" s="102" t="s">
        <v>16</v>
      </c>
      <c r="I46" s="102">
        <v>66</v>
      </c>
      <c r="J46" s="102" t="s">
        <v>17</v>
      </c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3">
        <v>66</v>
      </c>
      <c r="W46" s="104"/>
    </row>
    <row r="47" spans="1:23" x14ac:dyDescent="0.3">
      <c r="A47" s="102" t="s">
        <v>627</v>
      </c>
      <c r="B47" s="102" t="s">
        <v>220</v>
      </c>
      <c r="C47" s="102" t="s">
        <v>16</v>
      </c>
      <c r="D47" s="102" t="s">
        <v>5</v>
      </c>
      <c r="E47" s="102" t="s">
        <v>15</v>
      </c>
      <c r="F47" s="102">
        <v>407</v>
      </c>
      <c r="G47" s="102">
        <v>62</v>
      </c>
      <c r="H47" s="102" t="s">
        <v>16</v>
      </c>
      <c r="I47" s="102">
        <v>66</v>
      </c>
      <c r="J47" s="102" t="s">
        <v>17</v>
      </c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3">
        <v>66</v>
      </c>
      <c r="W47" s="104"/>
    </row>
    <row r="48" spans="1:23" x14ac:dyDescent="0.3">
      <c r="A48" s="102" t="s">
        <v>231</v>
      </c>
      <c r="B48" s="102" t="s">
        <v>48</v>
      </c>
      <c r="C48" s="102" t="s">
        <v>16</v>
      </c>
      <c r="D48" s="102" t="s">
        <v>5</v>
      </c>
      <c r="E48" s="102" t="s">
        <v>15</v>
      </c>
      <c r="F48" s="102">
        <v>4</v>
      </c>
      <c r="G48" s="102">
        <v>62</v>
      </c>
      <c r="H48" s="102" t="s">
        <v>16</v>
      </c>
      <c r="I48" s="102">
        <v>66</v>
      </c>
      <c r="J48" s="102" t="s">
        <v>17</v>
      </c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3">
        <v>66</v>
      </c>
      <c r="W48" s="104"/>
    </row>
    <row r="49" spans="1:23" x14ac:dyDescent="0.3">
      <c r="A49" s="102" t="s">
        <v>689</v>
      </c>
      <c r="B49" s="102" t="s">
        <v>473</v>
      </c>
      <c r="C49" s="102" t="s">
        <v>16</v>
      </c>
      <c r="D49" s="102" t="s">
        <v>5</v>
      </c>
      <c r="E49" s="102" t="s">
        <v>15</v>
      </c>
      <c r="F49" s="102">
        <v>6951857</v>
      </c>
      <c r="G49" s="102">
        <v>62</v>
      </c>
      <c r="H49" s="102" t="s">
        <v>16</v>
      </c>
      <c r="I49" s="102">
        <v>66</v>
      </c>
      <c r="J49" s="102" t="s">
        <v>17</v>
      </c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3">
        <v>66</v>
      </c>
      <c r="W49" s="104"/>
    </row>
    <row r="50" spans="1:23" x14ac:dyDescent="0.3">
      <c r="A50" s="102" t="s">
        <v>620</v>
      </c>
      <c r="B50" s="102" t="s">
        <v>621</v>
      </c>
      <c r="C50" s="102" t="s">
        <v>16</v>
      </c>
      <c r="D50" s="102" t="s">
        <v>5</v>
      </c>
      <c r="E50" s="102" t="s">
        <v>15</v>
      </c>
      <c r="F50" s="102">
        <v>380</v>
      </c>
      <c r="G50" s="102">
        <v>62</v>
      </c>
      <c r="H50" s="102" t="s">
        <v>16</v>
      </c>
      <c r="I50" s="102">
        <v>66</v>
      </c>
      <c r="J50" s="102" t="s">
        <v>17</v>
      </c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3">
        <v>66</v>
      </c>
      <c r="W50" s="104"/>
    </row>
    <row r="51" spans="1:23" x14ac:dyDescent="0.3">
      <c r="A51" s="102" t="s">
        <v>378</v>
      </c>
      <c r="B51" s="102" t="s">
        <v>46</v>
      </c>
      <c r="C51" s="102" t="s">
        <v>16</v>
      </c>
      <c r="D51" s="102" t="s">
        <v>5</v>
      </c>
      <c r="E51" s="102" t="s">
        <v>15</v>
      </c>
      <c r="F51" s="102">
        <v>5646532</v>
      </c>
      <c r="G51" s="102">
        <v>62</v>
      </c>
      <c r="H51" s="102" t="s">
        <v>16</v>
      </c>
      <c r="I51" s="102">
        <v>66</v>
      </c>
      <c r="J51" s="102" t="s">
        <v>17</v>
      </c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3">
        <v>66</v>
      </c>
      <c r="W51" s="104"/>
    </row>
    <row r="52" spans="1:23" x14ac:dyDescent="0.3">
      <c r="A52" s="102" t="s">
        <v>359</v>
      </c>
      <c r="B52" s="102" t="s">
        <v>96</v>
      </c>
      <c r="C52" s="102" t="s">
        <v>16</v>
      </c>
      <c r="D52" s="102" t="s">
        <v>5</v>
      </c>
      <c r="E52" s="102" t="s">
        <v>15</v>
      </c>
      <c r="F52" s="102">
        <v>164</v>
      </c>
      <c r="G52" s="102">
        <v>62</v>
      </c>
      <c r="H52" s="102" t="s">
        <v>16</v>
      </c>
      <c r="I52" s="102">
        <v>66</v>
      </c>
      <c r="J52" s="102" t="s">
        <v>17</v>
      </c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3">
        <v>66</v>
      </c>
      <c r="W52" s="104"/>
    </row>
    <row r="53" spans="1:23" x14ac:dyDescent="0.3">
      <c r="A53" s="102" t="s">
        <v>636</v>
      </c>
      <c r="B53" s="102" t="s">
        <v>637</v>
      </c>
      <c r="C53" s="102" t="s">
        <v>16</v>
      </c>
      <c r="D53" s="102" t="s">
        <v>5</v>
      </c>
      <c r="E53" s="102" t="s">
        <v>15</v>
      </c>
      <c r="F53" s="102">
        <v>2303962</v>
      </c>
      <c r="G53" s="102">
        <v>62</v>
      </c>
      <c r="H53" s="102" t="s">
        <v>16</v>
      </c>
      <c r="I53" s="102">
        <v>66</v>
      </c>
      <c r="J53" s="102" t="s">
        <v>17</v>
      </c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3">
        <v>66</v>
      </c>
      <c r="W53" s="104"/>
    </row>
    <row r="54" spans="1:23" x14ac:dyDescent="0.3">
      <c r="A54" s="102" t="s">
        <v>684</v>
      </c>
      <c r="B54" s="102" t="s">
        <v>685</v>
      </c>
      <c r="C54" s="102" t="s">
        <v>16</v>
      </c>
      <c r="D54" s="102" t="s">
        <v>5</v>
      </c>
      <c r="E54" s="102" t="s">
        <v>15</v>
      </c>
      <c r="F54" s="102">
        <v>9000335</v>
      </c>
      <c r="G54" s="102">
        <v>62</v>
      </c>
      <c r="H54" s="102" t="s">
        <v>17</v>
      </c>
      <c r="I54" s="102">
        <v>62</v>
      </c>
      <c r="J54" s="102" t="s">
        <v>17</v>
      </c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3">
        <v>62</v>
      </c>
      <c r="W54" s="104"/>
    </row>
    <row r="55" spans="1:23" x14ac:dyDescent="0.3">
      <c r="A55" s="102" t="s">
        <v>154</v>
      </c>
      <c r="B55" s="102" t="s">
        <v>155</v>
      </c>
      <c r="C55" s="102" t="s">
        <v>16</v>
      </c>
      <c r="D55" s="102" t="s">
        <v>5</v>
      </c>
      <c r="E55" s="102" t="s">
        <v>15</v>
      </c>
      <c r="F55" s="102">
        <v>2761997</v>
      </c>
      <c r="G55" s="102">
        <v>62</v>
      </c>
      <c r="H55" s="102" t="s">
        <v>17</v>
      </c>
      <c r="I55" s="102">
        <v>62</v>
      </c>
      <c r="J55" s="102" t="s">
        <v>17</v>
      </c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3">
        <v>62</v>
      </c>
      <c r="W55" s="104"/>
    </row>
    <row r="56" spans="1:23" x14ac:dyDescent="0.3">
      <c r="A56" s="102" t="s">
        <v>624</v>
      </c>
      <c r="B56" s="102" t="s">
        <v>623</v>
      </c>
      <c r="C56" s="102" t="s">
        <v>16</v>
      </c>
      <c r="D56" s="102" t="s">
        <v>5</v>
      </c>
      <c r="E56" s="102" t="s">
        <v>15</v>
      </c>
      <c r="F56" s="102">
        <v>4006</v>
      </c>
      <c r="G56" s="102">
        <v>62</v>
      </c>
      <c r="H56" s="102" t="s">
        <v>16</v>
      </c>
      <c r="I56" s="102">
        <v>66</v>
      </c>
      <c r="J56" s="102" t="s">
        <v>16</v>
      </c>
      <c r="K56" s="102">
        <v>1</v>
      </c>
      <c r="L56" s="102"/>
      <c r="M56" s="102"/>
      <c r="N56" s="102"/>
      <c r="O56" s="102"/>
      <c r="P56" s="102"/>
      <c r="Q56" s="102">
        <v>1</v>
      </c>
      <c r="R56" s="102"/>
      <c r="S56" s="102"/>
      <c r="T56" s="102"/>
      <c r="U56" s="102"/>
      <c r="V56" s="103">
        <v>76</v>
      </c>
      <c r="W56" s="104"/>
    </row>
    <row r="57" spans="1:23" x14ac:dyDescent="0.3">
      <c r="A57" s="102" t="s">
        <v>611</v>
      </c>
      <c r="B57" s="102" t="s">
        <v>392</v>
      </c>
      <c r="C57" s="102" t="s">
        <v>16</v>
      </c>
      <c r="D57" s="102" t="s">
        <v>5</v>
      </c>
      <c r="E57" s="102" t="s">
        <v>15</v>
      </c>
      <c r="F57" s="102">
        <v>690</v>
      </c>
      <c r="G57" s="102">
        <v>62</v>
      </c>
      <c r="H57" s="102" t="s">
        <v>16</v>
      </c>
      <c r="I57" s="102">
        <v>66</v>
      </c>
      <c r="J57" s="102" t="s">
        <v>17</v>
      </c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3">
        <v>66</v>
      </c>
      <c r="W57" s="104" t="s">
        <v>612</v>
      </c>
    </row>
    <row r="58" spans="1:23" x14ac:dyDescent="0.3">
      <c r="A58" s="102" t="s">
        <v>488</v>
      </c>
      <c r="B58" s="102" t="s">
        <v>489</v>
      </c>
      <c r="C58" s="102" t="s">
        <v>16</v>
      </c>
      <c r="D58" s="102" t="s">
        <v>5</v>
      </c>
      <c r="E58" s="102" t="s">
        <v>15</v>
      </c>
      <c r="F58" s="102">
        <v>7740235</v>
      </c>
      <c r="G58" s="102">
        <v>62</v>
      </c>
      <c r="H58" s="102" t="s">
        <v>16</v>
      </c>
      <c r="I58" s="102">
        <v>66</v>
      </c>
      <c r="J58" s="102" t="s">
        <v>17</v>
      </c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3">
        <v>66</v>
      </c>
      <c r="W58" s="104"/>
    </row>
    <row r="59" spans="1:23" x14ac:dyDescent="0.3">
      <c r="A59" s="102" t="s">
        <v>227</v>
      </c>
      <c r="B59" s="102" t="s">
        <v>200</v>
      </c>
      <c r="C59" s="102" t="s">
        <v>16</v>
      </c>
      <c r="D59" s="102" t="s">
        <v>5</v>
      </c>
      <c r="E59" s="102" t="s">
        <v>15</v>
      </c>
      <c r="F59" s="102">
        <v>8719203</v>
      </c>
      <c r="G59" s="102">
        <v>62</v>
      </c>
      <c r="H59" s="102" t="s">
        <v>17</v>
      </c>
      <c r="I59" s="102">
        <v>62</v>
      </c>
      <c r="J59" s="102" t="s">
        <v>17</v>
      </c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3">
        <v>62</v>
      </c>
      <c r="W59" s="104"/>
    </row>
    <row r="60" spans="1:23" x14ac:dyDescent="0.3">
      <c r="A60" s="102" t="s">
        <v>613</v>
      </c>
      <c r="B60" s="102" t="s">
        <v>614</v>
      </c>
      <c r="C60" s="102" t="s">
        <v>16</v>
      </c>
      <c r="D60" s="102" t="s">
        <v>5</v>
      </c>
      <c r="E60" s="102" t="s">
        <v>15</v>
      </c>
      <c r="F60" s="102">
        <v>429032</v>
      </c>
      <c r="G60" s="102">
        <v>62</v>
      </c>
      <c r="H60" s="102" t="s">
        <v>16</v>
      </c>
      <c r="I60" s="102">
        <v>66</v>
      </c>
      <c r="J60" s="102" t="s">
        <v>17</v>
      </c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3">
        <v>66</v>
      </c>
      <c r="W60" s="104"/>
    </row>
    <row r="61" spans="1:23" x14ac:dyDescent="0.3">
      <c r="A61" s="102" t="s">
        <v>466</v>
      </c>
      <c r="B61" s="102" t="s">
        <v>518</v>
      </c>
      <c r="C61" s="102" t="s">
        <v>16</v>
      </c>
      <c r="D61" s="102" t="s">
        <v>5</v>
      </c>
      <c r="E61" s="102" t="s">
        <v>15</v>
      </c>
      <c r="F61" s="102">
        <v>2169</v>
      </c>
      <c r="G61" s="102">
        <v>62</v>
      </c>
      <c r="H61" s="102" t="s">
        <v>16</v>
      </c>
      <c r="I61" s="102">
        <v>66</v>
      </c>
      <c r="J61" s="102" t="s">
        <v>17</v>
      </c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3">
        <v>66</v>
      </c>
      <c r="W61" s="104"/>
    </row>
    <row r="62" spans="1:23" x14ac:dyDescent="0.3">
      <c r="A62" s="102" t="s">
        <v>760</v>
      </c>
      <c r="B62" s="102" t="s">
        <v>761</v>
      </c>
      <c r="C62" s="102" t="s">
        <v>16</v>
      </c>
      <c r="D62" s="102" t="s">
        <v>5</v>
      </c>
      <c r="E62" s="102" t="s">
        <v>15</v>
      </c>
      <c r="F62" s="102"/>
      <c r="G62" s="102">
        <v>62</v>
      </c>
      <c r="H62" s="102" t="s">
        <v>16</v>
      </c>
      <c r="I62" s="102">
        <v>66</v>
      </c>
      <c r="J62" s="102" t="s">
        <v>17</v>
      </c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3">
        <v>66</v>
      </c>
      <c r="W62" s="104"/>
    </row>
    <row r="63" spans="1:23" x14ac:dyDescent="0.3">
      <c r="A63" s="102" t="s">
        <v>760</v>
      </c>
      <c r="B63" s="102" t="s">
        <v>762</v>
      </c>
      <c r="C63" s="102" t="s">
        <v>16</v>
      </c>
      <c r="D63" s="102" t="s">
        <v>5</v>
      </c>
      <c r="E63" s="102" t="s">
        <v>15</v>
      </c>
      <c r="F63" s="102"/>
      <c r="G63" s="102">
        <v>62</v>
      </c>
      <c r="H63" s="102" t="s">
        <v>16</v>
      </c>
      <c r="I63" s="102">
        <v>66</v>
      </c>
      <c r="J63" s="102" t="s">
        <v>17</v>
      </c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3">
        <v>66</v>
      </c>
      <c r="W63" s="104"/>
    </row>
    <row r="64" spans="1:23" x14ac:dyDescent="0.3">
      <c r="A64" s="102" t="s">
        <v>108</v>
      </c>
      <c r="B64" s="102" t="s">
        <v>109</v>
      </c>
      <c r="C64" s="102" t="s">
        <v>16</v>
      </c>
      <c r="D64" s="102" t="s">
        <v>5</v>
      </c>
      <c r="E64" s="102" t="s">
        <v>15</v>
      </c>
      <c r="F64" s="102">
        <v>467</v>
      </c>
      <c r="G64" s="102">
        <v>62</v>
      </c>
      <c r="H64" s="102" t="s">
        <v>16</v>
      </c>
      <c r="I64" s="102">
        <v>66</v>
      </c>
      <c r="J64" s="102" t="s">
        <v>16</v>
      </c>
      <c r="K64" s="102">
        <v>1</v>
      </c>
      <c r="L64" s="102"/>
      <c r="M64" s="102"/>
      <c r="N64" s="102">
        <v>1</v>
      </c>
      <c r="O64" s="102"/>
      <c r="P64" s="102"/>
      <c r="Q64" s="102"/>
      <c r="R64" s="102"/>
      <c r="S64" s="102"/>
      <c r="T64" s="102"/>
      <c r="U64" s="102"/>
      <c r="V64" s="103">
        <v>76</v>
      </c>
      <c r="W64" s="104"/>
    </row>
    <row r="65" spans="1:23" x14ac:dyDescent="0.3">
      <c r="A65" s="102" t="s">
        <v>691</v>
      </c>
      <c r="B65" s="102" t="s">
        <v>392</v>
      </c>
      <c r="C65" s="102" t="s">
        <v>16</v>
      </c>
      <c r="D65" s="102" t="s">
        <v>5</v>
      </c>
      <c r="E65" s="102" t="s">
        <v>15</v>
      </c>
      <c r="F65" s="102">
        <v>3011</v>
      </c>
      <c r="G65" s="102">
        <v>62</v>
      </c>
      <c r="H65" s="102" t="s">
        <v>16</v>
      </c>
      <c r="I65" s="102">
        <v>66</v>
      </c>
      <c r="J65" s="102" t="s">
        <v>17</v>
      </c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3">
        <v>66</v>
      </c>
      <c r="W65" s="104"/>
    </row>
    <row r="66" spans="1:23" x14ac:dyDescent="0.3">
      <c r="A66" s="102" t="s">
        <v>727</v>
      </c>
      <c r="B66" s="102" t="s">
        <v>728</v>
      </c>
      <c r="C66" s="102" t="s">
        <v>16</v>
      </c>
      <c r="D66" s="102" t="s">
        <v>5</v>
      </c>
      <c r="E66" s="102"/>
      <c r="F66" s="102"/>
      <c r="G66" s="102">
        <v>62</v>
      </c>
      <c r="H66" s="102" t="s">
        <v>16</v>
      </c>
      <c r="I66" s="102">
        <v>66</v>
      </c>
      <c r="J66" s="102" t="s">
        <v>16</v>
      </c>
      <c r="K66" s="102">
        <v>2</v>
      </c>
      <c r="L66" s="102"/>
      <c r="M66" s="102"/>
      <c r="N66" s="102"/>
      <c r="O66" s="102">
        <v>2</v>
      </c>
      <c r="P66" s="102"/>
      <c r="Q66" s="102"/>
      <c r="R66" s="102"/>
      <c r="S66" s="102"/>
      <c r="T66" s="102"/>
      <c r="U66" s="102"/>
      <c r="V66" s="103">
        <v>86</v>
      </c>
      <c r="W66" s="104" t="s">
        <v>730</v>
      </c>
    </row>
    <row r="67" spans="1:23" x14ac:dyDescent="0.3">
      <c r="A67" s="102" t="s">
        <v>65</v>
      </c>
      <c r="B67" s="102" t="s">
        <v>66</v>
      </c>
      <c r="C67" s="102" t="s">
        <v>16</v>
      </c>
      <c r="D67" s="102" t="s">
        <v>5</v>
      </c>
      <c r="E67" s="102" t="s">
        <v>15</v>
      </c>
      <c r="F67" s="102">
        <v>349813</v>
      </c>
      <c r="G67" s="102">
        <v>62</v>
      </c>
      <c r="H67" s="102" t="s">
        <v>16</v>
      </c>
      <c r="I67" s="102">
        <v>66</v>
      </c>
      <c r="J67" s="102" t="s">
        <v>16</v>
      </c>
      <c r="K67" s="102">
        <v>2</v>
      </c>
      <c r="L67" s="102"/>
      <c r="M67" s="102"/>
      <c r="N67" s="102"/>
      <c r="O67" s="102">
        <v>2</v>
      </c>
      <c r="P67" s="102"/>
      <c r="Q67" s="102"/>
      <c r="R67" s="102"/>
      <c r="S67" s="102"/>
      <c r="T67" s="102"/>
      <c r="U67" s="102"/>
      <c r="V67" s="103">
        <v>86</v>
      </c>
      <c r="W67" s="104"/>
    </row>
    <row r="68" spans="1:23" x14ac:dyDescent="0.3">
      <c r="A68" s="102" t="s">
        <v>638</v>
      </c>
      <c r="B68" s="102" t="s">
        <v>639</v>
      </c>
      <c r="C68" s="102" t="s">
        <v>16</v>
      </c>
      <c r="D68" s="102" t="s">
        <v>5</v>
      </c>
      <c r="E68" s="102" t="s">
        <v>15</v>
      </c>
      <c r="F68" s="102">
        <v>3892212</v>
      </c>
      <c r="G68" s="102">
        <v>62</v>
      </c>
      <c r="H68" s="102" t="s">
        <v>16</v>
      </c>
      <c r="I68" s="102">
        <v>66</v>
      </c>
      <c r="J68" s="102" t="s">
        <v>17</v>
      </c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3">
        <v>66</v>
      </c>
      <c r="W68" s="104"/>
    </row>
    <row r="69" spans="1:23" x14ac:dyDescent="0.3">
      <c r="A69" s="102" t="s">
        <v>640</v>
      </c>
      <c r="B69" s="102" t="s">
        <v>392</v>
      </c>
      <c r="C69" s="102" t="s">
        <v>16</v>
      </c>
      <c r="D69" s="102" t="s">
        <v>5</v>
      </c>
      <c r="E69" s="102" t="s">
        <v>15</v>
      </c>
      <c r="F69" s="102">
        <v>4039737</v>
      </c>
      <c r="G69" s="102">
        <v>62</v>
      </c>
      <c r="H69" s="102" t="s">
        <v>16</v>
      </c>
      <c r="I69" s="102">
        <v>66</v>
      </c>
      <c r="J69" s="102" t="s">
        <v>17</v>
      </c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3">
        <v>66</v>
      </c>
      <c r="W69" s="104"/>
    </row>
    <row r="70" spans="1:23" x14ac:dyDescent="0.3">
      <c r="A70" s="102" t="s">
        <v>112</v>
      </c>
      <c r="B70" s="102" t="s">
        <v>695</v>
      </c>
      <c r="C70" s="102" t="s">
        <v>16</v>
      </c>
      <c r="D70" s="102" t="s">
        <v>5</v>
      </c>
      <c r="E70" s="102" t="s">
        <v>15</v>
      </c>
      <c r="F70" s="102">
        <v>7225691</v>
      </c>
      <c r="G70" s="102">
        <v>62</v>
      </c>
      <c r="H70" s="102" t="s">
        <v>16</v>
      </c>
      <c r="I70" s="102">
        <v>66</v>
      </c>
      <c r="J70" s="102" t="s">
        <v>17</v>
      </c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3">
        <v>66</v>
      </c>
      <c r="W70" s="104"/>
    </row>
    <row r="71" spans="1:23" x14ac:dyDescent="0.3">
      <c r="A71" s="102" t="s">
        <v>380</v>
      </c>
      <c r="B71" s="102" t="s">
        <v>381</v>
      </c>
      <c r="C71" s="102" t="s">
        <v>16</v>
      </c>
      <c r="D71" s="102" t="s">
        <v>5</v>
      </c>
      <c r="E71" s="102" t="s">
        <v>15</v>
      </c>
      <c r="F71" s="102">
        <v>6824078</v>
      </c>
      <c r="G71" s="102">
        <v>62</v>
      </c>
      <c r="H71" s="102" t="s">
        <v>17</v>
      </c>
      <c r="I71" s="102">
        <v>62</v>
      </c>
      <c r="J71" s="102" t="s">
        <v>17</v>
      </c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3">
        <v>62</v>
      </c>
      <c r="W71" s="104"/>
    </row>
    <row r="72" spans="1:23" x14ac:dyDescent="0.3">
      <c r="A72" s="102" t="s">
        <v>510</v>
      </c>
      <c r="B72" s="102" t="s">
        <v>512</v>
      </c>
      <c r="C72" s="102" t="s">
        <v>16</v>
      </c>
      <c r="D72" s="102" t="s">
        <v>5</v>
      </c>
      <c r="E72" s="102" t="s">
        <v>15</v>
      </c>
      <c r="F72" s="102">
        <v>1527</v>
      </c>
      <c r="G72" s="102">
        <v>62</v>
      </c>
      <c r="H72" s="102" t="s">
        <v>16</v>
      </c>
      <c r="I72" s="102">
        <v>66</v>
      </c>
      <c r="J72" s="102" t="s">
        <v>17</v>
      </c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3">
        <v>66</v>
      </c>
      <c r="W72" s="104"/>
    </row>
    <row r="73" spans="1:23" x14ac:dyDescent="0.3">
      <c r="A73" s="102" t="s">
        <v>690</v>
      </c>
      <c r="B73" s="102" t="s">
        <v>96</v>
      </c>
      <c r="C73" s="102" t="s">
        <v>16</v>
      </c>
      <c r="D73" s="102" t="s">
        <v>5</v>
      </c>
      <c r="E73" s="102" t="s">
        <v>15</v>
      </c>
      <c r="F73" s="102">
        <v>3483402</v>
      </c>
      <c r="G73" s="102">
        <v>62</v>
      </c>
      <c r="H73" s="102" t="s">
        <v>16</v>
      </c>
      <c r="I73" s="102">
        <v>66</v>
      </c>
      <c r="J73" s="102" t="s">
        <v>17</v>
      </c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3">
        <v>66</v>
      </c>
      <c r="W73" s="104"/>
    </row>
    <row r="74" spans="1:23" x14ac:dyDescent="0.3">
      <c r="A74" s="102" t="s">
        <v>694</v>
      </c>
      <c r="B74" s="102" t="s">
        <v>149</v>
      </c>
      <c r="C74" s="102" t="s">
        <v>16</v>
      </c>
      <c r="D74" s="102" t="s">
        <v>5</v>
      </c>
      <c r="E74" s="102" t="s">
        <v>15</v>
      </c>
      <c r="F74" s="102">
        <v>6339429</v>
      </c>
      <c r="G74" s="102">
        <v>62</v>
      </c>
      <c r="H74" s="102" t="s">
        <v>16</v>
      </c>
      <c r="I74" s="102">
        <v>66</v>
      </c>
      <c r="J74" s="102" t="s">
        <v>17</v>
      </c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3">
        <v>66</v>
      </c>
      <c r="W74" s="104"/>
    </row>
    <row r="75" spans="1:23" x14ac:dyDescent="0.3">
      <c r="A75" s="102" t="s">
        <v>619</v>
      </c>
      <c r="B75" s="102" t="s">
        <v>487</v>
      </c>
      <c r="C75" s="102" t="s">
        <v>16</v>
      </c>
      <c r="D75" s="102" t="s">
        <v>5</v>
      </c>
      <c r="E75" s="102" t="s">
        <v>15</v>
      </c>
      <c r="F75" s="102">
        <v>7800125</v>
      </c>
      <c r="G75" s="102">
        <v>62</v>
      </c>
      <c r="H75" s="102" t="s">
        <v>16</v>
      </c>
      <c r="I75" s="102">
        <v>66</v>
      </c>
      <c r="J75" s="102" t="s">
        <v>17</v>
      </c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3">
        <v>66</v>
      </c>
      <c r="W75" s="104"/>
    </row>
    <row r="76" spans="1:23" x14ac:dyDescent="0.3">
      <c r="A76" s="102" t="s">
        <v>468</v>
      </c>
      <c r="B76" s="102" t="s">
        <v>456</v>
      </c>
      <c r="C76" s="102" t="s">
        <v>16</v>
      </c>
      <c r="D76" s="102" t="s">
        <v>5</v>
      </c>
      <c r="E76" s="102" t="s">
        <v>15</v>
      </c>
      <c r="F76" s="102">
        <v>68</v>
      </c>
      <c r="G76" s="102">
        <v>62</v>
      </c>
      <c r="H76" s="102" t="s">
        <v>17</v>
      </c>
      <c r="I76" s="102">
        <v>62</v>
      </c>
      <c r="J76" s="102" t="s">
        <v>17</v>
      </c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3">
        <v>62</v>
      </c>
      <c r="W76" s="104"/>
    </row>
    <row r="77" spans="1:23" x14ac:dyDescent="0.3">
      <c r="A77" s="102" t="s">
        <v>385</v>
      </c>
      <c r="B77" s="102" t="s">
        <v>678</v>
      </c>
      <c r="C77" s="102" t="s">
        <v>16</v>
      </c>
      <c r="D77" s="102" t="s">
        <v>5</v>
      </c>
      <c r="E77" s="102" t="s">
        <v>15</v>
      </c>
      <c r="F77" s="102">
        <v>727174</v>
      </c>
      <c r="G77" s="102">
        <v>62</v>
      </c>
      <c r="H77" s="102" t="s">
        <v>17</v>
      </c>
      <c r="I77" s="102">
        <v>62</v>
      </c>
      <c r="J77" s="102" t="s">
        <v>17</v>
      </c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3">
        <v>62</v>
      </c>
      <c r="W77" s="104"/>
    </row>
    <row r="78" spans="1:23" x14ac:dyDescent="0.3">
      <c r="A78" s="102" t="s">
        <v>683</v>
      </c>
      <c r="B78" s="102" t="s">
        <v>60</v>
      </c>
      <c r="C78" s="102" t="s">
        <v>16</v>
      </c>
      <c r="D78" s="102" t="s">
        <v>5</v>
      </c>
      <c r="E78" s="102" t="s">
        <v>15</v>
      </c>
      <c r="F78" s="102">
        <v>6488650</v>
      </c>
      <c r="G78" s="102">
        <v>62</v>
      </c>
      <c r="H78" s="102" t="s">
        <v>16</v>
      </c>
      <c r="I78" s="102">
        <v>66</v>
      </c>
      <c r="J78" s="102" t="s">
        <v>17</v>
      </c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3">
        <v>66</v>
      </c>
      <c r="W78" s="104"/>
    </row>
    <row r="79" spans="1:23" x14ac:dyDescent="0.3">
      <c r="A79" s="102" t="s">
        <v>622</v>
      </c>
      <c r="B79" s="102" t="s">
        <v>63</v>
      </c>
      <c r="C79" s="102" t="s">
        <v>16</v>
      </c>
      <c r="D79" s="102" t="s">
        <v>5</v>
      </c>
      <c r="E79" s="102" t="s">
        <v>15</v>
      </c>
      <c r="F79" s="102">
        <v>178</v>
      </c>
      <c r="G79" s="102">
        <v>62</v>
      </c>
      <c r="H79" s="102" t="s">
        <v>16</v>
      </c>
      <c r="I79" s="102">
        <v>66</v>
      </c>
      <c r="J79" s="102" t="s">
        <v>17</v>
      </c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3">
        <v>66</v>
      </c>
      <c r="W79" s="104"/>
    </row>
    <row r="80" spans="1:23" x14ac:dyDescent="0.3">
      <c r="A80" s="102" t="s">
        <v>682</v>
      </c>
      <c r="B80" s="102" t="s">
        <v>514</v>
      </c>
      <c r="C80" s="102" t="s">
        <v>16</v>
      </c>
      <c r="D80" s="102" t="s">
        <v>5</v>
      </c>
      <c r="E80" s="102" t="s">
        <v>15</v>
      </c>
      <c r="F80" s="102">
        <v>3267376</v>
      </c>
      <c r="G80" s="102">
        <v>62</v>
      </c>
      <c r="H80" s="102" t="s">
        <v>16</v>
      </c>
      <c r="I80" s="102">
        <v>66</v>
      </c>
      <c r="J80" s="102" t="s">
        <v>17</v>
      </c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3">
        <v>66</v>
      </c>
      <c r="W80" s="104"/>
    </row>
    <row r="81" spans="1:23" x14ac:dyDescent="0.3">
      <c r="A81" s="102" t="s">
        <v>688</v>
      </c>
      <c r="B81" s="102" t="s">
        <v>258</v>
      </c>
      <c r="C81" s="102" t="s">
        <v>16</v>
      </c>
      <c r="D81" s="102" t="s">
        <v>5</v>
      </c>
      <c r="E81" s="102" t="s">
        <v>15</v>
      </c>
      <c r="F81" s="102">
        <v>2598759</v>
      </c>
      <c r="G81" s="102">
        <v>62</v>
      </c>
      <c r="H81" s="102" t="s">
        <v>16</v>
      </c>
      <c r="I81" s="102">
        <v>66</v>
      </c>
      <c r="J81" s="102" t="s">
        <v>17</v>
      </c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3">
        <v>66</v>
      </c>
      <c r="W81" s="104"/>
    </row>
    <row r="82" spans="1:23" x14ac:dyDescent="0.3">
      <c r="A82" s="102" t="s">
        <v>539</v>
      </c>
      <c r="B82" s="102" t="s">
        <v>445</v>
      </c>
      <c r="C82" s="102" t="s">
        <v>16</v>
      </c>
      <c r="D82" s="102" t="s">
        <v>5</v>
      </c>
      <c r="E82" s="102" t="s">
        <v>15</v>
      </c>
      <c r="F82" s="102">
        <v>1659</v>
      </c>
      <c r="G82" s="102">
        <v>62</v>
      </c>
      <c r="H82" s="102" t="s">
        <v>16</v>
      </c>
      <c r="I82" s="102">
        <v>66</v>
      </c>
      <c r="J82" s="102" t="s">
        <v>16</v>
      </c>
      <c r="K82" s="102">
        <v>1</v>
      </c>
      <c r="L82" s="102"/>
      <c r="M82" s="102"/>
      <c r="N82" s="102"/>
      <c r="O82" s="102"/>
      <c r="P82" s="102"/>
      <c r="Q82" s="102">
        <v>1</v>
      </c>
      <c r="R82" s="102"/>
      <c r="S82" s="102"/>
      <c r="T82" s="102"/>
      <c r="U82" s="102"/>
      <c r="V82" s="103">
        <v>76</v>
      </c>
      <c r="W82" s="104"/>
    </row>
    <row r="83" spans="1:23" x14ac:dyDescent="0.3">
      <c r="A83" s="102" t="s">
        <v>537</v>
      </c>
      <c r="B83" s="102" t="s">
        <v>538</v>
      </c>
      <c r="C83" s="102" t="s">
        <v>16</v>
      </c>
      <c r="D83" s="102" t="s">
        <v>5</v>
      </c>
      <c r="E83" s="102" t="s">
        <v>15</v>
      </c>
      <c r="F83" s="102">
        <v>9746669</v>
      </c>
      <c r="G83" s="102">
        <v>62</v>
      </c>
      <c r="H83" s="102" t="s">
        <v>16</v>
      </c>
      <c r="I83" s="102">
        <v>66</v>
      </c>
      <c r="J83" s="102" t="s">
        <v>16</v>
      </c>
      <c r="K83" s="102">
        <v>1</v>
      </c>
      <c r="L83" s="102"/>
      <c r="M83" s="102"/>
      <c r="N83" s="102"/>
      <c r="O83" s="102">
        <v>1</v>
      </c>
      <c r="P83" s="102"/>
      <c r="Q83" s="102"/>
      <c r="R83" s="102"/>
      <c r="S83" s="102"/>
      <c r="T83" s="102"/>
      <c r="U83" s="102"/>
      <c r="V83" s="103">
        <v>76</v>
      </c>
      <c r="W83" s="104"/>
    </row>
    <row r="84" spans="1:23" x14ac:dyDescent="0.3">
      <c r="A84" s="102" t="s">
        <v>455</v>
      </c>
      <c r="B84" s="102" t="s">
        <v>456</v>
      </c>
      <c r="C84" s="102" t="s">
        <v>16</v>
      </c>
      <c r="D84" s="102" t="s">
        <v>5</v>
      </c>
      <c r="E84" s="102" t="s">
        <v>14</v>
      </c>
      <c r="F84" s="102"/>
      <c r="G84" s="102">
        <v>62</v>
      </c>
      <c r="H84" s="102" t="s">
        <v>17</v>
      </c>
      <c r="I84" s="102">
        <v>62</v>
      </c>
      <c r="J84" s="102" t="s">
        <v>17</v>
      </c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3">
        <v>62</v>
      </c>
      <c r="W84" s="104"/>
    </row>
    <row r="85" spans="1:23" x14ac:dyDescent="0.3">
      <c r="A85" s="102" t="s">
        <v>542</v>
      </c>
      <c r="B85" s="102" t="s">
        <v>543</v>
      </c>
      <c r="C85" s="102" t="s">
        <v>16</v>
      </c>
      <c r="D85" s="102" t="s">
        <v>5</v>
      </c>
      <c r="E85" s="102" t="s">
        <v>15</v>
      </c>
      <c r="F85" s="102">
        <v>51</v>
      </c>
      <c r="G85" s="102">
        <v>62</v>
      </c>
      <c r="H85" s="102" t="s">
        <v>16</v>
      </c>
      <c r="I85" s="102">
        <v>66</v>
      </c>
      <c r="J85" s="102" t="s">
        <v>17</v>
      </c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3">
        <v>66</v>
      </c>
      <c r="W85" s="104"/>
    </row>
    <row r="86" spans="1:23" x14ac:dyDescent="0.3">
      <c r="A86" s="102" t="s">
        <v>382</v>
      </c>
      <c r="B86" s="102" t="s">
        <v>159</v>
      </c>
      <c r="C86" s="102" t="s">
        <v>16</v>
      </c>
      <c r="D86" s="102" t="s">
        <v>5</v>
      </c>
      <c r="E86" s="102" t="s">
        <v>15</v>
      </c>
      <c r="F86" s="102">
        <v>319</v>
      </c>
      <c r="G86" s="102">
        <v>62</v>
      </c>
      <c r="H86" s="102" t="s">
        <v>16</v>
      </c>
      <c r="I86" s="102">
        <v>66</v>
      </c>
      <c r="J86" s="102" t="s">
        <v>17</v>
      </c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3">
        <v>66</v>
      </c>
      <c r="W86" s="104"/>
    </row>
    <row r="87" spans="1:23" x14ac:dyDescent="0.3">
      <c r="A87" s="102" t="s">
        <v>686</v>
      </c>
      <c r="B87" s="102" t="s">
        <v>687</v>
      </c>
      <c r="C87" s="102" t="s">
        <v>16</v>
      </c>
      <c r="D87" s="102" t="s">
        <v>5</v>
      </c>
      <c r="E87" s="102" t="s">
        <v>15</v>
      </c>
      <c r="F87" s="102">
        <v>633</v>
      </c>
      <c r="G87" s="102">
        <v>62</v>
      </c>
      <c r="H87" s="102" t="s">
        <v>17</v>
      </c>
      <c r="I87" s="102">
        <v>62</v>
      </c>
      <c r="J87" s="102" t="s">
        <v>17</v>
      </c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3">
        <v>62</v>
      </c>
      <c r="W87" s="104"/>
    </row>
    <row r="88" spans="1:23" x14ac:dyDescent="0.3">
      <c r="A88" s="102" t="s">
        <v>679</v>
      </c>
      <c r="B88" s="102" t="s">
        <v>680</v>
      </c>
      <c r="C88" s="102" t="s">
        <v>16</v>
      </c>
      <c r="D88" s="102" t="s">
        <v>5</v>
      </c>
      <c r="E88" s="102" t="s">
        <v>15</v>
      </c>
      <c r="F88" s="102">
        <v>883</v>
      </c>
      <c r="G88" s="102">
        <v>62</v>
      </c>
      <c r="H88" s="102" t="s">
        <v>17</v>
      </c>
      <c r="I88" s="102">
        <v>62</v>
      </c>
      <c r="J88" s="102" t="s">
        <v>17</v>
      </c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3">
        <v>62</v>
      </c>
      <c r="W88" s="104"/>
    </row>
    <row r="89" spans="1:23" x14ac:dyDescent="0.3">
      <c r="A89" s="102" t="s">
        <v>759</v>
      </c>
      <c r="B89" s="102" t="s">
        <v>258</v>
      </c>
      <c r="C89" s="102" t="s">
        <v>16</v>
      </c>
      <c r="D89" s="102" t="s">
        <v>5</v>
      </c>
      <c r="E89" s="102" t="s">
        <v>15</v>
      </c>
      <c r="F89" s="102">
        <v>3974248</v>
      </c>
      <c r="G89" s="102">
        <v>62</v>
      </c>
      <c r="H89" s="102" t="s">
        <v>17</v>
      </c>
      <c r="I89" s="102">
        <v>62</v>
      </c>
      <c r="J89" s="102" t="s">
        <v>17</v>
      </c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3">
        <v>62</v>
      </c>
      <c r="W89" s="104"/>
    </row>
  </sheetData>
  <mergeCells count="1">
    <mergeCell ref="A2:B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A72AE-11CC-4C1E-AAFE-95D3E1AF35AB}">
  <sheetPr codeName="Feuil8"/>
  <dimension ref="A1:W56"/>
  <sheetViews>
    <sheetView workbookViewId="0">
      <selection activeCell="D9" sqref="D9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813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698</v>
      </c>
      <c r="B5" s="102" t="s">
        <v>239</v>
      </c>
      <c r="C5" s="102" t="s">
        <v>16</v>
      </c>
      <c r="D5" s="102" t="s">
        <v>6</v>
      </c>
      <c r="E5" s="102" t="s">
        <v>15</v>
      </c>
      <c r="F5" s="102">
        <v>7665101</v>
      </c>
      <c r="G5" s="102">
        <v>58</v>
      </c>
      <c r="H5" s="102" t="s">
        <v>17</v>
      </c>
      <c r="I5" s="102">
        <v>58</v>
      </c>
      <c r="J5" s="102" t="s">
        <v>17</v>
      </c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>
        <v>58</v>
      </c>
      <c r="W5" s="104"/>
    </row>
    <row r="6" spans="1:23" x14ac:dyDescent="0.3">
      <c r="A6" s="102" t="s">
        <v>462</v>
      </c>
      <c r="B6" s="102" t="s">
        <v>195</v>
      </c>
      <c r="C6" s="102" t="s">
        <v>16</v>
      </c>
      <c r="D6" s="102" t="s">
        <v>6</v>
      </c>
      <c r="E6" s="102" t="s">
        <v>15</v>
      </c>
      <c r="F6" s="102">
        <v>7487328</v>
      </c>
      <c r="G6" s="102">
        <v>58</v>
      </c>
      <c r="H6" s="102" t="s">
        <v>17</v>
      </c>
      <c r="I6" s="102">
        <v>58</v>
      </c>
      <c r="J6" s="102" t="s">
        <v>17</v>
      </c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>
        <v>58</v>
      </c>
      <c r="W6" s="104"/>
    </row>
    <row r="7" spans="1:23" x14ac:dyDescent="0.3">
      <c r="A7" s="102" t="s">
        <v>587</v>
      </c>
      <c r="B7" s="102" t="s">
        <v>588</v>
      </c>
      <c r="C7" s="102" t="s">
        <v>16</v>
      </c>
      <c r="D7" s="102" t="s">
        <v>6</v>
      </c>
      <c r="E7" s="102" t="s">
        <v>15</v>
      </c>
      <c r="F7" s="102">
        <v>1505694</v>
      </c>
      <c r="G7" s="102">
        <v>58</v>
      </c>
      <c r="H7" s="102" t="s">
        <v>17</v>
      </c>
      <c r="I7" s="102">
        <v>58</v>
      </c>
      <c r="J7" s="102" t="s">
        <v>16</v>
      </c>
      <c r="K7" s="102">
        <v>1</v>
      </c>
      <c r="L7" s="102"/>
      <c r="M7" s="102"/>
      <c r="N7" s="102"/>
      <c r="O7" s="102">
        <v>1</v>
      </c>
      <c r="P7" s="102"/>
      <c r="Q7" s="102"/>
      <c r="R7" s="102"/>
      <c r="S7" s="102"/>
      <c r="T7" s="102"/>
      <c r="U7" s="102"/>
      <c r="V7" s="103">
        <v>68</v>
      </c>
      <c r="W7" s="104"/>
    </row>
    <row r="8" spans="1:23" x14ac:dyDescent="0.3">
      <c r="A8" s="102" t="s">
        <v>244</v>
      </c>
      <c r="B8" s="102" t="s">
        <v>245</v>
      </c>
      <c r="C8" s="102" t="s">
        <v>16</v>
      </c>
      <c r="D8" s="102" t="s">
        <v>6</v>
      </c>
      <c r="E8" s="102" t="s">
        <v>15</v>
      </c>
      <c r="F8" s="102">
        <v>2000469</v>
      </c>
      <c r="G8" s="102">
        <v>58</v>
      </c>
      <c r="H8" s="102" t="s">
        <v>17</v>
      </c>
      <c r="I8" s="102">
        <v>58</v>
      </c>
      <c r="J8" s="102" t="s">
        <v>17</v>
      </c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>
        <v>58</v>
      </c>
      <c r="W8" s="104"/>
    </row>
    <row r="9" spans="1:23" x14ac:dyDescent="0.3">
      <c r="A9" s="102" t="s">
        <v>589</v>
      </c>
      <c r="B9" s="102" t="s">
        <v>449</v>
      </c>
      <c r="C9" s="102" t="s">
        <v>16</v>
      </c>
      <c r="D9" s="102" t="s">
        <v>6</v>
      </c>
      <c r="E9" s="102" t="s">
        <v>15</v>
      </c>
      <c r="F9" s="102">
        <v>1522</v>
      </c>
      <c r="G9" s="102">
        <v>58</v>
      </c>
      <c r="H9" s="102" t="s">
        <v>17</v>
      </c>
      <c r="I9" s="102">
        <v>58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58</v>
      </c>
      <c r="W9" s="104"/>
    </row>
    <row r="10" spans="1:23" x14ac:dyDescent="0.3">
      <c r="A10" s="102" t="s">
        <v>764</v>
      </c>
      <c r="B10" s="102" t="s">
        <v>765</v>
      </c>
      <c r="C10" s="102" t="s">
        <v>16</v>
      </c>
      <c r="D10" s="102" t="s">
        <v>6</v>
      </c>
      <c r="E10" s="102" t="s">
        <v>15</v>
      </c>
      <c r="F10" s="102">
        <v>4551043</v>
      </c>
      <c r="G10" s="102">
        <v>58</v>
      </c>
      <c r="H10" s="102" t="s">
        <v>17</v>
      </c>
      <c r="I10" s="102">
        <v>58</v>
      </c>
      <c r="J10" s="102" t="s">
        <v>17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3">
        <v>58</v>
      </c>
      <c r="W10" s="104"/>
    </row>
    <row r="11" spans="1:23" x14ac:dyDescent="0.3">
      <c r="A11" s="102" t="s">
        <v>506</v>
      </c>
      <c r="B11" s="102" t="s">
        <v>507</v>
      </c>
      <c r="C11" s="102" t="s">
        <v>16</v>
      </c>
      <c r="D11" s="102" t="s">
        <v>6</v>
      </c>
      <c r="E11" s="102" t="s">
        <v>15</v>
      </c>
      <c r="F11" s="102">
        <v>400023</v>
      </c>
      <c r="G11" s="102">
        <v>58</v>
      </c>
      <c r="H11" s="102" t="s">
        <v>17</v>
      </c>
      <c r="I11" s="102">
        <v>58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58</v>
      </c>
      <c r="W11" s="104"/>
    </row>
    <row r="12" spans="1:23" x14ac:dyDescent="0.3">
      <c r="A12" s="102" t="s">
        <v>253</v>
      </c>
      <c r="B12" s="102" t="s">
        <v>42</v>
      </c>
      <c r="C12" s="102" t="s">
        <v>16</v>
      </c>
      <c r="D12" s="102" t="s">
        <v>6</v>
      </c>
      <c r="E12" s="102" t="s">
        <v>15</v>
      </c>
      <c r="F12" s="102">
        <v>7774534</v>
      </c>
      <c r="G12" s="102">
        <v>58</v>
      </c>
      <c r="H12" s="102" t="s">
        <v>17</v>
      </c>
      <c r="I12" s="102">
        <v>58</v>
      </c>
      <c r="J12" s="102" t="s">
        <v>17</v>
      </c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3">
        <v>58</v>
      </c>
      <c r="W12" s="104"/>
    </row>
    <row r="13" spans="1:23" x14ac:dyDescent="0.3">
      <c r="A13" s="102" t="s">
        <v>80</v>
      </c>
      <c r="B13" s="102" t="s">
        <v>81</v>
      </c>
      <c r="C13" s="102" t="s">
        <v>16</v>
      </c>
      <c r="D13" s="102" t="s">
        <v>6</v>
      </c>
      <c r="E13" s="102" t="s">
        <v>15</v>
      </c>
      <c r="F13" s="102">
        <v>3016413</v>
      </c>
      <c r="G13" s="102">
        <v>58</v>
      </c>
      <c r="H13" s="102" t="s">
        <v>17</v>
      </c>
      <c r="I13" s="102">
        <v>58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58</v>
      </c>
      <c r="W13" s="104"/>
    </row>
    <row r="14" spans="1:23" x14ac:dyDescent="0.3">
      <c r="A14" s="102" t="s">
        <v>750</v>
      </c>
      <c r="B14" s="102" t="s">
        <v>769</v>
      </c>
      <c r="C14" s="102" t="s">
        <v>16</v>
      </c>
      <c r="D14" s="102" t="s">
        <v>6</v>
      </c>
      <c r="E14" s="102" t="s">
        <v>15</v>
      </c>
      <c r="F14" s="102">
        <v>20</v>
      </c>
      <c r="G14" s="102">
        <v>58</v>
      </c>
      <c r="H14" s="102" t="s">
        <v>17</v>
      </c>
      <c r="I14" s="102">
        <v>58</v>
      </c>
      <c r="J14" s="102" t="s">
        <v>17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3">
        <v>58</v>
      </c>
      <c r="W14" s="104"/>
    </row>
    <row r="15" spans="1:23" x14ac:dyDescent="0.3">
      <c r="A15" s="102" t="s">
        <v>547</v>
      </c>
      <c r="B15" s="102" t="s">
        <v>294</v>
      </c>
      <c r="C15" s="102" t="s">
        <v>16</v>
      </c>
      <c r="D15" s="102" t="s">
        <v>6</v>
      </c>
      <c r="E15" s="102" t="s">
        <v>15</v>
      </c>
      <c r="F15" s="102">
        <v>923239</v>
      </c>
      <c r="G15" s="102">
        <v>58</v>
      </c>
      <c r="H15" s="102" t="s">
        <v>17</v>
      </c>
      <c r="I15" s="102">
        <v>58</v>
      </c>
      <c r="J15" s="102" t="s">
        <v>17</v>
      </c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58</v>
      </c>
      <c r="W15" s="104"/>
    </row>
    <row r="16" spans="1:23" x14ac:dyDescent="0.3">
      <c r="A16" s="102" t="s">
        <v>598</v>
      </c>
      <c r="B16" s="102" t="s">
        <v>644</v>
      </c>
      <c r="C16" s="102" t="s">
        <v>16</v>
      </c>
      <c r="D16" s="102" t="s">
        <v>6</v>
      </c>
      <c r="E16" s="102" t="s">
        <v>14</v>
      </c>
      <c r="F16" s="102"/>
      <c r="G16" s="102">
        <v>58</v>
      </c>
      <c r="H16" s="102" t="s">
        <v>17</v>
      </c>
      <c r="I16" s="102">
        <v>58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58</v>
      </c>
      <c r="W16" s="104"/>
    </row>
    <row r="17" spans="1:23" x14ac:dyDescent="0.3">
      <c r="A17" s="102" t="s">
        <v>526</v>
      </c>
      <c r="B17" s="102" t="s">
        <v>548</v>
      </c>
      <c r="C17" s="102" t="s">
        <v>16</v>
      </c>
      <c r="D17" s="102" t="s">
        <v>6</v>
      </c>
      <c r="E17" s="102" t="s">
        <v>15</v>
      </c>
      <c r="F17" s="102">
        <v>1000228</v>
      </c>
      <c r="G17" s="102">
        <v>58</v>
      </c>
      <c r="H17" s="102" t="s">
        <v>17</v>
      </c>
      <c r="I17" s="102">
        <v>58</v>
      </c>
      <c r="J17" s="102" t="s">
        <v>17</v>
      </c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3">
        <v>58</v>
      </c>
      <c r="W17" s="104"/>
    </row>
    <row r="18" spans="1:23" x14ac:dyDescent="0.3">
      <c r="A18" s="102" t="s">
        <v>546</v>
      </c>
      <c r="B18" s="102" t="s">
        <v>63</v>
      </c>
      <c r="C18" s="102" t="s">
        <v>16</v>
      </c>
      <c r="D18" s="102" t="s">
        <v>6</v>
      </c>
      <c r="E18" s="102" t="s">
        <v>15</v>
      </c>
      <c r="F18" s="102">
        <v>1183</v>
      </c>
      <c r="G18" s="102">
        <v>58</v>
      </c>
      <c r="H18" s="102" t="s">
        <v>17</v>
      </c>
      <c r="I18" s="102">
        <v>58</v>
      </c>
      <c r="J18" s="102" t="s">
        <v>17</v>
      </c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3">
        <v>58</v>
      </c>
      <c r="W18" s="104"/>
    </row>
    <row r="19" spans="1:23" x14ac:dyDescent="0.3">
      <c r="A19" s="102" t="s">
        <v>221</v>
      </c>
      <c r="B19" s="102" t="s">
        <v>254</v>
      </c>
      <c r="C19" s="102" t="s">
        <v>16</v>
      </c>
      <c r="D19" s="102" t="s">
        <v>6</v>
      </c>
      <c r="E19" s="102" t="s">
        <v>15</v>
      </c>
      <c r="F19" s="102">
        <v>9852934</v>
      </c>
      <c r="G19" s="102">
        <v>58</v>
      </c>
      <c r="H19" s="102" t="s">
        <v>17</v>
      </c>
      <c r="I19" s="102">
        <v>58</v>
      </c>
      <c r="J19" s="102" t="s">
        <v>16</v>
      </c>
      <c r="K19" s="102">
        <v>1</v>
      </c>
      <c r="L19" s="102"/>
      <c r="M19" s="102"/>
      <c r="N19" s="102"/>
      <c r="O19" s="102">
        <v>1</v>
      </c>
      <c r="P19" s="102"/>
      <c r="Q19" s="102"/>
      <c r="R19" s="102"/>
      <c r="S19" s="102"/>
      <c r="T19" s="102"/>
      <c r="U19" s="102"/>
      <c r="V19" s="103">
        <v>68</v>
      </c>
      <c r="W19" s="104"/>
    </row>
    <row r="20" spans="1:23" x14ac:dyDescent="0.3">
      <c r="A20" s="102" t="s">
        <v>156</v>
      </c>
      <c r="B20" s="102" t="s">
        <v>158</v>
      </c>
      <c r="C20" s="102" t="s">
        <v>16</v>
      </c>
      <c r="D20" s="102" t="s">
        <v>6</v>
      </c>
      <c r="E20" s="102" t="s">
        <v>15</v>
      </c>
      <c r="F20" s="102">
        <v>3423023</v>
      </c>
      <c r="G20" s="102">
        <v>58</v>
      </c>
      <c r="H20" s="102" t="s">
        <v>17</v>
      </c>
      <c r="I20" s="102">
        <v>58</v>
      </c>
      <c r="J20" s="102" t="s">
        <v>17</v>
      </c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>
        <v>58</v>
      </c>
      <c r="W20" s="104"/>
    </row>
    <row r="21" spans="1:23" x14ac:dyDescent="0.3">
      <c r="A21" s="102" t="s">
        <v>248</v>
      </c>
      <c r="B21" s="102" t="s">
        <v>249</v>
      </c>
      <c r="C21" s="102" t="s">
        <v>16</v>
      </c>
      <c r="D21" s="102" t="s">
        <v>6</v>
      </c>
      <c r="E21" s="102" t="s">
        <v>15</v>
      </c>
      <c r="F21" s="102">
        <v>160</v>
      </c>
      <c r="G21" s="102">
        <v>58</v>
      </c>
      <c r="H21" s="102" t="s">
        <v>17</v>
      </c>
      <c r="I21" s="102">
        <v>58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58</v>
      </c>
      <c r="W21" s="104"/>
    </row>
    <row r="22" spans="1:23" x14ac:dyDescent="0.3">
      <c r="A22" s="102" t="s">
        <v>247</v>
      </c>
      <c r="B22" s="102" t="s">
        <v>112</v>
      </c>
      <c r="C22" s="102" t="s">
        <v>16</v>
      </c>
      <c r="D22" s="102" t="s">
        <v>6</v>
      </c>
      <c r="E22" s="102" t="s">
        <v>15</v>
      </c>
      <c r="F22" s="102">
        <v>5992077</v>
      </c>
      <c r="G22" s="102">
        <v>58</v>
      </c>
      <c r="H22" s="102" t="s">
        <v>17</v>
      </c>
      <c r="I22" s="102">
        <v>58</v>
      </c>
      <c r="J22" s="102" t="s">
        <v>17</v>
      </c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3">
        <v>58</v>
      </c>
      <c r="W22" s="104"/>
    </row>
    <row r="23" spans="1:23" x14ac:dyDescent="0.3">
      <c r="A23" s="102" t="s">
        <v>641</v>
      </c>
      <c r="B23" s="102" t="s">
        <v>642</v>
      </c>
      <c r="C23" s="102" t="s">
        <v>16</v>
      </c>
      <c r="D23" s="102" t="s">
        <v>6</v>
      </c>
      <c r="E23" s="102" t="s">
        <v>15</v>
      </c>
      <c r="F23" s="102">
        <v>1640508</v>
      </c>
      <c r="G23" s="102">
        <v>58</v>
      </c>
      <c r="H23" s="102" t="s">
        <v>17</v>
      </c>
      <c r="I23" s="102">
        <v>58</v>
      </c>
      <c r="J23" s="102" t="s">
        <v>16</v>
      </c>
      <c r="K23" s="102">
        <v>1</v>
      </c>
      <c r="L23" s="102"/>
      <c r="M23" s="102"/>
      <c r="N23" s="102"/>
      <c r="O23" s="102">
        <v>1</v>
      </c>
      <c r="P23" s="102"/>
      <c r="Q23" s="102"/>
      <c r="R23" s="102"/>
      <c r="S23" s="102"/>
      <c r="T23" s="102"/>
      <c r="U23" s="102"/>
      <c r="V23" s="103">
        <v>68</v>
      </c>
      <c r="W23" s="104"/>
    </row>
    <row r="24" spans="1:23" x14ac:dyDescent="0.3">
      <c r="A24" s="102" t="s">
        <v>225</v>
      </c>
      <c r="B24" s="102" t="s">
        <v>250</v>
      </c>
      <c r="C24" s="102" t="s">
        <v>16</v>
      </c>
      <c r="D24" s="102" t="s">
        <v>6</v>
      </c>
      <c r="E24" s="102" t="s">
        <v>15</v>
      </c>
      <c r="F24" s="102">
        <v>2653787</v>
      </c>
      <c r="G24" s="102">
        <v>58</v>
      </c>
      <c r="H24" s="102" t="s">
        <v>17</v>
      </c>
      <c r="I24" s="102">
        <v>58</v>
      </c>
      <c r="J24" s="102" t="s">
        <v>16</v>
      </c>
      <c r="K24" s="102">
        <v>1</v>
      </c>
      <c r="L24" s="102"/>
      <c r="M24" s="102"/>
      <c r="N24" s="102"/>
      <c r="O24" s="102">
        <v>1</v>
      </c>
      <c r="P24" s="102"/>
      <c r="Q24" s="102"/>
      <c r="R24" s="102"/>
      <c r="S24" s="102"/>
      <c r="T24" s="102"/>
      <c r="U24" s="102"/>
      <c r="V24" s="103">
        <v>68</v>
      </c>
      <c r="W24" s="104"/>
    </row>
    <row r="25" spans="1:23" x14ac:dyDescent="0.3">
      <c r="A25" s="102" t="s">
        <v>771</v>
      </c>
      <c r="B25" s="102" t="s">
        <v>736</v>
      </c>
      <c r="C25" s="102" t="s">
        <v>16</v>
      </c>
      <c r="D25" s="102" t="s">
        <v>6</v>
      </c>
      <c r="E25" s="102" t="s">
        <v>15</v>
      </c>
      <c r="F25" s="102">
        <v>6663536</v>
      </c>
      <c r="G25" s="102">
        <v>58</v>
      </c>
      <c r="H25" s="102" t="s">
        <v>17</v>
      </c>
      <c r="I25" s="102">
        <v>58</v>
      </c>
      <c r="J25" s="102" t="s">
        <v>17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3">
        <v>58</v>
      </c>
      <c r="W25" s="104"/>
    </row>
    <row r="26" spans="1:23" x14ac:dyDescent="0.3">
      <c r="A26" s="102" t="s">
        <v>357</v>
      </c>
      <c r="B26" s="102" t="s">
        <v>358</v>
      </c>
      <c r="C26" s="102" t="s">
        <v>16</v>
      </c>
      <c r="D26" s="102" t="s">
        <v>6</v>
      </c>
      <c r="E26" s="102" t="s">
        <v>15</v>
      </c>
      <c r="F26" s="102">
        <v>9958842</v>
      </c>
      <c r="G26" s="102">
        <v>58</v>
      </c>
      <c r="H26" s="102" t="s">
        <v>17</v>
      </c>
      <c r="I26" s="102">
        <v>58</v>
      </c>
      <c r="J26" s="102" t="s">
        <v>16</v>
      </c>
      <c r="K26" s="102">
        <v>1</v>
      </c>
      <c r="L26" s="102"/>
      <c r="M26" s="102"/>
      <c r="N26" s="102"/>
      <c r="O26" s="102">
        <v>1</v>
      </c>
      <c r="P26" s="102"/>
      <c r="Q26" s="102"/>
      <c r="R26" s="102"/>
      <c r="S26" s="102"/>
      <c r="T26" s="102"/>
      <c r="U26" s="102"/>
      <c r="V26" s="103">
        <v>68</v>
      </c>
      <c r="W26" s="104"/>
    </row>
    <row r="27" spans="1:23" x14ac:dyDescent="0.3">
      <c r="A27" s="102" t="s">
        <v>431</v>
      </c>
      <c r="B27" s="102" t="s">
        <v>432</v>
      </c>
      <c r="C27" s="102" t="s">
        <v>16</v>
      </c>
      <c r="D27" s="102" t="s">
        <v>6</v>
      </c>
      <c r="E27" s="102" t="s">
        <v>15</v>
      </c>
      <c r="F27" s="102">
        <v>1744</v>
      </c>
      <c r="G27" s="102">
        <v>58</v>
      </c>
      <c r="H27" s="102" t="s">
        <v>17</v>
      </c>
      <c r="I27" s="102">
        <v>58</v>
      </c>
      <c r="J27" s="102" t="s">
        <v>16</v>
      </c>
      <c r="K27" s="102">
        <v>1</v>
      </c>
      <c r="L27" s="102"/>
      <c r="M27" s="102"/>
      <c r="N27" s="102"/>
      <c r="O27" s="102">
        <v>1</v>
      </c>
      <c r="P27" s="102"/>
      <c r="Q27" s="102"/>
      <c r="R27" s="102"/>
      <c r="S27" s="102"/>
      <c r="T27" s="102"/>
      <c r="U27" s="102"/>
      <c r="V27" s="103">
        <v>68</v>
      </c>
      <c r="W27" s="104"/>
    </row>
    <row r="28" spans="1:23" x14ac:dyDescent="0.3">
      <c r="A28" s="102" t="s">
        <v>699</v>
      </c>
      <c r="B28" s="102" t="s">
        <v>700</v>
      </c>
      <c r="C28" s="102" t="s">
        <v>16</v>
      </c>
      <c r="D28" s="102" t="s">
        <v>6</v>
      </c>
      <c r="E28" s="102" t="s">
        <v>15</v>
      </c>
      <c r="F28" s="102">
        <v>271</v>
      </c>
      <c r="G28" s="102">
        <v>58</v>
      </c>
      <c r="H28" s="102" t="s">
        <v>17</v>
      </c>
      <c r="I28" s="102">
        <v>58</v>
      </c>
      <c r="J28" s="102" t="s">
        <v>17</v>
      </c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3">
        <v>58</v>
      </c>
      <c r="W28" s="104"/>
    </row>
    <row r="29" spans="1:23" x14ac:dyDescent="0.3">
      <c r="A29" s="102" t="s">
        <v>251</v>
      </c>
      <c r="B29" s="102" t="s">
        <v>228</v>
      </c>
      <c r="C29" s="102" t="s">
        <v>16</v>
      </c>
      <c r="D29" s="102" t="s">
        <v>6</v>
      </c>
      <c r="E29" s="102" t="s">
        <v>15</v>
      </c>
      <c r="F29" s="102">
        <v>900141</v>
      </c>
      <c r="G29" s="102">
        <v>58</v>
      </c>
      <c r="H29" s="102" t="s">
        <v>17</v>
      </c>
      <c r="I29" s="102">
        <v>58</v>
      </c>
      <c r="J29" s="102" t="s">
        <v>17</v>
      </c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3">
        <v>58</v>
      </c>
      <c r="W29" s="104"/>
    </row>
    <row r="30" spans="1:23" x14ac:dyDescent="0.3">
      <c r="A30" s="102" t="s">
        <v>768</v>
      </c>
      <c r="B30" s="102" t="s">
        <v>237</v>
      </c>
      <c r="C30" s="102" t="s">
        <v>16</v>
      </c>
      <c r="D30" s="102" t="s">
        <v>6</v>
      </c>
      <c r="E30" s="102" t="s">
        <v>15</v>
      </c>
      <c r="F30" s="102">
        <v>6925281</v>
      </c>
      <c r="G30" s="102">
        <v>58</v>
      </c>
      <c r="H30" s="102" t="s">
        <v>17</v>
      </c>
      <c r="I30" s="102">
        <v>58</v>
      </c>
      <c r="J30" s="102" t="s">
        <v>17</v>
      </c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3">
        <v>58</v>
      </c>
      <c r="W30" s="104"/>
    </row>
    <row r="31" spans="1:23" x14ac:dyDescent="0.3">
      <c r="A31" s="102" t="s">
        <v>770</v>
      </c>
      <c r="B31" s="102" t="s">
        <v>51</v>
      </c>
      <c r="C31" s="102" t="s">
        <v>16</v>
      </c>
      <c r="D31" s="102" t="s">
        <v>6</v>
      </c>
      <c r="E31" s="102" t="s">
        <v>15</v>
      </c>
      <c r="F31" s="102">
        <v>1224</v>
      </c>
      <c r="G31" s="102">
        <v>58</v>
      </c>
      <c r="H31" s="102" t="s">
        <v>17</v>
      </c>
      <c r="I31" s="102">
        <v>58</v>
      </c>
      <c r="J31" s="102" t="s">
        <v>17</v>
      </c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3">
        <v>58</v>
      </c>
      <c r="W31" s="104"/>
    </row>
    <row r="32" spans="1:23" x14ac:dyDescent="0.3">
      <c r="A32" s="102" t="s">
        <v>442</v>
      </c>
      <c r="B32" s="102" t="s">
        <v>417</v>
      </c>
      <c r="C32" s="102" t="s">
        <v>16</v>
      </c>
      <c r="D32" s="102" t="s">
        <v>6</v>
      </c>
      <c r="E32" s="102" t="s">
        <v>14</v>
      </c>
      <c r="F32" s="102"/>
      <c r="G32" s="102">
        <v>58</v>
      </c>
      <c r="H32" s="102" t="s">
        <v>17</v>
      </c>
      <c r="I32" s="102">
        <v>58</v>
      </c>
      <c r="J32" s="102" t="s">
        <v>17</v>
      </c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3">
        <v>58</v>
      </c>
      <c r="W32" s="104"/>
    </row>
    <row r="33" spans="1:23" x14ac:dyDescent="0.3">
      <c r="A33" s="102" t="s">
        <v>177</v>
      </c>
      <c r="B33" s="102" t="s">
        <v>178</v>
      </c>
      <c r="C33" s="102" t="s">
        <v>16</v>
      </c>
      <c r="D33" s="102" t="s">
        <v>6</v>
      </c>
      <c r="E33" s="102" t="s">
        <v>15</v>
      </c>
      <c r="F33" s="102" t="s">
        <v>179</v>
      </c>
      <c r="G33" s="102">
        <v>58</v>
      </c>
      <c r="H33" s="102" t="s">
        <v>17</v>
      </c>
      <c r="I33" s="102">
        <v>58</v>
      </c>
      <c r="J33" s="102" t="s">
        <v>16</v>
      </c>
      <c r="K33" s="102">
        <v>1</v>
      </c>
      <c r="L33" s="102"/>
      <c r="M33" s="102"/>
      <c r="N33" s="102">
        <v>1</v>
      </c>
      <c r="O33" s="102"/>
      <c r="P33" s="102"/>
      <c r="Q33" s="102"/>
      <c r="R33" s="102"/>
      <c r="S33" s="102"/>
      <c r="T33" s="102"/>
      <c r="U33" s="102"/>
      <c r="V33" s="103">
        <v>68</v>
      </c>
      <c r="W33" s="104"/>
    </row>
    <row r="34" spans="1:23" x14ac:dyDescent="0.3">
      <c r="A34" s="102" t="s">
        <v>469</v>
      </c>
      <c r="B34" s="102" t="s">
        <v>470</v>
      </c>
      <c r="C34" s="102" t="s">
        <v>16</v>
      </c>
      <c r="D34" s="102" t="s">
        <v>6</v>
      </c>
      <c r="E34" s="102" t="s">
        <v>15</v>
      </c>
      <c r="F34" s="102">
        <v>7235326</v>
      </c>
      <c r="G34" s="102">
        <v>58</v>
      </c>
      <c r="H34" s="102" t="s">
        <v>17</v>
      </c>
      <c r="I34" s="102">
        <v>58</v>
      </c>
      <c r="J34" s="102" t="s">
        <v>17</v>
      </c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3">
        <v>58</v>
      </c>
      <c r="W34" s="104"/>
    </row>
    <row r="35" spans="1:23" x14ac:dyDescent="0.3">
      <c r="A35" s="102" t="s">
        <v>466</v>
      </c>
      <c r="B35" s="102" t="s">
        <v>467</v>
      </c>
      <c r="C35" s="102" t="s">
        <v>16</v>
      </c>
      <c r="D35" s="102" t="s">
        <v>6</v>
      </c>
      <c r="E35" s="102" t="s">
        <v>15</v>
      </c>
      <c r="F35" s="102">
        <v>602</v>
      </c>
      <c r="G35" s="102">
        <v>58</v>
      </c>
      <c r="H35" s="102" t="s">
        <v>17</v>
      </c>
      <c r="I35" s="102">
        <v>58</v>
      </c>
      <c r="J35" s="102" t="s">
        <v>17</v>
      </c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3">
        <v>58</v>
      </c>
      <c r="W35" s="104"/>
    </row>
    <row r="36" spans="1:23" x14ac:dyDescent="0.3">
      <c r="A36" s="102" t="s">
        <v>61</v>
      </c>
      <c r="B36" s="102" t="s">
        <v>62</v>
      </c>
      <c r="C36" s="102" t="s">
        <v>16</v>
      </c>
      <c r="D36" s="102" t="s">
        <v>6</v>
      </c>
      <c r="E36" s="102" t="s">
        <v>15</v>
      </c>
      <c r="F36" s="102">
        <v>2644742</v>
      </c>
      <c r="G36" s="102">
        <v>58</v>
      </c>
      <c r="H36" s="102" t="s">
        <v>17</v>
      </c>
      <c r="I36" s="102">
        <v>58</v>
      </c>
      <c r="J36" s="102" t="s">
        <v>17</v>
      </c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3">
        <v>58</v>
      </c>
      <c r="W36" s="104"/>
    </row>
    <row r="37" spans="1:23" x14ac:dyDescent="0.3">
      <c r="A37" s="102" t="s">
        <v>316</v>
      </c>
      <c r="B37" s="102" t="s">
        <v>139</v>
      </c>
      <c r="C37" s="102" t="s">
        <v>16</v>
      </c>
      <c r="D37" s="102" t="s">
        <v>6</v>
      </c>
      <c r="E37" s="102" t="s">
        <v>15</v>
      </c>
      <c r="F37" s="102">
        <v>8487140</v>
      </c>
      <c r="G37" s="102">
        <v>58</v>
      </c>
      <c r="H37" s="102" t="s">
        <v>17</v>
      </c>
      <c r="I37" s="102">
        <v>58</v>
      </c>
      <c r="J37" s="102" t="s">
        <v>16</v>
      </c>
      <c r="K37" s="102">
        <v>1</v>
      </c>
      <c r="L37" s="102"/>
      <c r="M37" s="102"/>
      <c r="N37" s="102"/>
      <c r="O37" s="102"/>
      <c r="P37" s="102"/>
      <c r="Q37" s="102"/>
      <c r="R37" s="102">
        <v>1</v>
      </c>
      <c r="S37" s="102"/>
      <c r="T37" s="102"/>
      <c r="U37" s="102"/>
      <c r="V37" s="103">
        <v>68</v>
      </c>
      <c r="W37" s="104"/>
    </row>
    <row r="38" spans="1:23" x14ac:dyDescent="0.3">
      <c r="A38" s="102" t="s">
        <v>246</v>
      </c>
      <c r="B38" s="102" t="s">
        <v>200</v>
      </c>
      <c r="C38" s="102" t="s">
        <v>16</v>
      </c>
      <c r="D38" s="102" t="s">
        <v>6</v>
      </c>
      <c r="E38" s="102" t="s">
        <v>15</v>
      </c>
      <c r="F38" s="102">
        <v>1428</v>
      </c>
      <c r="G38" s="102">
        <v>58</v>
      </c>
      <c r="H38" s="102" t="s">
        <v>17</v>
      </c>
      <c r="I38" s="102">
        <v>58</v>
      </c>
      <c r="J38" s="102" t="s">
        <v>17</v>
      </c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3">
        <v>58</v>
      </c>
      <c r="W38" s="104"/>
    </row>
    <row r="39" spans="1:23" x14ac:dyDescent="0.3">
      <c r="A39" s="102" t="s">
        <v>340</v>
      </c>
      <c r="B39" s="102" t="s">
        <v>255</v>
      </c>
      <c r="C39" s="102" t="s">
        <v>16</v>
      </c>
      <c r="D39" s="102" t="s">
        <v>6</v>
      </c>
      <c r="E39" s="102" t="s">
        <v>15</v>
      </c>
      <c r="F39" s="102">
        <v>2883985</v>
      </c>
      <c r="G39" s="102">
        <v>58</v>
      </c>
      <c r="H39" s="102" t="s">
        <v>17</v>
      </c>
      <c r="I39" s="102">
        <v>58</v>
      </c>
      <c r="J39" s="102" t="s">
        <v>17</v>
      </c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3">
        <v>58</v>
      </c>
      <c r="W39" s="104"/>
    </row>
    <row r="40" spans="1:23" x14ac:dyDescent="0.3">
      <c r="A40" s="102" t="s">
        <v>474</v>
      </c>
      <c r="B40" s="102" t="s">
        <v>475</v>
      </c>
      <c r="C40" s="102" t="s">
        <v>16</v>
      </c>
      <c r="D40" s="102" t="s">
        <v>6</v>
      </c>
      <c r="E40" s="102" t="s">
        <v>15</v>
      </c>
      <c r="F40" s="102">
        <v>1000556</v>
      </c>
      <c r="G40" s="102">
        <v>58</v>
      </c>
      <c r="H40" s="102" t="s">
        <v>16</v>
      </c>
      <c r="I40" s="102">
        <v>62</v>
      </c>
      <c r="J40" s="102" t="s">
        <v>17</v>
      </c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3">
        <v>62</v>
      </c>
      <c r="W40" s="104"/>
    </row>
    <row r="41" spans="1:23" x14ac:dyDescent="0.3">
      <c r="A41" s="102" t="s">
        <v>727</v>
      </c>
      <c r="B41" s="102" t="s">
        <v>729</v>
      </c>
      <c r="C41" s="102" t="s">
        <v>16</v>
      </c>
      <c r="D41" s="102" t="s">
        <v>6</v>
      </c>
      <c r="E41" s="102"/>
      <c r="F41" s="102"/>
      <c r="G41" s="102">
        <v>58</v>
      </c>
      <c r="H41" s="102" t="s">
        <v>17</v>
      </c>
      <c r="I41" s="102">
        <v>58</v>
      </c>
      <c r="J41" s="102" t="s">
        <v>16</v>
      </c>
      <c r="K41" s="102">
        <v>2</v>
      </c>
      <c r="L41" s="102"/>
      <c r="M41" s="102"/>
      <c r="N41" s="102">
        <v>2</v>
      </c>
      <c r="O41" s="102"/>
      <c r="P41" s="102"/>
      <c r="Q41" s="102"/>
      <c r="R41" s="102"/>
      <c r="S41" s="102"/>
      <c r="T41" s="102"/>
      <c r="U41" s="102"/>
      <c r="V41" s="103">
        <v>78</v>
      </c>
      <c r="W41" s="104" t="s">
        <v>730</v>
      </c>
    </row>
    <row r="42" spans="1:23" x14ac:dyDescent="0.3">
      <c r="A42" s="102" t="s">
        <v>508</v>
      </c>
      <c r="B42" s="102" t="s">
        <v>518</v>
      </c>
      <c r="C42" s="102" t="s">
        <v>16</v>
      </c>
      <c r="D42" s="102" t="s">
        <v>6</v>
      </c>
      <c r="E42" s="102" t="s">
        <v>15</v>
      </c>
      <c r="F42" s="102">
        <v>1440012</v>
      </c>
      <c r="G42" s="102">
        <v>58</v>
      </c>
      <c r="H42" s="102" t="s">
        <v>17</v>
      </c>
      <c r="I42" s="102">
        <v>58</v>
      </c>
      <c r="J42" s="102" t="s">
        <v>17</v>
      </c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3">
        <v>58</v>
      </c>
      <c r="W42" s="104"/>
    </row>
    <row r="43" spans="1:23" x14ac:dyDescent="0.3">
      <c r="A43" s="102" t="s">
        <v>752</v>
      </c>
      <c r="B43" s="102" t="s">
        <v>391</v>
      </c>
      <c r="C43" s="102" t="s">
        <v>16</v>
      </c>
      <c r="D43" s="102" t="s">
        <v>6</v>
      </c>
      <c r="E43" s="102" t="s">
        <v>15</v>
      </c>
      <c r="F43" s="102">
        <v>3975642</v>
      </c>
      <c r="G43" s="102">
        <v>58</v>
      </c>
      <c r="H43" s="102" t="s">
        <v>16</v>
      </c>
      <c r="I43" s="102">
        <v>62</v>
      </c>
      <c r="J43" s="102" t="s">
        <v>16</v>
      </c>
      <c r="K43" s="102">
        <v>1</v>
      </c>
      <c r="L43" s="102"/>
      <c r="M43" s="102"/>
      <c r="N43" s="102"/>
      <c r="O43" s="102">
        <v>1</v>
      </c>
      <c r="P43" s="102"/>
      <c r="Q43" s="102"/>
      <c r="R43" s="102"/>
      <c r="S43" s="102"/>
      <c r="T43" s="102"/>
      <c r="U43" s="102"/>
      <c r="V43" s="103">
        <v>72</v>
      </c>
      <c r="W43" s="104"/>
    </row>
    <row r="44" spans="1:23" x14ac:dyDescent="0.3">
      <c r="A44" s="102" t="s">
        <v>551</v>
      </c>
      <c r="B44" s="102" t="s">
        <v>511</v>
      </c>
      <c r="C44" s="102" t="s">
        <v>16</v>
      </c>
      <c r="D44" s="102" t="s">
        <v>6</v>
      </c>
      <c r="E44" s="102" t="s">
        <v>15</v>
      </c>
      <c r="F44" s="102">
        <v>6367013</v>
      </c>
      <c r="G44" s="102">
        <v>58</v>
      </c>
      <c r="H44" s="102" t="s">
        <v>17</v>
      </c>
      <c r="I44" s="102">
        <v>58</v>
      </c>
      <c r="J44" s="102" t="s">
        <v>17</v>
      </c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3">
        <v>58</v>
      </c>
      <c r="W44" s="104"/>
    </row>
    <row r="45" spans="1:23" x14ac:dyDescent="0.3">
      <c r="A45" s="102" t="s">
        <v>162</v>
      </c>
      <c r="B45" s="102" t="s">
        <v>149</v>
      </c>
      <c r="C45" s="102" t="s">
        <v>16</v>
      </c>
      <c r="D45" s="102" t="s">
        <v>6</v>
      </c>
      <c r="E45" s="102" t="s">
        <v>15</v>
      </c>
      <c r="F45" s="102">
        <v>1801395</v>
      </c>
      <c r="G45" s="102">
        <v>58</v>
      </c>
      <c r="H45" s="102" t="s">
        <v>17</v>
      </c>
      <c r="I45" s="102">
        <v>58</v>
      </c>
      <c r="J45" s="102" t="s">
        <v>17</v>
      </c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3">
        <v>58</v>
      </c>
      <c r="W45" s="104"/>
    </row>
    <row r="46" spans="1:23" x14ac:dyDescent="0.3">
      <c r="A46" s="102" t="s">
        <v>252</v>
      </c>
      <c r="B46" s="102" t="s">
        <v>142</v>
      </c>
      <c r="C46" s="102" t="s">
        <v>16</v>
      </c>
      <c r="D46" s="102" t="s">
        <v>6</v>
      </c>
      <c r="E46" s="102" t="s">
        <v>15</v>
      </c>
      <c r="F46" s="102">
        <v>507276</v>
      </c>
      <c r="G46" s="102">
        <v>58</v>
      </c>
      <c r="H46" s="102" t="s">
        <v>17</v>
      </c>
      <c r="I46" s="102">
        <v>58</v>
      </c>
      <c r="J46" s="102" t="s">
        <v>16</v>
      </c>
      <c r="K46" s="102">
        <v>1</v>
      </c>
      <c r="L46" s="102"/>
      <c r="M46" s="102"/>
      <c r="N46" s="102">
        <v>1</v>
      </c>
      <c r="O46" s="102"/>
      <c r="P46" s="102"/>
      <c r="Q46" s="102"/>
      <c r="R46" s="102"/>
      <c r="S46" s="102"/>
      <c r="T46" s="102"/>
      <c r="U46" s="102"/>
      <c r="V46" s="103">
        <v>68</v>
      </c>
      <c r="W46" s="104"/>
    </row>
    <row r="47" spans="1:23" x14ac:dyDescent="0.3">
      <c r="A47" s="102" t="s">
        <v>171</v>
      </c>
      <c r="B47" s="102" t="s">
        <v>172</v>
      </c>
      <c r="C47" s="102" t="s">
        <v>16</v>
      </c>
      <c r="D47" s="102" t="s">
        <v>6</v>
      </c>
      <c r="E47" s="102" t="s">
        <v>15</v>
      </c>
      <c r="F47" s="102">
        <v>1252781</v>
      </c>
      <c r="G47" s="102">
        <v>58</v>
      </c>
      <c r="H47" s="102" t="s">
        <v>17</v>
      </c>
      <c r="I47" s="102">
        <v>58</v>
      </c>
      <c r="J47" s="102" t="s">
        <v>16</v>
      </c>
      <c r="K47" s="102">
        <v>1</v>
      </c>
      <c r="L47" s="102"/>
      <c r="M47" s="102"/>
      <c r="N47" s="102">
        <v>1</v>
      </c>
      <c r="O47" s="102"/>
      <c r="P47" s="102"/>
      <c r="Q47" s="102"/>
      <c r="R47" s="102"/>
      <c r="S47" s="102"/>
      <c r="T47" s="102"/>
      <c r="U47" s="102"/>
      <c r="V47" s="103">
        <v>68</v>
      </c>
      <c r="W47" s="104"/>
    </row>
    <row r="48" spans="1:23" x14ac:dyDescent="0.3">
      <c r="A48" s="102" t="s">
        <v>476</v>
      </c>
      <c r="B48" s="102" t="s">
        <v>493</v>
      </c>
      <c r="C48" s="102" t="s">
        <v>16</v>
      </c>
      <c r="D48" s="102" t="s">
        <v>6</v>
      </c>
      <c r="E48" s="102" t="s">
        <v>15</v>
      </c>
      <c r="F48" s="102">
        <v>1462027</v>
      </c>
      <c r="G48" s="102">
        <v>58</v>
      </c>
      <c r="H48" s="102" t="s">
        <v>17</v>
      </c>
      <c r="I48" s="102">
        <v>58</v>
      </c>
      <c r="J48" s="102" t="s">
        <v>17</v>
      </c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3">
        <v>58</v>
      </c>
      <c r="W48" s="104"/>
    </row>
    <row r="49" spans="1:23" x14ac:dyDescent="0.3">
      <c r="A49" s="102" t="s">
        <v>766</v>
      </c>
      <c r="B49" s="102" t="s">
        <v>767</v>
      </c>
      <c r="C49" s="102" t="s">
        <v>16</v>
      </c>
      <c r="D49" s="102" t="s">
        <v>6</v>
      </c>
      <c r="E49" s="102" t="s">
        <v>15</v>
      </c>
      <c r="F49" s="102">
        <v>4000817</v>
      </c>
      <c r="G49" s="102">
        <v>58</v>
      </c>
      <c r="H49" s="102" t="s">
        <v>17</v>
      </c>
      <c r="I49" s="102">
        <v>58</v>
      </c>
      <c r="J49" s="102" t="s">
        <v>17</v>
      </c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3">
        <v>58</v>
      </c>
      <c r="W49" s="104"/>
    </row>
    <row r="50" spans="1:23" x14ac:dyDescent="0.3">
      <c r="A50" s="102" t="s">
        <v>383</v>
      </c>
      <c r="B50" s="102" t="s">
        <v>62</v>
      </c>
      <c r="C50" s="102" t="s">
        <v>16</v>
      </c>
      <c r="D50" s="102" t="s">
        <v>6</v>
      </c>
      <c r="E50" s="102" t="s">
        <v>15</v>
      </c>
      <c r="F50" s="102">
        <v>340</v>
      </c>
      <c r="G50" s="102">
        <v>58</v>
      </c>
      <c r="H50" s="102" t="s">
        <v>17</v>
      </c>
      <c r="I50" s="102">
        <v>58</v>
      </c>
      <c r="J50" s="102" t="s">
        <v>16</v>
      </c>
      <c r="K50" s="102">
        <v>1</v>
      </c>
      <c r="L50" s="102"/>
      <c r="M50" s="102"/>
      <c r="N50" s="102"/>
      <c r="O50" s="102">
        <v>1</v>
      </c>
      <c r="P50" s="102"/>
      <c r="Q50" s="102"/>
      <c r="R50" s="102"/>
      <c r="S50" s="102"/>
      <c r="T50" s="102"/>
      <c r="U50" s="102"/>
      <c r="V50" s="103">
        <v>68</v>
      </c>
      <c r="W50" s="104"/>
    </row>
    <row r="51" spans="1:23" x14ac:dyDescent="0.3">
      <c r="A51" s="102" t="s">
        <v>682</v>
      </c>
      <c r="B51" s="102" t="s">
        <v>614</v>
      </c>
      <c r="C51" s="102" t="s">
        <v>16</v>
      </c>
      <c r="D51" s="102" t="s">
        <v>6</v>
      </c>
      <c r="E51" s="102" t="s">
        <v>15</v>
      </c>
      <c r="F51" s="102">
        <v>3267376</v>
      </c>
      <c r="G51" s="102">
        <v>58</v>
      </c>
      <c r="H51" s="102" t="s">
        <v>17</v>
      </c>
      <c r="I51" s="102">
        <v>58</v>
      </c>
      <c r="J51" s="102" t="s">
        <v>17</v>
      </c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3">
        <v>58</v>
      </c>
      <c r="W51" s="104"/>
    </row>
    <row r="52" spans="1:23" x14ac:dyDescent="0.3">
      <c r="A52" s="102" t="s">
        <v>643</v>
      </c>
      <c r="B52" s="102" t="s">
        <v>88</v>
      </c>
      <c r="C52" s="102" t="s">
        <v>16</v>
      </c>
      <c r="D52" s="102" t="s">
        <v>6</v>
      </c>
      <c r="E52" s="102" t="s">
        <v>14</v>
      </c>
      <c r="F52" s="102"/>
      <c r="G52" s="102">
        <v>58</v>
      </c>
      <c r="H52" s="102" t="s">
        <v>17</v>
      </c>
      <c r="I52" s="102">
        <v>58</v>
      </c>
      <c r="J52" s="102" t="s">
        <v>17</v>
      </c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3">
        <v>58</v>
      </c>
      <c r="W52" s="104"/>
    </row>
    <row r="53" spans="1:23" x14ac:dyDescent="0.3">
      <c r="A53" s="102" t="s">
        <v>696</v>
      </c>
      <c r="B53" s="102" t="s">
        <v>344</v>
      </c>
      <c r="C53" s="102" t="s">
        <v>16</v>
      </c>
      <c r="D53" s="102" t="s">
        <v>6</v>
      </c>
      <c r="E53" s="102" t="s">
        <v>15</v>
      </c>
      <c r="F53" s="102">
        <v>6837263</v>
      </c>
      <c r="G53" s="102">
        <v>58</v>
      </c>
      <c r="H53" s="102" t="s">
        <v>17</v>
      </c>
      <c r="I53" s="102">
        <v>58</v>
      </c>
      <c r="J53" s="102" t="s">
        <v>17</v>
      </c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3">
        <v>58</v>
      </c>
      <c r="W53" s="104"/>
    </row>
    <row r="54" spans="1:23" x14ac:dyDescent="0.3">
      <c r="A54" s="102" t="s">
        <v>696</v>
      </c>
      <c r="B54" s="102" t="s">
        <v>697</v>
      </c>
      <c r="C54" s="102" t="s">
        <v>16</v>
      </c>
      <c r="D54" s="102" t="s">
        <v>6</v>
      </c>
      <c r="E54" s="102" t="s">
        <v>15</v>
      </c>
      <c r="F54" s="102">
        <v>6837263</v>
      </c>
      <c r="G54" s="102">
        <v>58</v>
      </c>
      <c r="H54" s="102" t="s">
        <v>17</v>
      </c>
      <c r="I54" s="102">
        <v>58</v>
      </c>
      <c r="J54" s="102" t="s">
        <v>17</v>
      </c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3">
        <v>58</v>
      </c>
      <c r="W54" s="104"/>
    </row>
    <row r="55" spans="1:23" x14ac:dyDescent="0.3">
      <c r="A55" s="102" t="s">
        <v>798</v>
      </c>
      <c r="B55" s="102" t="s">
        <v>88</v>
      </c>
      <c r="C55" s="102" t="s">
        <v>16</v>
      </c>
      <c r="D55" s="102" t="s">
        <v>6</v>
      </c>
      <c r="E55" s="102" t="s">
        <v>15</v>
      </c>
      <c r="F55" s="102">
        <v>1873128</v>
      </c>
      <c r="G55" s="102">
        <v>58</v>
      </c>
      <c r="H55" s="102" t="s">
        <v>17</v>
      </c>
      <c r="I55" s="102">
        <v>58</v>
      </c>
      <c r="J55" s="102" t="s">
        <v>17</v>
      </c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3">
        <v>58</v>
      </c>
      <c r="W55" s="104"/>
    </row>
    <row r="56" spans="1:23" x14ac:dyDescent="0.3">
      <c r="A56" s="102" t="s">
        <v>549</v>
      </c>
      <c r="B56" s="102" t="s">
        <v>550</v>
      </c>
      <c r="C56" s="102" t="s">
        <v>16</v>
      </c>
      <c r="D56" s="102" t="s">
        <v>6</v>
      </c>
      <c r="E56" s="102" t="s">
        <v>15</v>
      </c>
      <c r="F56" s="102">
        <v>393</v>
      </c>
      <c r="G56" s="102">
        <v>58</v>
      </c>
      <c r="H56" s="102" t="s">
        <v>17</v>
      </c>
      <c r="I56" s="102">
        <v>58</v>
      </c>
      <c r="J56" s="102" t="s">
        <v>17</v>
      </c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3">
        <v>58</v>
      </c>
      <c r="W56" s="104"/>
    </row>
  </sheetData>
  <mergeCells count="1">
    <mergeCell ref="A2:B2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37C50-9D1A-4773-A43F-4D29D3993BF8}">
  <sheetPr codeName="Feuil9"/>
  <dimension ref="A1:W55"/>
  <sheetViews>
    <sheetView workbookViewId="0">
      <selection activeCell="C10" sqref="C10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814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242</v>
      </c>
      <c r="B5" s="102" t="s">
        <v>243</v>
      </c>
      <c r="C5" s="102" t="s">
        <v>16</v>
      </c>
      <c r="D5" s="102" t="s">
        <v>7</v>
      </c>
      <c r="E5" s="102" t="s">
        <v>15</v>
      </c>
      <c r="F5" s="102">
        <v>1000111</v>
      </c>
      <c r="G5" s="102">
        <v>58</v>
      </c>
      <c r="H5" s="102" t="s">
        <v>17</v>
      </c>
      <c r="I5" s="102">
        <v>58</v>
      </c>
      <c r="J5" s="102" t="s">
        <v>17</v>
      </c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>
        <v>58</v>
      </c>
      <c r="W5" s="104"/>
    </row>
    <row r="6" spans="1:23" x14ac:dyDescent="0.3">
      <c r="A6" s="102" t="s">
        <v>775</v>
      </c>
      <c r="B6" s="102" t="s">
        <v>776</v>
      </c>
      <c r="C6" s="102" t="s">
        <v>16</v>
      </c>
      <c r="D6" s="102" t="s">
        <v>7</v>
      </c>
      <c r="E6" s="102" t="s">
        <v>15</v>
      </c>
      <c r="F6" s="102">
        <v>1814</v>
      </c>
      <c r="G6" s="102">
        <v>58</v>
      </c>
      <c r="H6" s="102" t="s">
        <v>17</v>
      </c>
      <c r="I6" s="102">
        <v>58</v>
      </c>
      <c r="J6" s="102" t="s">
        <v>17</v>
      </c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>
        <v>58</v>
      </c>
      <c r="W6" s="104"/>
    </row>
    <row r="7" spans="1:23" x14ac:dyDescent="0.3">
      <c r="A7" s="102" t="s">
        <v>587</v>
      </c>
      <c r="B7" s="102" t="s">
        <v>427</v>
      </c>
      <c r="C7" s="102" t="s">
        <v>16</v>
      </c>
      <c r="D7" s="102" t="s">
        <v>7</v>
      </c>
      <c r="E7" s="102" t="s">
        <v>15</v>
      </c>
      <c r="F7" s="102">
        <v>1505693</v>
      </c>
      <c r="G7" s="102">
        <v>58</v>
      </c>
      <c r="H7" s="102" t="s">
        <v>17</v>
      </c>
      <c r="I7" s="102">
        <v>58</v>
      </c>
      <c r="J7" s="102" t="s">
        <v>16</v>
      </c>
      <c r="K7" s="102">
        <v>1</v>
      </c>
      <c r="L7" s="102"/>
      <c r="M7" s="102"/>
      <c r="N7" s="102">
        <v>1</v>
      </c>
      <c r="O7" s="102"/>
      <c r="P7" s="102"/>
      <c r="Q7" s="102"/>
      <c r="R7" s="102"/>
      <c r="S7" s="102"/>
      <c r="T7" s="102"/>
      <c r="U7" s="102"/>
      <c r="V7" s="103">
        <v>68</v>
      </c>
      <c r="W7" s="104"/>
    </row>
    <row r="8" spans="1:23" x14ac:dyDescent="0.3">
      <c r="A8" s="102" t="s">
        <v>560</v>
      </c>
      <c r="B8" s="102" t="s">
        <v>561</v>
      </c>
      <c r="C8" s="102" t="s">
        <v>16</v>
      </c>
      <c r="D8" s="102" t="s">
        <v>7</v>
      </c>
      <c r="E8" s="102" t="s">
        <v>15</v>
      </c>
      <c r="F8" s="102">
        <v>560</v>
      </c>
      <c r="G8" s="102">
        <v>58</v>
      </c>
      <c r="H8" s="102" t="s">
        <v>17</v>
      </c>
      <c r="I8" s="102">
        <v>58</v>
      </c>
      <c r="J8" s="102" t="s">
        <v>17</v>
      </c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>
        <v>58</v>
      </c>
      <c r="W8" s="104"/>
    </row>
    <row r="9" spans="1:23" x14ac:dyDescent="0.3">
      <c r="A9" s="102" t="s">
        <v>560</v>
      </c>
      <c r="B9" s="102" t="s">
        <v>562</v>
      </c>
      <c r="C9" s="102" t="s">
        <v>16</v>
      </c>
      <c r="D9" s="102" t="s">
        <v>7</v>
      </c>
      <c r="E9" s="102" t="s">
        <v>15</v>
      </c>
      <c r="F9" s="102">
        <v>562</v>
      </c>
      <c r="G9" s="102">
        <v>58</v>
      </c>
      <c r="H9" s="102" t="s">
        <v>17</v>
      </c>
      <c r="I9" s="102">
        <v>58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58</v>
      </c>
      <c r="W9" s="104"/>
    </row>
    <row r="10" spans="1:23" x14ac:dyDescent="0.3">
      <c r="A10" s="102" t="s">
        <v>240</v>
      </c>
      <c r="B10" s="102" t="s">
        <v>241</v>
      </c>
      <c r="C10" s="102" t="s">
        <v>16</v>
      </c>
      <c r="D10" s="102" t="s">
        <v>7</v>
      </c>
      <c r="E10" s="102" t="s">
        <v>15</v>
      </c>
      <c r="F10" s="102">
        <v>148</v>
      </c>
      <c r="G10" s="102">
        <v>58</v>
      </c>
      <c r="H10" s="102" t="s">
        <v>16</v>
      </c>
      <c r="I10" s="102">
        <v>62</v>
      </c>
      <c r="J10" s="102" t="s">
        <v>17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3">
        <v>62</v>
      </c>
      <c r="W10" s="104"/>
    </row>
    <row r="11" spans="1:23" x14ac:dyDescent="0.3">
      <c r="A11" s="102" t="s">
        <v>764</v>
      </c>
      <c r="B11" s="102" t="s">
        <v>42</v>
      </c>
      <c r="C11" s="102" t="s">
        <v>16</v>
      </c>
      <c r="D11" s="102" t="s">
        <v>7</v>
      </c>
      <c r="E11" s="102" t="s">
        <v>15</v>
      </c>
      <c r="F11" s="102">
        <v>4551043</v>
      </c>
      <c r="G11" s="102">
        <v>58</v>
      </c>
      <c r="H11" s="102" t="s">
        <v>17</v>
      </c>
      <c r="I11" s="102">
        <v>58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58</v>
      </c>
      <c r="W11" s="104"/>
    </row>
    <row r="12" spans="1:23" x14ac:dyDescent="0.3">
      <c r="A12" s="102" t="s">
        <v>37</v>
      </c>
      <c r="B12" s="102" t="s">
        <v>38</v>
      </c>
      <c r="C12" s="102" t="s">
        <v>16</v>
      </c>
      <c r="D12" s="102" t="s">
        <v>7</v>
      </c>
      <c r="E12" s="102" t="s">
        <v>15</v>
      </c>
      <c r="F12" s="102">
        <v>7930616</v>
      </c>
      <c r="G12" s="102">
        <v>58</v>
      </c>
      <c r="H12" s="102" t="s">
        <v>17</v>
      </c>
      <c r="I12" s="102">
        <v>58</v>
      </c>
      <c r="J12" s="102" t="s">
        <v>17</v>
      </c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3">
        <v>58</v>
      </c>
      <c r="W12" s="104"/>
    </row>
    <row r="13" spans="1:23" x14ac:dyDescent="0.3">
      <c r="A13" s="102" t="s">
        <v>185</v>
      </c>
      <c r="B13" s="102" t="s">
        <v>186</v>
      </c>
      <c r="C13" s="102" t="s">
        <v>16</v>
      </c>
      <c r="D13" s="102" t="s">
        <v>7</v>
      </c>
      <c r="E13" s="102" t="s">
        <v>15</v>
      </c>
      <c r="F13" s="102">
        <v>146</v>
      </c>
      <c r="G13" s="102">
        <v>58</v>
      </c>
      <c r="H13" s="102" t="s">
        <v>17</v>
      </c>
      <c r="I13" s="102">
        <v>58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58</v>
      </c>
      <c r="W13" s="104"/>
    </row>
    <row r="14" spans="1:23" x14ac:dyDescent="0.3">
      <c r="A14" s="102" t="s">
        <v>167</v>
      </c>
      <c r="B14" s="102" t="s">
        <v>169</v>
      </c>
      <c r="C14" s="102" t="s">
        <v>16</v>
      </c>
      <c r="D14" s="102" t="s">
        <v>7</v>
      </c>
      <c r="E14" s="102" t="s">
        <v>15</v>
      </c>
      <c r="F14" s="102">
        <v>3</v>
      </c>
      <c r="G14" s="102">
        <v>58</v>
      </c>
      <c r="H14" s="102" t="s">
        <v>17</v>
      </c>
      <c r="I14" s="102">
        <v>58</v>
      </c>
      <c r="J14" s="102" t="s">
        <v>17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3">
        <v>58</v>
      </c>
      <c r="W14" s="104"/>
    </row>
    <row r="15" spans="1:23" x14ac:dyDescent="0.3">
      <c r="A15" s="102" t="s">
        <v>45</v>
      </c>
      <c r="B15" s="102" t="s">
        <v>46</v>
      </c>
      <c r="C15" s="102" t="s">
        <v>16</v>
      </c>
      <c r="D15" s="102" t="s">
        <v>7</v>
      </c>
      <c r="E15" s="102" t="s">
        <v>15</v>
      </c>
      <c r="F15" s="102">
        <v>6301731</v>
      </c>
      <c r="G15" s="102">
        <v>58</v>
      </c>
      <c r="H15" s="102" t="s">
        <v>17</v>
      </c>
      <c r="I15" s="102">
        <v>58</v>
      </c>
      <c r="J15" s="102" t="s">
        <v>17</v>
      </c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58</v>
      </c>
      <c r="W15" s="104"/>
    </row>
    <row r="16" spans="1:23" x14ac:dyDescent="0.3">
      <c r="A16" s="102" t="s">
        <v>773</v>
      </c>
      <c r="B16" s="102" t="s">
        <v>100</v>
      </c>
      <c r="C16" s="102" t="s">
        <v>16</v>
      </c>
      <c r="D16" s="102" t="s">
        <v>7</v>
      </c>
      <c r="E16" s="102" t="s">
        <v>14</v>
      </c>
      <c r="F16" s="102"/>
      <c r="G16" s="102">
        <v>58</v>
      </c>
      <c r="H16" s="102" t="s">
        <v>17</v>
      </c>
      <c r="I16" s="102">
        <v>58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58</v>
      </c>
      <c r="W16" s="104"/>
    </row>
    <row r="17" spans="1:23" x14ac:dyDescent="0.3">
      <c r="A17" s="102" t="s">
        <v>152</v>
      </c>
      <c r="B17" s="102" t="s">
        <v>151</v>
      </c>
      <c r="C17" s="102" t="s">
        <v>16</v>
      </c>
      <c r="D17" s="102" t="s">
        <v>7</v>
      </c>
      <c r="E17" s="102" t="s">
        <v>15</v>
      </c>
      <c r="F17" s="102">
        <v>847</v>
      </c>
      <c r="G17" s="102">
        <v>58</v>
      </c>
      <c r="H17" s="102" t="s">
        <v>16</v>
      </c>
      <c r="I17" s="102">
        <v>62</v>
      </c>
      <c r="J17" s="102" t="s">
        <v>16</v>
      </c>
      <c r="K17" s="102">
        <v>1</v>
      </c>
      <c r="L17" s="102"/>
      <c r="M17" s="102"/>
      <c r="N17" s="102">
        <v>1</v>
      </c>
      <c r="O17" s="102"/>
      <c r="P17" s="102"/>
      <c r="Q17" s="102"/>
      <c r="R17" s="102"/>
      <c r="S17" s="102"/>
      <c r="T17" s="102"/>
      <c r="U17" s="102"/>
      <c r="V17" s="103">
        <v>72</v>
      </c>
      <c r="W17" s="104"/>
    </row>
    <row r="18" spans="1:23" x14ac:dyDescent="0.3">
      <c r="A18" s="102" t="s">
        <v>145</v>
      </c>
      <c r="B18" s="102" t="s">
        <v>168</v>
      </c>
      <c r="C18" s="102" t="s">
        <v>16</v>
      </c>
      <c r="D18" s="102" t="s">
        <v>7</v>
      </c>
      <c r="E18" s="102" t="s">
        <v>15</v>
      </c>
      <c r="F18" s="102">
        <v>963</v>
      </c>
      <c r="G18" s="102">
        <v>58</v>
      </c>
      <c r="H18" s="102" t="s">
        <v>17</v>
      </c>
      <c r="I18" s="102">
        <v>58</v>
      </c>
      <c r="J18" s="102" t="s">
        <v>17</v>
      </c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3">
        <v>58</v>
      </c>
      <c r="W18" s="104"/>
    </row>
    <row r="19" spans="1:23" x14ac:dyDescent="0.3">
      <c r="A19" s="102" t="s">
        <v>82</v>
      </c>
      <c r="B19" s="102" t="s">
        <v>83</v>
      </c>
      <c r="C19" s="102" t="s">
        <v>16</v>
      </c>
      <c r="D19" s="102" t="s">
        <v>7</v>
      </c>
      <c r="E19" s="102" t="s">
        <v>15</v>
      </c>
      <c r="F19" s="102">
        <v>545019</v>
      </c>
      <c r="G19" s="102">
        <v>58</v>
      </c>
      <c r="H19" s="102" t="s">
        <v>17</v>
      </c>
      <c r="I19" s="102">
        <v>58</v>
      </c>
      <c r="J19" s="102" t="s">
        <v>17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3">
        <v>58</v>
      </c>
      <c r="W19" s="104"/>
    </row>
    <row r="20" spans="1:23" x14ac:dyDescent="0.3">
      <c r="A20" s="102" t="s">
        <v>165</v>
      </c>
      <c r="B20" s="102" t="s">
        <v>166</v>
      </c>
      <c r="C20" s="102" t="s">
        <v>16</v>
      </c>
      <c r="D20" s="102" t="s">
        <v>7</v>
      </c>
      <c r="E20" s="102" t="s">
        <v>15</v>
      </c>
      <c r="F20" s="102">
        <v>2515677</v>
      </c>
      <c r="G20" s="102">
        <v>58</v>
      </c>
      <c r="H20" s="102" t="s">
        <v>17</v>
      </c>
      <c r="I20" s="102">
        <v>58</v>
      </c>
      <c r="J20" s="102" t="s">
        <v>16</v>
      </c>
      <c r="K20" s="102">
        <v>2</v>
      </c>
      <c r="L20" s="102"/>
      <c r="M20" s="102"/>
      <c r="N20" s="102">
        <v>1</v>
      </c>
      <c r="O20" s="102"/>
      <c r="P20" s="102"/>
      <c r="Q20" s="102">
        <v>1</v>
      </c>
      <c r="R20" s="102"/>
      <c r="S20" s="102"/>
      <c r="T20" s="102"/>
      <c r="U20" s="102"/>
      <c r="V20" s="103">
        <v>78</v>
      </c>
      <c r="W20" s="104"/>
    </row>
    <row r="21" spans="1:23" x14ac:dyDescent="0.3">
      <c r="A21" s="102" t="s">
        <v>238</v>
      </c>
      <c r="B21" s="102" t="s">
        <v>239</v>
      </c>
      <c r="C21" s="102" t="s">
        <v>16</v>
      </c>
      <c r="D21" s="102" t="s">
        <v>7</v>
      </c>
      <c r="E21" s="102" t="s">
        <v>15</v>
      </c>
      <c r="F21" s="102">
        <v>174</v>
      </c>
      <c r="G21" s="102">
        <v>58</v>
      </c>
      <c r="H21" s="102" t="s">
        <v>17</v>
      </c>
      <c r="I21" s="102">
        <v>58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58</v>
      </c>
      <c r="W21" s="104"/>
    </row>
    <row r="22" spans="1:23" x14ac:dyDescent="0.3">
      <c r="A22" s="102" t="s">
        <v>199</v>
      </c>
      <c r="B22" s="102" t="s">
        <v>200</v>
      </c>
      <c r="C22" s="102" t="s">
        <v>16</v>
      </c>
      <c r="D22" s="102" t="s">
        <v>7</v>
      </c>
      <c r="E22" s="102" t="s">
        <v>15</v>
      </c>
      <c r="F22" s="102">
        <v>9917348</v>
      </c>
      <c r="G22" s="102">
        <v>58</v>
      </c>
      <c r="H22" s="102" t="s">
        <v>17</v>
      </c>
      <c r="I22" s="102">
        <v>58</v>
      </c>
      <c r="J22" s="102" t="s">
        <v>16</v>
      </c>
      <c r="K22" s="102">
        <v>4</v>
      </c>
      <c r="L22" s="102"/>
      <c r="M22" s="102"/>
      <c r="N22" s="102">
        <v>1</v>
      </c>
      <c r="O22" s="102">
        <v>1</v>
      </c>
      <c r="P22" s="102"/>
      <c r="Q22" s="102"/>
      <c r="R22" s="102"/>
      <c r="S22" s="102">
        <v>2</v>
      </c>
      <c r="T22" s="102"/>
      <c r="U22" s="102"/>
      <c r="V22" s="103">
        <v>98</v>
      </c>
      <c r="W22" s="104"/>
    </row>
    <row r="23" spans="1:23" x14ac:dyDescent="0.3">
      <c r="A23" s="102" t="s">
        <v>796</v>
      </c>
      <c r="B23" s="102" t="s">
        <v>51</v>
      </c>
      <c r="C23" s="102" t="s">
        <v>16</v>
      </c>
      <c r="D23" s="102" t="s">
        <v>7</v>
      </c>
      <c r="E23" s="102" t="s">
        <v>15</v>
      </c>
      <c r="F23" s="102">
        <v>1939</v>
      </c>
      <c r="G23" s="102">
        <v>58</v>
      </c>
      <c r="H23" s="102" t="s">
        <v>17</v>
      </c>
      <c r="I23" s="102">
        <v>58</v>
      </c>
      <c r="J23" s="102" t="s">
        <v>17</v>
      </c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>
        <v>58</v>
      </c>
      <c r="W23" s="104"/>
    </row>
    <row r="24" spans="1:23" x14ac:dyDescent="0.3">
      <c r="A24" s="102" t="s">
        <v>669</v>
      </c>
      <c r="B24" s="102" t="s">
        <v>702</v>
      </c>
      <c r="C24" s="102" t="s">
        <v>16</v>
      </c>
      <c r="D24" s="102" t="s">
        <v>7</v>
      </c>
      <c r="E24" s="102" t="s">
        <v>15</v>
      </c>
      <c r="F24" s="102">
        <v>680142</v>
      </c>
      <c r="G24" s="102">
        <v>58</v>
      </c>
      <c r="H24" s="102" t="s">
        <v>17</v>
      </c>
      <c r="I24" s="102">
        <v>58</v>
      </c>
      <c r="J24" s="102" t="s">
        <v>17</v>
      </c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3">
        <v>58</v>
      </c>
      <c r="W24" s="104"/>
    </row>
    <row r="25" spans="1:23" x14ac:dyDescent="0.3">
      <c r="A25" s="102" t="s">
        <v>521</v>
      </c>
      <c r="B25" s="102" t="s">
        <v>522</v>
      </c>
      <c r="C25" s="102" t="s">
        <v>16</v>
      </c>
      <c r="D25" s="102" t="s">
        <v>7</v>
      </c>
      <c r="E25" s="102" t="s">
        <v>15</v>
      </c>
      <c r="F25" s="102">
        <v>9343975</v>
      </c>
      <c r="G25" s="102">
        <v>58</v>
      </c>
      <c r="H25" s="102" t="s">
        <v>17</v>
      </c>
      <c r="I25" s="102">
        <v>58</v>
      </c>
      <c r="J25" s="102" t="s">
        <v>17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3">
        <v>58</v>
      </c>
      <c r="W25" s="104"/>
    </row>
    <row r="26" spans="1:23" x14ac:dyDescent="0.3">
      <c r="A26" s="102" t="s">
        <v>774</v>
      </c>
      <c r="B26" s="102" t="s">
        <v>270</v>
      </c>
      <c r="C26" s="102" t="s">
        <v>16</v>
      </c>
      <c r="D26" s="102" t="s">
        <v>7</v>
      </c>
      <c r="E26" s="102" t="s">
        <v>15</v>
      </c>
      <c r="F26" s="102">
        <v>6190776</v>
      </c>
      <c r="G26" s="102">
        <v>58</v>
      </c>
      <c r="H26" s="102" t="s">
        <v>17</v>
      </c>
      <c r="I26" s="102">
        <v>58</v>
      </c>
      <c r="J26" s="102" t="s">
        <v>17</v>
      </c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3">
        <v>58</v>
      </c>
      <c r="W26" s="104"/>
    </row>
    <row r="27" spans="1:23" x14ac:dyDescent="0.3">
      <c r="A27" s="102" t="s">
        <v>591</v>
      </c>
      <c r="B27" s="102" t="s">
        <v>62</v>
      </c>
      <c r="C27" s="102" t="s">
        <v>16</v>
      </c>
      <c r="D27" s="102" t="s">
        <v>7</v>
      </c>
      <c r="E27" s="102" t="s">
        <v>15</v>
      </c>
      <c r="F27" s="102">
        <v>2728831</v>
      </c>
      <c r="G27" s="102">
        <v>58</v>
      </c>
      <c r="H27" s="102" t="s">
        <v>17</v>
      </c>
      <c r="I27" s="102">
        <v>58</v>
      </c>
      <c r="J27" s="102" t="s">
        <v>17</v>
      </c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3">
        <v>58</v>
      </c>
      <c r="W27" s="104"/>
    </row>
    <row r="28" spans="1:23" x14ac:dyDescent="0.3">
      <c r="A28" s="102" t="s">
        <v>555</v>
      </c>
      <c r="B28" s="102" t="s">
        <v>556</v>
      </c>
      <c r="C28" s="102" t="s">
        <v>16</v>
      </c>
      <c r="D28" s="102" t="s">
        <v>7</v>
      </c>
      <c r="E28" s="102" t="s">
        <v>15</v>
      </c>
      <c r="F28" s="102">
        <v>888895</v>
      </c>
      <c r="G28" s="102">
        <v>58</v>
      </c>
      <c r="H28" s="102" t="s">
        <v>17</v>
      </c>
      <c r="I28" s="102">
        <v>58</v>
      </c>
      <c r="J28" s="102" t="s">
        <v>17</v>
      </c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3">
        <v>58</v>
      </c>
      <c r="W28" s="104"/>
    </row>
    <row r="29" spans="1:23" x14ac:dyDescent="0.3">
      <c r="A29" s="102" t="s">
        <v>552</v>
      </c>
      <c r="B29" s="102" t="s">
        <v>294</v>
      </c>
      <c r="C29" s="102" t="s">
        <v>16</v>
      </c>
      <c r="D29" s="102" t="s">
        <v>7</v>
      </c>
      <c r="E29" s="102" t="s">
        <v>15</v>
      </c>
      <c r="F29" s="102">
        <v>4092725</v>
      </c>
      <c r="G29" s="102">
        <v>58</v>
      </c>
      <c r="H29" s="102" t="s">
        <v>17</v>
      </c>
      <c r="I29" s="102">
        <v>58</v>
      </c>
      <c r="J29" s="102" t="s">
        <v>17</v>
      </c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3">
        <v>58</v>
      </c>
      <c r="W29" s="104"/>
    </row>
    <row r="30" spans="1:23" x14ac:dyDescent="0.3">
      <c r="A30" s="102" t="s">
        <v>797</v>
      </c>
      <c r="B30" s="102" t="s">
        <v>446</v>
      </c>
      <c r="C30" s="102" t="s">
        <v>16</v>
      </c>
      <c r="D30" s="102" t="s">
        <v>7</v>
      </c>
      <c r="E30" s="102" t="s">
        <v>15</v>
      </c>
      <c r="F30" s="102">
        <v>146</v>
      </c>
      <c r="G30" s="102">
        <v>58</v>
      </c>
      <c r="H30" s="102" t="s">
        <v>17</v>
      </c>
      <c r="I30" s="102">
        <v>58</v>
      </c>
      <c r="J30" s="102" t="s">
        <v>17</v>
      </c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3">
        <v>58</v>
      </c>
      <c r="W30" s="104"/>
    </row>
    <row r="31" spans="1:23" x14ac:dyDescent="0.3">
      <c r="A31" s="102" t="s">
        <v>384</v>
      </c>
      <c r="B31" s="102" t="s">
        <v>255</v>
      </c>
      <c r="C31" s="102" t="s">
        <v>16</v>
      </c>
      <c r="D31" s="102" t="s">
        <v>7</v>
      </c>
      <c r="E31" s="102" t="s">
        <v>15</v>
      </c>
      <c r="F31" s="102">
        <v>2432039</v>
      </c>
      <c r="G31" s="102">
        <v>58</v>
      </c>
      <c r="H31" s="102" t="s">
        <v>17</v>
      </c>
      <c r="I31" s="102">
        <v>58</v>
      </c>
      <c r="J31" s="102" t="s">
        <v>16</v>
      </c>
      <c r="K31" s="102">
        <v>1</v>
      </c>
      <c r="L31" s="102"/>
      <c r="M31" s="102"/>
      <c r="N31" s="102"/>
      <c r="O31" s="102">
        <v>1</v>
      </c>
      <c r="P31" s="102"/>
      <c r="Q31" s="102"/>
      <c r="R31" s="102"/>
      <c r="S31" s="102"/>
      <c r="T31" s="102"/>
      <c r="U31" s="102"/>
      <c r="V31" s="103">
        <v>68</v>
      </c>
      <c r="W31" s="104"/>
    </row>
    <row r="32" spans="1:23" x14ac:dyDescent="0.3">
      <c r="A32" s="102" t="s">
        <v>554</v>
      </c>
      <c r="B32" s="102" t="s">
        <v>107</v>
      </c>
      <c r="C32" s="102" t="s">
        <v>16</v>
      </c>
      <c r="D32" s="102" t="s">
        <v>7</v>
      </c>
      <c r="E32" s="102" t="s">
        <v>15</v>
      </c>
      <c r="F32" s="102">
        <v>9142296</v>
      </c>
      <c r="G32" s="102">
        <v>58</v>
      </c>
      <c r="H32" s="102" t="s">
        <v>17</v>
      </c>
      <c r="I32" s="102">
        <v>58</v>
      </c>
      <c r="J32" s="102" t="s">
        <v>17</v>
      </c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3">
        <v>58</v>
      </c>
      <c r="W32" s="104"/>
    </row>
    <row r="33" spans="1:23" x14ac:dyDescent="0.3">
      <c r="A33" s="102" t="s">
        <v>298</v>
      </c>
      <c r="B33" s="102" t="s">
        <v>519</v>
      </c>
      <c r="C33" s="102" t="s">
        <v>16</v>
      </c>
      <c r="D33" s="102" t="s">
        <v>7</v>
      </c>
      <c r="E33" s="102" t="s">
        <v>15</v>
      </c>
      <c r="F33" s="102">
        <v>328</v>
      </c>
      <c r="G33" s="102">
        <v>58</v>
      </c>
      <c r="H33" s="102" t="s">
        <v>17</v>
      </c>
      <c r="I33" s="102">
        <v>58</v>
      </c>
      <c r="J33" s="102" t="s">
        <v>17</v>
      </c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3">
        <v>58</v>
      </c>
      <c r="W33" s="104"/>
    </row>
    <row r="34" spans="1:23" x14ac:dyDescent="0.3">
      <c r="A34" s="102" t="s">
        <v>437</v>
      </c>
      <c r="B34" s="102" t="s">
        <v>109</v>
      </c>
      <c r="C34" s="102" t="s">
        <v>16</v>
      </c>
      <c r="D34" s="102" t="s">
        <v>7</v>
      </c>
      <c r="E34" s="102" t="s">
        <v>15</v>
      </c>
      <c r="F34" s="102">
        <v>6395065</v>
      </c>
      <c r="G34" s="102">
        <v>58</v>
      </c>
      <c r="H34" s="102" t="s">
        <v>17</v>
      </c>
      <c r="I34" s="102">
        <v>58</v>
      </c>
      <c r="J34" s="102" t="s">
        <v>17</v>
      </c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3">
        <v>58</v>
      </c>
      <c r="W34" s="104"/>
    </row>
    <row r="35" spans="1:23" x14ac:dyDescent="0.3">
      <c r="A35" s="102" t="s">
        <v>160</v>
      </c>
      <c r="B35" s="102" t="s">
        <v>420</v>
      </c>
      <c r="C35" s="102" t="s">
        <v>16</v>
      </c>
      <c r="D35" s="102" t="s">
        <v>7</v>
      </c>
      <c r="E35" s="102"/>
      <c r="F35" s="102"/>
      <c r="G35" s="102">
        <v>58</v>
      </c>
      <c r="H35" s="102" t="s">
        <v>17</v>
      </c>
      <c r="I35" s="102">
        <v>58</v>
      </c>
      <c r="J35" s="102" t="s">
        <v>17</v>
      </c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3">
        <v>58</v>
      </c>
      <c r="W35" s="104" t="s">
        <v>800</v>
      </c>
    </row>
    <row r="36" spans="1:23" x14ac:dyDescent="0.3">
      <c r="A36" s="102" t="s">
        <v>645</v>
      </c>
      <c r="B36" s="102" t="s">
        <v>405</v>
      </c>
      <c r="C36" s="102" t="s">
        <v>16</v>
      </c>
      <c r="D36" s="102" t="s">
        <v>7</v>
      </c>
      <c r="E36" s="102" t="s">
        <v>15</v>
      </c>
      <c r="F36" s="102">
        <v>216</v>
      </c>
      <c r="G36" s="102">
        <v>58</v>
      </c>
      <c r="H36" s="102" t="s">
        <v>17</v>
      </c>
      <c r="I36" s="102">
        <v>58</v>
      </c>
      <c r="J36" s="102" t="s">
        <v>17</v>
      </c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3">
        <v>58</v>
      </c>
      <c r="W36" s="104"/>
    </row>
    <row r="37" spans="1:23" x14ac:dyDescent="0.3">
      <c r="A37" s="102" t="s">
        <v>460</v>
      </c>
      <c r="B37" s="102" t="s">
        <v>239</v>
      </c>
      <c r="C37" s="102" t="s">
        <v>16</v>
      </c>
      <c r="D37" s="102" t="s">
        <v>7</v>
      </c>
      <c r="E37" s="102" t="s">
        <v>15</v>
      </c>
      <c r="F37" s="102">
        <v>2521877</v>
      </c>
      <c r="G37" s="102">
        <v>58</v>
      </c>
      <c r="H37" s="102" t="s">
        <v>17</v>
      </c>
      <c r="I37" s="102">
        <v>58</v>
      </c>
      <c r="J37" s="102" t="s">
        <v>17</v>
      </c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3">
        <v>58</v>
      </c>
      <c r="W37" s="104"/>
    </row>
    <row r="38" spans="1:23" x14ac:dyDescent="0.3">
      <c r="A38" s="102" t="s">
        <v>56</v>
      </c>
      <c r="B38" s="102" t="s">
        <v>594</v>
      </c>
      <c r="C38" s="102" t="s">
        <v>16</v>
      </c>
      <c r="D38" s="102" t="s">
        <v>7</v>
      </c>
      <c r="E38" s="102"/>
      <c r="F38" s="102"/>
      <c r="G38" s="102">
        <v>58</v>
      </c>
      <c r="H38" s="102" t="s">
        <v>17</v>
      </c>
      <c r="I38" s="102">
        <v>58</v>
      </c>
      <c r="J38" s="102" t="s">
        <v>17</v>
      </c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3">
        <v>58</v>
      </c>
      <c r="W38" s="104" t="s">
        <v>595</v>
      </c>
    </row>
    <row r="39" spans="1:23" x14ac:dyDescent="0.3">
      <c r="A39" s="102" t="s">
        <v>553</v>
      </c>
      <c r="B39" s="102" t="s">
        <v>62</v>
      </c>
      <c r="C39" s="102" t="s">
        <v>16</v>
      </c>
      <c r="D39" s="102" t="s">
        <v>7</v>
      </c>
      <c r="E39" s="102" t="s">
        <v>15</v>
      </c>
      <c r="F39" s="102">
        <v>6022583</v>
      </c>
      <c r="G39" s="102">
        <v>58</v>
      </c>
      <c r="H39" s="102" t="s">
        <v>17</v>
      </c>
      <c r="I39" s="102">
        <v>58</v>
      </c>
      <c r="J39" s="102" t="s">
        <v>17</v>
      </c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3">
        <v>58</v>
      </c>
      <c r="W39" s="104"/>
    </row>
    <row r="40" spans="1:23" x14ac:dyDescent="0.3">
      <c r="A40" s="102" t="s">
        <v>701</v>
      </c>
      <c r="B40" s="102" t="s">
        <v>341</v>
      </c>
      <c r="C40" s="102" t="s">
        <v>16</v>
      </c>
      <c r="D40" s="102" t="s">
        <v>7</v>
      </c>
      <c r="E40" s="102" t="s">
        <v>15</v>
      </c>
      <c r="F40" s="102">
        <v>3705528</v>
      </c>
      <c r="G40" s="102">
        <v>58</v>
      </c>
      <c r="H40" s="102" t="s">
        <v>17</v>
      </c>
      <c r="I40" s="102">
        <v>58</v>
      </c>
      <c r="J40" s="102" t="s">
        <v>16</v>
      </c>
      <c r="K40" s="102">
        <v>1</v>
      </c>
      <c r="L40" s="102"/>
      <c r="M40" s="102"/>
      <c r="N40" s="102"/>
      <c r="O40" s="102">
        <v>1</v>
      </c>
      <c r="P40" s="102"/>
      <c r="Q40" s="102"/>
      <c r="R40" s="102"/>
      <c r="S40" s="102"/>
      <c r="T40" s="102"/>
      <c r="U40" s="102"/>
      <c r="V40" s="103">
        <v>68</v>
      </c>
      <c r="W40" s="104"/>
    </row>
    <row r="41" spans="1:23" x14ac:dyDescent="0.3">
      <c r="A41" s="102" t="s">
        <v>672</v>
      </c>
      <c r="B41" s="102" t="s">
        <v>132</v>
      </c>
      <c r="C41" s="102" t="s">
        <v>16</v>
      </c>
      <c r="D41" s="102" t="s">
        <v>7</v>
      </c>
      <c r="E41" s="102" t="s">
        <v>14</v>
      </c>
      <c r="F41" s="102"/>
      <c r="G41" s="102">
        <v>58</v>
      </c>
      <c r="H41" s="102" t="s">
        <v>17</v>
      </c>
      <c r="I41" s="102">
        <v>58</v>
      </c>
      <c r="J41" s="102" t="s">
        <v>17</v>
      </c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3">
        <v>58</v>
      </c>
      <c r="W41" s="104"/>
    </row>
    <row r="42" spans="1:23" x14ac:dyDescent="0.3">
      <c r="A42" s="102" t="s">
        <v>236</v>
      </c>
      <c r="B42" s="102" t="s">
        <v>237</v>
      </c>
      <c r="C42" s="102" t="s">
        <v>16</v>
      </c>
      <c r="D42" s="102" t="s">
        <v>7</v>
      </c>
      <c r="E42" s="102" t="s">
        <v>15</v>
      </c>
      <c r="F42" s="102">
        <v>287</v>
      </c>
      <c r="G42" s="102">
        <v>58</v>
      </c>
      <c r="H42" s="102" t="s">
        <v>17</v>
      </c>
      <c r="I42" s="102">
        <v>58</v>
      </c>
      <c r="J42" s="102" t="s">
        <v>17</v>
      </c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3">
        <v>58</v>
      </c>
      <c r="W42" s="104"/>
    </row>
    <row r="43" spans="1:23" x14ac:dyDescent="0.3">
      <c r="A43" s="102" t="s">
        <v>175</v>
      </c>
      <c r="B43" s="102" t="s">
        <v>176</v>
      </c>
      <c r="C43" s="102" t="s">
        <v>16</v>
      </c>
      <c r="D43" s="102" t="s">
        <v>7</v>
      </c>
      <c r="E43" s="102" t="s">
        <v>15</v>
      </c>
      <c r="F43" s="102">
        <v>133</v>
      </c>
      <c r="G43" s="102">
        <v>58</v>
      </c>
      <c r="H43" s="102" t="s">
        <v>17</v>
      </c>
      <c r="I43" s="102">
        <v>58</v>
      </c>
      <c r="J43" s="102" t="s">
        <v>17</v>
      </c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3">
        <v>58</v>
      </c>
      <c r="W43" s="104"/>
    </row>
    <row r="44" spans="1:23" x14ac:dyDescent="0.3">
      <c r="A44" s="102" t="s">
        <v>676</v>
      </c>
      <c r="B44" s="102" t="s">
        <v>149</v>
      </c>
      <c r="C44" s="102" t="s">
        <v>16</v>
      </c>
      <c r="D44" s="102" t="s">
        <v>7</v>
      </c>
      <c r="E44" s="102" t="s">
        <v>15</v>
      </c>
      <c r="F44" s="102">
        <v>616</v>
      </c>
      <c r="G44" s="102">
        <v>58</v>
      </c>
      <c r="H44" s="102" t="s">
        <v>17</v>
      </c>
      <c r="I44" s="102">
        <v>58</v>
      </c>
      <c r="J44" s="102" t="s">
        <v>17</v>
      </c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3">
        <v>58</v>
      </c>
      <c r="W44" s="104" t="s">
        <v>703</v>
      </c>
    </row>
    <row r="45" spans="1:23" x14ac:dyDescent="0.3">
      <c r="A45" s="102" t="s">
        <v>173</v>
      </c>
      <c r="B45" s="102" t="s">
        <v>174</v>
      </c>
      <c r="C45" s="102" t="s">
        <v>16</v>
      </c>
      <c r="D45" s="102" t="s">
        <v>7</v>
      </c>
      <c r="E45" s="102" t="s">
        <v>15</v>
      </c>
      <c r="F45" s="102">
        <v>1308897</v>
      </c>
      <c r="G45" s="102">
        <v>58</v>
      </c>
      <c r="H45" s="102" t="s">
        <v>17</v>
      </c>
      <c r="I45" s="102">
        <v>58</v>
      </c>
      <c r="J45" s="102" t="s">
        <v>17</v>
      </c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3">
        <v>58</v>
      </c>
      <c r="W45" s="104"/>
    </row>
    <row r="46" spans="1:23" x14ac:dyDescent="0.3">
      <c r="A46" s="102" t="s">
        <v>194</v>
      </c>
      <c r="B46" s="102" t="s">
        <v>78</v>
      </c>
      <c r="C46" s="102" t="s">
        <v>16</v>
      </c>
      <c r="D46" s="102" t="s">
        <v>7</v>
      </c>
      <c r="E46" s="102" t="s">
        <v>15</v>
      </c>
      <c r="F46" s="102">
        <v>8890709</v>
      </c>
      <c r="G46" s="102">
        <v>58</v>
      </c>
      <c r="H46" s="102" t="s">
        <v>17</v>
      </c>
      <c r="I46" s="102">
        <v>58</v>
      </c>
      <c r="J46" s="102" t="s">
        <v>17</v>
      </c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3">
        <v>58</v>
      </c>
      <c r="W46" s="104"/>
    </row>
    <row r="47" spans="1:23" x14ac:dyDescent="0.3">
      <c r="A47" s="102" t="s">
        <v>194</v>
      </c>
      <c r="B47" s="102" t="s">
        <v>195</v>
      </c>
      <c r="C47" s="102" t="s">
        <v>16</v>
      </c>
      <c r="D47" s="102" t="s">
        <v>7</v>
      </c>
      <c r="E47" s="102" t="s">
        <v>15</v>
      </c>
      <c r="F47" s="102">
        <v>8890709</v>
      </c>
      <c r="G47" s="102">
        <v>58</v>
      </c>
      <c r="H47" s="102" t="s">
        <v>17</v>
      </c>
      <c r="I47" s="102">
        <v>58</v>
      </c>
      <c r="J47" s="102" t="s">
        <v>17</v>
      </c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3">
        <v>58</v>
      </c>
      <c r="W47" s="104"/>
    </row>
    <row r="48" spans="1:23" x14ac:dyDescent="0.3">
      <c r="A48" s="102" t="s">
        <v>385</v>
      </c>
      <c r="B48" s="102" t="s">
        <v>386</v>
      </c>
      <c r="C48" s="102" t="s">
        <v>16</v>
      </c>
      <c r="D48" s="102" t="s">
        <v>7</v>
      </c>
      <c r="E48" s="102" t="s">
        <v>15</v>
      </c>
      <c r="F48" s="102">
        <v>2000019</v>
      </c>
      <c r="G48" s="102">
        <v>58</v>
      </c>
      <c r="H48" s="102" t="s">
        <v>17</v>
      </c>
      <c r="I48" s="102">
        <v>58</v>
      </c>
      <c r="J48" s="102" t="s">
        <v>17</v>
      </c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3">
        <v>58</v>
      </c>
      <c r="W48" s="104"/>
    </row>
    <row r="49" spans="1:23" x14ac:dyDescent="0.3">
      <c r="A49" s="102" t="s">
        <v>457</v>
      </c>
      <c r="B49" s="102" t="s">
        <v>458</v>
      </c>
      <c r="C49" s="102" t="s">
        <v>16</v>
      </c>
      <c r="D49" s="102" t="s">
        <v>7</v>
      </c>
      <c r="E49" s="102" t="s">
        <v>15</v>
      </c>
      <c r="F49" s="102">
        <v>301</v>
      </c>
      <c r="G49" s="102">
        <v>58</v>
      </c>
      <c r="H49" s="102" t="s">
        <v>17</v>
      </c>
      <c r="I49" s="102">
        <v>58</v>
      </c>
      <c r="J49" s="102" t="s">
        <v>17</v>
      </c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3">
        <v>58</v>
      </c>
      <c r="W49" s="104"/>
    </row>
    <row r="50" spans="1:23" x14ac:dyDescent="0.3">
      <c r="A50" s="102" t="s">
        <v>84</v>
      </c>
      <c r="B50" s="102" t="s">
        <v>85</v>
      </c>
      <c r="C50" s="102" t="s">
        <v>16</v>
      </c>
      <c r="D50" s="102" t="s">
        <v>7</v>
      </c>
      <c r="E50" s="102" t="s">
        <v>15</v>
      </c>
      <c r="F50" s="102">
        <v>9865813</v>
      </c>
      <c r="G50" s="102">
        <v>58</v>
      </c>
      <c r="H50" s="102" t="s">
        <v>17</v>
      </c>
      <c r="I50" s="102">
        <v>58</v>
      </c>
      <c r="J50" s="102" t="s">
        <v>17</v>
      </c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3">
        <v>58</v>
      </c>
      <c r="W50" s="104"/>
    </row>
    <row r="51" spans="1:23" x14ac:dyDescent="0.3">
      <c r="A51" s="102" t="s">
        <v>73</v>
      </c>
      <c r="B51" s="102" t="s">
        <v>74</v>
      </c>
      <c r="C51" s="102" t="s">
        <v>16</v>
      </c>
      <c r="D51" s="102" t="s">
        <v>7</v>
      </c>
      <c r="E51" s="102" t="s">
        <v>15</v>
      </c>
      <c r="F51" s="102">
        <v>9162609</v>
      </c>
      <c r="G51" s="102">
        <v>58</v>
      </c>
      <c r="H51" s="102" t="s">
        <v>17</v>
      </c>
      <c r="I51" s="102">
        <v>58</v>
      </c>
      <c r="J51" s="102" t="s">
        <v>17</v>
      </c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3">
        <v>58</v>
      </c>
      <c r="W51" s="104"/>
    </row>
    <row r="52" spans="1:23" x14ac:dyDescent="0.3">
      <c r="A52" s="102" t="s">
        <v>455</v>
      </c>
      <c r="B52" s="102" t="s">
        <v>153</v>
      </c>
      <c r="C52" s="102" t="s">
        <v>16</v>
      </c>
      <c r="D52" s="102" t="s">
        <v>7</v>
      </c>
      <c r="E52" s="102" t="s">
        <v>14</v>
      </c>
      <c r="F52" s="102"/>
      <c r="G52" s="102">
        <v>58</v>
      </c>
      <c r="H52" s="102" t="s">
        <v>17</v>
      </c>
      <c r="I52" s="102">
        <v>58</v>
      </c>
      <c r="J52" s="102" t="s">
        <v>17</v>
      </c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3">
        <v>58</v>
      </c>
      <c r="W52" s="104"/>
    </row>
    <row r="53" spans="1:23" x14ac:dyDescent="0.3">
      <c r="A53" s="102" t="s">
        <v>558</v>
      </c>
      <c r="B53" s="102" t="s">
        <v>559</v>
      </c>
      <c r="C53" s="102" t="s">
        <v>16</v>
      </c>
      <c r="D53" s="102" t="s">
        <v>7</v>
      </c>
      <c r="E53" s="102" t="s">
        <v>15</v>
      </c>
      <c r="F53" s="102">
        <v>592389</v>
      </c>
      <c r="G53" s="102">
        <v>58</v>
      </c>
      <c r="H53" s="102" t="s">
        <v>17</v>
      </c>
      <c r="I53" s="102">
        <v>58</v>
      </c>
      <c r="J53" s="102" t="s">
        <v>16</v>
      </c>
      <c r="K53" s="102">
        <v>1</v>
      </c>
      <c r="L53" s="102"/>
      <c r="M53" s="102"/>
      <c r="N53" s="102">
        <v>1</v>
      </c>
      <c r="O53" s="102"/>
      <c r="P53" s="102"/>
      <c r="Q53" s="102"/>
      <c r="R53" s="102"/>
      <c r="S53" s="102"/>
      <c r="T53" s="102"/>
      <c r="U53" s="102"/>
      <c r="V53" s="103">
        <v>68</v>
      </c>
      <c r="W53" s="104"/>
    </row>
    <row r="54" spans="1:23" x14ac:dyDescent="0.3">
      <c r="A54" s="102" t="s">
        <v>557</v>
      </c>
      <c r="B54" s="102" t="s">
        <v>62</v>
      </c>
      <c r="C54" s="102" t="s">
        <v>16</v>
      </c>
      <c r="D54" s="102" t="s">
        <v>7</v>
      </c>
      <c r="E54" s="102" t="s">
        <v>15</v>
      </c>
      <c r="F54" s="102">
        <v>1367313</v>
      </c>
      <c r="G54" s="102">
        <v>58</v>
      </c>
      <c r="H54" s="102" t="s">
        <v>17</v>
      </c>
      <c r="I54" s="102">
        <v>58</v>
      </c>
      <c r="J54" s="102" t="s">
        <v>17</v>
      </c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3">
        <v>58</v>
      </c>
      <c r="W54" s="104"/>
    </row>
    <row r="55" spans="1:23" x14ac:dyDescent="0.3">
      <c r="A55" s="102" t="s">
        <v>772</v>
      </c>
      <c r="B55" s="102" t="s">
        <v>100</v>
      </c>
      <c r="C55" s="102" t="s">
        <v>16</v>
      </c>
      <c r="D55" s="102" t="s">
        <v>7</v>
      </c>
      <c r="E55" s="102" t="s">
        <v>15</v>
      </c>
      <c r="F55" s="102">
        <v>6769486</v>
      </c>
      <c r="G55" s="102">
        <v>58</v>
      </c>
      <c r="H55" s="102" t="s">
        <v>17</v>
      </c>
      <c r="I55" s="102">
        <v>58</v>
      </c>
      <c r="J55" s="102" t="s">
        <v>17</v>
      </c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3">
        <v>58</v>
      </c>
      <c r="W55" s="104"/>
    </row>
  </sheetData>
  <mergeCells count="1">
    <mergeCell ref="A2:B2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9F962-0DAB-4BDE-9ED6-74E646BF3028}">
  <sheetPr codeName="Feuil10"/>
  <dimension ref="A1:W58"/>
  <sheetViews>
    <sheetView workbookViewId="0">
      <selection activeCell="C24" sqref="C24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815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490</v>
      </c>
      <c r="B5" s="102" t="s">
        <v>387</v>
      </c>
      <c r="C5" s="102" t="s">
        <v>16</v>
      </c>
      <c r="D5" s="102" t="s">
        <v>8</v>
      </c>
      <c r="E5" s="102" t="s">
        <v>15</v>
      </c>
      <c r="F5" s="102">
        <v>663</v>
      </c>
      <c r="G5" s="102">
        <v>50</v>
      </c>
      <c r="H5" s="102" t="s">
        <v>17</v>
      </c>
      <c r="I5" s="102">
        <v>50</v>
      </c>
      <c r="J5" s="102" t="s">
        <v>16</v>
      </c>
      <c r="K5" s="102">
        <v>3</v>
      </c>
      <c r="L5" s="102">
        <v>1</v>
      </c>
      <c r="M5" s="102"/>
      <c r="N5" s="102">
        <v>1</v>
      </c>
      <c r="O5" s="102"/>
      <c r="P5" s="102"/>
      <c r="Q5" s="102"/>
      <c r="R5" s="102">
        <v>1</v>
      </c>
      <c r="S5" s="102"/>
      <c r="T5" s="102"/>
      <c r="U5" s="102"/>
      <c r="V5" s="103">
        <v>80</v>
      </c>
      <c r="W5" s="104"/>
    </row>
    <row r="6" spans="1:23" x14ac:dyDescent="0.3">
      <c r="A6" s="102" t="s">
        <v>193</v>
      </c>
      <c r="B6" s="102" t="s">
        <v>169</v>
      </c>
      <c r="C6" s="102" t="s">
        <v>16</v>
      </c>
      <c r="D6" s="102" t="s">
        <v>8</v>
      </c>
      <c r="E6" s="102" t="s">
        <v>15</v>
      </c>
      <c r="F6" s="102">
        <v>2494034</v>
      </c>
      <c r="G6" s="102">
        <v>50</v>
      </c>
      <c r="H6" s="102" t="s">
        <v>17</v>
      </c>
      <c r="I6" s="102">
        <v>50</v>
      </c>
      <c r="J6" s="102" t="s">
        <v>17</v>
      </c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>
        <v>50</v>
      </c>
      <c r="W6" s="104"/>
    </row>
    <row r="7" spans="1:23" x14ac:dyDescent="0.3">
      <c r="A7" s="102" t="s">
        <v>529</v>
      </c>
      <c r="B7" s="102" t="s">
        <v>220</v>
      </c>
      <c r="C7" s="102" t="s">
        <v>16</v>
      </c>
      <c r="D7" s="102" t="s">
        <v>8</v>
      </c>
      <c r="E7" s="102" t="s">
        <v>15</v>
      </c>
      <c r="F7" s="102">
        <v>8000387</v>
      </c>
      <c r="G7" s="102">
        <v>50</v>
      </c>
      <c r="H7" s="102" t="s">
        <v>17</v>
      </c>
      <c r="I7" s="102">
        <v>50</v>
      </c>
      <c r="J7" s="102" t="s">
        <v>17</v>
      </c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3">
        <v>50</v>
      </c>
      <c r="W7" s="104"/>
    </row>
    <row r="8" spans="1:23" x14ac:dyDescent="0.3">
      <c r="A8" s="102" t="s">
        <v>777</v>
      </c>
      <c r="B8" s="102" t="s">
        <v>449</v>
      </c>
      <c r="C8" s="102" t="s">
        <v>16</v>
      </c>
      <c r="D8" s="102" t="s">
        <v>8</v>
      </c>
      <c r="E8" s="102" t="s">
        <v>15</v>
      </c>
      <c r="F8" s="102">
        <v>8932849</v>
      </c>
      <c r="G8" s="102">
        <v>50</v>
      </c>
      <c r="H8" s="102" t="s">
        <v>17</v>
      </c>
      <c r="I8" s="102">
        <v>50</v>
      </c>
      <c r="J8" s="102" t="s">
        <v>17</v>
      </c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>
        <v>50</v>
      </c>
      <c r="W8" s="104"/>
    </row>
    <row r="9" spans="1:23" x14ac:dyDescent="0.3">
      <c r="A9" s="102" t="s">
        <v>244</v>
      </c>
      <c r="B9" s="102" t="s">
        <v>330</v>
      </c>
      <c r="C9" s="102" t="s">
        <v>16</v>
      </c>
      <c r="D9" s="102" t="s">
        <v>8</v>
      </c>
      <c r="E9" s="102" t="s">
        <v>15</v>
      </c>
      <c r="F9" s="102">
        <v>335</v>
      </c>
      <c r="G9" s="102">
        <v>50</v>
      </c>
      <c r="H9" s="102" t="s">
        <v>17</v>
      </c>
      <c r="I9" s="102">
        <v>50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50</v>
      </c>
      <c r="W9" s="104"/>
    </row>
    <row r="10" spans="1:23" x14ac:dyDescent="0.3">
      <c r="A10" s="102" t="s">
        <v>418</v>
      </c>
      <c r="B10" s="102" t="s">
        <v>497</v>
      </c>
      <c r="C10" s="102" t="s">
        <v>16</v>
      </c>
      <c r="D10" s="102" t="s">
        <v>8</v>
      </c>
      <c r="E10" s="102" t="s">
        <v>15</v>
      </c>
      <c r="F10" s="102">
        <v>222</v>
      </c>
      <c r="G10" s="102">
        <v>50</v>
      </c>
      <c r="H10" s="102" t="s">
        <v>17</v>
      </c>
      <c r="I10" s="102">
        <v>50</v>
      </c>
      <c r="J10" s="102" t="s">
        <v>17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3">
        <v>50</v>
      </c>
      <c r="W10" s="104"/>
    </row>
    <row r="11" spans="1:23" x14ac:dyDescent="0.3">
      <c r="A11" s="102" t="s">
        <v>745</v>
      </c>
      <c r="B11" s="102" t="s">
        <v>794</v>
      </c>
      <c r="C11" s="102" t="s">
        <v>16</v>
      </c>
      <c r="D11" s="102" t="s">
        <v>8</v>
      </c>
      <c r="E11" s="102" t="s">
        <v>15</v>
      </c>
      <c r="F11" s="102">
        <v>2000345</v>
      </c>
      <c r="G11" s="102">
        <v>50</v>
      </c>
      <c r="H11" s="102" t="s">
        <v>17</v>
      </c>
      <c r="I11" s="102">
        <v>50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50</v>
      </c>
      <c r="W11" s="104"/>
    </row>
    <row r="12" spans="1:23" x14ac:dyDescent="0.3">
      <c r="A12" s="102" t="s">
        <v>709</v>
      </c>
      <c r="B12" s="102" t="s">
        <v>172</v>
      </c>
      <c r="C12" s="102" t="s">
        <v>16</v>
      </c>
      <c r="D12" s="102" t="s">
        <v>8</v>
      </c>
      <c r="E12" s="102" t="s">
        <v>15</v>
      </c>
      <c r="F12" s="102">
        <v>9000089</v>
      </c>
      <c r="G12" s="102">
        <v>50</v>
      </c>
      <c r="H12" s="102" t="s">
        <v>17</v>
      </c>
      <c r="I12" s="102">
        <v>50</v>
      </c>
      <c r="J12" s="102" t="s">
        <v>17</v>
      </c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3">
        <v>50</v>
      </c>
      <c r="W12" s="104"/>
    </row>
    <row r="13" spans="1:23" x14ac:dyDescent="0.3">
      <c r="A13" s="102" t="s">
        <v>80</v>
      </c>
      <c r="B13" s="102" t="s">
        <v>110</v>
      </c>
      <c r="C13" s="102" t="s">
        <v>16</v>
      </c>
      <c r="D13" s="102" t="s">
        <v>8</v>
      </c>
      <c r="E13" s="102" t="s">
        <v>15</v>
      </c>
      <c r="F13" s="102">
        <v>3016413</v>
      </c>
      <c r="G13" s="102">
        <v>50</v>
      </c>
      <c r="H13" s="102" t="s">
        <v>17</v>
      </c>
      <c r="I13" s="102">
        <v>50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50</v>
      </c>
      <c r="W13" s="104"/>
    </row>
    <row r="14" spans="1:23" x14ac:dyDescent="0.3">
      <c r="A14" s="102" t="s">
        <v>566</v>
      </c>
      <c r="B14" s="102" t="s">
        <v>461</v>
      </c>
      <c r="C14" s="102" t="s">
        <v>16</v>
      </c>
      <c r="D14" s="102" t="s">
        <v>8</v>
      </c>
      <c r="E14" s="102" t="s">
        <v>15</v>
      </c>
      <c r="F14" s="102">
        <v>4789332</v>
      </c>
      <c r="G14" s="102">
        <v>50</v>
      </c>
      <c r="H14" s="102" t="s">
        <v>17</v>
      </c>
      <c r="I14" s="102">
        <v>50</v>
      </c>
      <c r="J14" s="102" t="s">
        <v>17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3">
        <v>50</v>
      </c>
      <c r="W14" s="104"/>
    </row>
    <row r="15" spans="1:23" x14ac:dyDescent="0.3">
      <c r="A15" s="102" t="s">
        <v>563</v>
      </c>
      <c r="B15" s="102" t="s">
        <v>564</v>
      </c>
      <c r="C15" s="102" t="s">
        <v>16</v>
      </c>
      <c r="D15" s="102" t="s">
        <v>8</v>
      </c>
      <c r="E15" s="102" t="s">
        <v>15</v>
      </c>
      <c r="F15" s="102">
        <v>876</v>
      </c>
      <c r="G15" s="102">
        <v>50</v>
      </c>
      <c r="H15" s="102" t="s">
        <v>17</v>
      </c>
      <c r="I15" s="102">
        <v>50</v>
      </c>
      <c r="J15" s="102" t="s">
        <v>17</v>
      </c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50</v>
      </c>
      <c r="W15" s="104"/>
    </row>
    <row r="16" spans="1:23" x14ac:dyDescent="0.3">
      <c r="A16" s="102" t="s">
        <v>233</v>
      </c>
      <c r="B16" s="102" t="s">
        <v>234</v>
      </c>
      <c r="C16" s="102" t="s">
        <v>16</v>
      </c>
      <c r="D16" s="102" t="s">
        <v>8</v>
      </c>
      <c r="E16" s="102" t="s">
        <v>15</v>
      </c>
      <c r="F16" s="102">
        <v>4047339</v>
      </c>
      <c r="G16" s="102">
        <v>50</v>
      </c>
      <c r="H16" s="102" t="s">
        <v>17</v>
      </c>
      <c r="I16" s="102">
        <v>50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50</v>
      </c>
      <c r="W16" s="104"/>
    </row>
    <row r="17" spans="1:23" x14ac:dyDescent="0.3">
      <c r="A17" s="102" t="s">
        <v>495</v>
      </c>
      <c r="B17" s="102" t="s">
        <v>341</v>
      </c>
      <c r="C17" s="102" t="s">
        <v>16</v>
      </c>
      <c r="D17" s="102" t="s">
        <v>8</v>
      </c>
      <c r="E17" s="102" t="s">
        <v>15</v>
      </c>
      <c r="F17" s="102">
        <v>971</v>
      </c>
      <c r="G17" s="102">
        <v>50</v>
      </c>
      <c r="H17" s="102" t="s">
        <v>17</v>
      </c>
      <c r="I17" s="102">
        <v>50</v>
      </c>
      <c r="J17" s="102" t="s">
        <v>17</v>
      </c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3">
        <v>50</v>
      </c>
      <c r="W17" s="104"/>
    </row>
    <row r="18" spans="1:23" x14ac:dyDescent="0.3">
      <c r="A18" s="102" t="s">
        <v>379</v>
      </c>
      <c r="B18" s="102" t="s">
        <v>392</v>
      </c>
      <c r="C18" s="102" t="s">
        <v>16</v>
      </c>
      <c r="D18" s="102" t="s">
        <v>8</v>
      </c>
      <c r="E18" s="102" t="s">
        <v>15</v>
      </c>
      <c r="F18" s="102">
        <v>6344411</v>
      </c>
      <c r="G18" s="102">
        <v>50</v>
      </c>
      <c r="H18" s="102" t="s">
        <v>17</v>
      </c>
      <c r="I18" s="102">
        <v>50</v>
      </c>
      <c r="J18" s="102" t="s">
        <v>17</v>
      </c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3">
        <v>50</v>
      </c>
      <c r="W18" s="104"/>
    </row>
    <row r="19" spans="1:23" x14ac:dyDescent="0.3">
      <c r="A19" s="102" t="s">
        <v>329</v>
      </c>
      <c r="B19" s="102" t="s">
        <v>387</v>
      </c>
      <c r="C19" s="102" t="s">
        <v>16</v>
      </c>
      <c r="D19" s="102" t="s">
        <v>8</v>
      </c>
      <c r="E19" s="102" t="s">
        <v>15</v>
      </c>
      <c r="F19" s="102">
        <v>44</v>
      </c>
      <c r="G19" s="102">
        <v>50</v>
      </c>
      <c r="H19" s="102" t="s">
        <v>17</v>
      </c>
      <c r="I19" s="102">
        <v>50</v>
      </c>
      <c r="J19" s="102" t="s">
        <v>17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3">
        <v>50</v>
      </c>
      <c r="W19" s="104"/>
    </row>
    <row r="20" spans="1:23" x14ac:dyDescent="0.3">
      <c r="A20" s="102" t="s">
        <v>706</v>
      </c>
      <c r="B20" s="102" t="s">
        <v>707</v>
      </c>
      <c r="C20" s="102" t="s">
        <v>16</v>
      </c>
      <c r="D20" s="102" t="s">
        <v>8</v>
      </c>
      <c r="E20" s="102" t="s">
        <v>14</v>
      </c>
      <c r="F20" s="102"/>
      <c r="G20" s="102">
        <v>50</v>
      </c>
      <c r="H20" s="102" t="s">
        <v>17</v>
      </c>
      <c r="I20" s="102">
        <v>50</v>
      </c>
      <c r="J20" s="102" t="s">
        <v>17</v>
      </c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>
        <v>50</v>
      </c>
      <c r="W20" s="104"/>
    </row>
    <row r="21" spans="1:23" x14ac:dyDescent="0.3">
      <c r="A21" s="102" t="s">
        <v>394</v>
      </c>
      <c r="B21" s="102" t="s">
        <v>395</v>
      </c>
      <c r="C21" s="102" t="s">
        <v>16</v>
      </c>
      <c r="D21" s="102" t="s">
        <v>8</v>
      </c>
      <c r="E21" s="102" t="s">
        <v>15</v>
      </c>
      <c r="F21" s="102">
        <v>113</v>
      </c>
      <c r="G21" s="102">
        <v>50</v>
      </c>
      <c r="H21" s="102" t="s">
        <v>17</v>
      </c>
      <c r="I21" s="102">
        <v>50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50</v>
      </c>
      <c r="W21" s="104"/>
    </row>
    <row r="22" spans="1:23" x14ac:dyDescent="0.3">
      <c r="A22" s="102" t="s">
        <v>805</v>
      </c>
      <c r="B22" s="102" t="s">
        <v>389</v>
      </c>
      <c r="C22" s="102" t="s">
        <v>16</v>
      </c>
      <c r="D22" s="102" t="s">
        <v>8</v>
      </c>
      <c r="E22" s="102" t="s">
        <v>15</v>
      </c>
      <c r="F22" s="102">
        <v>2733005</v>
      </c>
      <c r="G22" s="102">
        <v>50</v>
      </c>
      <c r="H22" s="102" t="s">
        <v>17</v>
      </c>
      <c r="I22" s="102">
        <v>50</v>
      </c>
      <c r="J22" s="102" t="s">
        <v>17</v>
      </c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3">
        <v>50</v>
      </c>
      <c r="W22" s="104"/>
    </row>
    <row r="23" spans="1:23" x14ac:dyDescent="0.3">
      <c r="A23" s="102" t="s">
        <v>428</v>
      </c>
      <c r="B23" s="102" t="s">
        <v>430</v>
      </c>
      <c r="C23" s="102" t="s">
        <v>16</v>
      </c>
      <c r="D23" s="102" t="s">
        <v>8</v>
      </c>
      <c r="E23" s="102" t="s">
        <v>15</v>
      </c>
      <c r="F23" s="102">
        <v>3990647</v>
      </c>
      <c r="G23" s="102">
        <v>50</v>
      </c>
      <c r="H23" s="102" t="s">
        <v>17</v>
      </c>
      <c r="I23" s="102">
        <v>50</v>
      </c>
      <c r="J23" s="102" t="s">
        <v>17</v>
      </c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>
        <v>50</v>
      </c>
      <c r="W23" s="104"/>
    </row>
    <row r="24" spans="1:23" x14ac:dyDescent="0.3">
      <c r="A24" s="102" t="s">
        <v>646</v>
      </c>
      <c r="B24" s="102" t="s">
        <v>62</v>
      </c>
      <c r="C24" s="102" t="s">
        <v>16</v>
      </c>
      <c r="D24" s="102" t="s">
        <v>8</v>
      </c>
      <c r="E24" s="102" t="s">
        <v>15</v>
      </c>
      <c r="F24" s="102">
        <v>7417943</v>
      </c>
      <c r="G24" s="102">
        <v>50</v>
      </c>
      <c r="H24" s="102" t="s">
        <v>16</v>
      </c>
      <c r="I24" s="102">
        <v>54</v>
      </c>
      <c r="J24" s="102" t="s">
        <v>17</v>
      </c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3">
        <v>54</v>
      </c>
      <c r="W24" s="104"/>
    </row>
    <row r="25" spans="1:23" x14ac:dyDescent="0.3">
      <c r="A25" s="102" t="s">
        <v>378</v>
      </c>
      <c r="B25" s="102" t="s">
        <v>391</v>
      </c>
      <c r="C25" s="102" t="s">
        <v>16</v>
      </c>
      <c r="D25" s="102" t="s">
        <v>8</v>
      </c>
      <c r="E25" s="102" t="s">
        <v>15</v>
      </c>
      <c r="F25" s="102">
        <v>5646532</v>
      </c>
      <c r="G25" s="102">
        <v>50</v>
      </c>
      <c r="H25" s="102" t="s">
        <v>17</v>
      </c>
      <c r="I25" s="102">
        <v>50</v>
      </c>
      <c r="J25" s="102" t="s">
        <v>17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3">
        <v>50</v>
      </c>
      <c r="W25" s="104"/>
    </row>
    <row r="26" spans="1:23" x14ac:dyDescent="0.3">
      <c r="A26" s="102" t="s">
        <v>496</v>
      </c>
      <c r="B26" s="102" t="s">
        <v>341</v>
      </c>
      <c r="C26" s="102" t="s">
        <v>16</v>
      </c>
      <c r="D26" s="102" t="s">
        <v>8</v>
      </c>
      <c r="E26" s="102" t="s">
        <v>15</v>
      </c>
      <c r="F26" s="102">
        <v>7279200</v>
      </c>
      <c r="G26" s="102">
        <v>50</v>
      </c>
      <c r="H26" s="102" t="s">
        <v>17</v>
      </c>
      <c r="I26" s="102">
        <v>50</v>
      </c>
      <c r="J26" s="102" t="s">
        <v>17</v>
      </c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3">
        <v>50</v>
      </c>
      <c r="W26" s="104"/>
    </row>
    <row r="27" spans="1:23" x14ac:dyDescent="0.3">
      <c r="A27" s="102" t="s">
        <v>463</v>
      </c>
      <c r="B27" s="102" t="s">
        <v>281</v>
      </c>
      <c r="C27" s="102" t="s">
        <v>16</v>
      </c>
      <c r="D27" s="102" t="s">
        <v>8</v>
      </c>
      <c r="E27" s="102" t="s">
        <v>15</v>
      </c>
      <c r="F27" s="102">
        <v>1219337</v>
      </c>
      <c r="G27" s="102">
        <v>50</v>
      </c>
      <c r="H27" s="102" t="s">
        <v>17</v>
      </c>
      <c r="I27" s="102">
        <v>50</v>
      </c>
      <c r="J27" s="102" t="s">
        <v>17</v>
      </c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3">
        <v>50</v>
      </c>
      <c r="W27" s="104"/>
    </row>
    <row r="28" spans="1:23" x14ac:dyDescent="0.3">
      <c r="A28" s="102" t="s">
        <v>396</v>
      </c>
      <c r="B28" s="102" t="s">
        <v>100</v>
      </c>
      <c r="C28" s="102" t="s">
        <v>16</v>
      </c>
      <c r="D28" s="102" t="s">
        <v>8</v>
      </c>
      <c r="E28" s="102" t="s">
        <v>15</v>
      </c>
      <c r="F28" s="102">
        <v>160</v>
      </c>
      <c r="G28" s="102">
        <v>50</v>
      </c>
      <c r="H28" s="102" t="s">
        <v>17</v>
      </c>
      <c r="I28" s="102">
        <v>50</v>
      </c>
      <c r="J28" s="102" t="s">
        <v>17</v>
      </c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3">
        <v>50</v>
      </c>
      <c r="W28" s="104"/>
    </row>
    <row r="29" spans="1:23" x14ac:dyDescent="0.3">
      <c r="A29" s="102" t="s">
        <v>363</v>
      </c>
      <c r="B29" s="102" t="s">
        <v>159</v>
      </c>
      <c r="C29" s="102" t="s">
        <v>16</v>
      </c>
      <c r="D29" s="102" t="s">
        <v>8</v>
      </c>
      <c r="E29" s="102" t="s">
        <v>15</v>
      </c>
      <c r="F29" s="102">
        <v>1053</v>
      </c>
      <c r="G29" s="102">
        <v>50</v>
      </c>
      <c r="H29" s="102" t="s">
        <v>17</v>
      </c>
      <c r="I29" s="102">
        <v>50</v>
      </c>
      <c r="J29" s="102" t="s">
        <v>17</v>
      </c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3">
        <v>50</v>
      </c>
      <c r="W29" s="104"/>
    </row>
    <row r="30" spans="1:23" x14ac:dyDescent="0.3">
      <c r="A30" s="102" t="s">
        <v>667</v>
      </c>
      <c r="B30" s="102" t="s">
        <v>461</v>
      </c>
      <c r="C30" s="102" t="s">
        <v>16</v>
      </c>
      <c r="D30" s="102" t="s">
        <v>8</v>
      </c>
      <c r="E30" s="102" t="s">
        <v>15</v>
      </c>
      <c r="F30" s="102">
        <v>7291046</v>
      </c>
      <c r="G30" s="102">
        <v>50</v>
      </c>
      <c r="H30" s="102" t="s">
        <v>17</v>
      </c>
      <c r="I30" s="102">
        <v>50</v>
      </c>
      <c r="J30" s="102" t="s">
        <v>17</v>
      </c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3">
        <v>50</v>
      </c>
      <c r="W30" s="104"/>
    </row>
    <row r="31" spans="1:23" x14ac:dyDescent="0.3">
      <c r="A31" s="102" t="s">
        <v>180</v>
      </c>
      <c r="B31" s="102" t="s">
        <v>105</v>
      </c>
      <c r="C31" s="102" t="s">
        <v>16</v>
      </c>
      <c r="D31" s="102" t="s">
        <v>8</v>
      </c>
      <c r="E31" s="102" t="s">
        <v>15</v>
      </c>
      <c r="F31" s="102">
        <v>3854620</v>
      </c>
      <c r="G31" s="102">
        <v>50</v>
      </c>
      <c r="H31" s="102" t="s">
        <v>17</v>
      </c>
      <c r="I31" s="102">
        <v>50</v>
      </c>
      <c r="J31" s="102" t="s">
        <v>17</v>
      </c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3">
        <v>50</v>
      </c>
      <c r="W31" s="104"/>
    </row>
    <row r="32" spans="1:23" x14ac:dyDescent="0.3">
      <c r="A32" s="102" t="s">
        <v>61</v>
      </c>
      <c r="B32" s="102" t="s">
        <v>63</v>
      </c>
      <c r="C32" s="102" t="s">
        <v>16</v>
      </c>
      <c r="D32" s="102" t="s">
        <v>8</v>
      </c>
      <c r="E32" s="102" t="s">
        <v>15</v>
      </c>
      <c r="F32" s="102">
        <v>2644741</v>
      </c>
      <c r="G32" s="102">
        <v>50</v>
      </c>
      <c r="H32" s="102" t="s">
        <v>17</v>
      </c>
      <c r="I32" s="102">
        <v>50</v>
      </c>
      <c r="J32" s="102" t="s">
        <v>17</v>
      </c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3">
        <v>50</v>
      </c>
      <c r="W32" s="104"/>
    </row>
    <row r="33" spans="1:23" x14ac:dyDescent="0.3">
      <c r="A33" s="102" t="s">
        <v>71</v>
      </c>
      <c r="B33" s="102" t="s">
        <v>72</v>
      </c>
      <c r="C33" s="102" t="s">
        <v>16</v>
      </c>
      <c r="D33" s="102" t="s">
        <v>8</v>
      </c>
      <c r="E33" s="102" t="s">
        <v>15</v>
      </c>
      <c r="F33" s="102">
        <v>3489312</v>
      </c>
      <c r="G33" s="102">
        <v>50</v>
      </c>
      <c r="H33" s="102" t="s">
        <v>17</v>
      </c>
      <c r="I33" s="102">
        <v>50</v>
      </c>
      <c r="J33" s="102" t="s">
        <v>16</v>
      </c>
      <c r="K33" s="102">
        <v>3</v>
      </c>
      <c r="L33" s="102"/>
      <c r="M33" s="102"/>
      <c r="N33" s="102">
        <v>1</v>
      </c>
      <c r="O33" s="102"/>
      <c r="P33" s="102">
        <v>1</v>
      </c>
      <c r="Q33" s="102"/>
      <c r="R33" s="102"/>
      <c r="S33" s="102"/>
      <c r="T33" s="102">
        <v>1</v>
      </c>
      <c r="U33" s="102"/>
      <c r="V33" s="103">
        <v>80</v>
      </c>
      <c r="W33" s="104"/>
    </row>
    <row r="34" spans="1:23" x14ac:dyDescent="0.3">
      <c r="A34" s="102" t="s">
        <v>160</v>
      </c>
      <c r="B34" s="102" t="s">
        <v>235</v>
      </c>
      <c r="C34" s="102" t="s">
        <v>16</v>
      </c>
      <c r="D34" s="102" t="s">
        <v>8</v>
      </c>
      <c r="E34" s="102" t="s">
        <v>15</v>
      </c>
      <c r="F34" s="102">
        <v>3792304</v>
      </c>
      <c r="G34" s="102">
        <v>50</v>
      </c>
      <c r="H34" s="102" t="s">
        <v>17</v>
      </c>
      <c r="I34" s="102">
        <v>50</v>
      </c>
      <c r="J34" s="102" t="s">
        <v>17</v>
      </c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3">
        <v>50</v>
      </c>
      <c r="W34" s="104"/>
    </row>
    <row r="35" spans="1:23" x14ac:dyDescent="0.3">
      <c r="A35" s="102" t="s">
        <v>705</v>
      </c>
      <c r="B35" s="102" t="s">
        <v>76</v>
      </c>
      <c r="C35" s="102" t="s">
        <v>16</v>
      </c>
      <c r="D35" s="102" t="s">
        <v>8</v>
      </c>
      <c r="E35" s="102" t="s">
        <v>15</v>
      </c>
      <c r="F35" s="102">
        <v>111</v>
      </c>
      <c r="G35" s="102">
        <v>50</v>
      </c>
      <c r="H35" s="102" t="s">
        <v>17</v>
      </c>
      <c r="I35" s="102">
        <v>50</v>
      </c>
      <c r="J35" s="102" t="s">
        <v>17</v>
      </c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3">
        <v>50</v>
      </c>
      <c r="W35" s="104"/>
    </row>
    <row r="36" spans="1:23" x14ac:dyDescent="0.3">
      <c r="A36" s="102" t="s">
        <v>532</v>
      </c>
      <c r="B36" s="102" t="s">
        <v>449</v>
      </c>
      <c r="C36" s="102" t="s">
        <v>16</v>
      </c>
      <c r="D36" s="102" t="s">
        <v>8</v>
      </c>
      <c r="E36" s="102" t="s">
        <v>15</v>
      </c>
      <c r="F36" s="102">
        <v>119</v>
      </c>
      <c r="G36" s="102">
        <v>50</v>
      </c>
      <c r="H36" s="102" t="s">
        <v>17</v>
      </c>
      <c r="I36" s="102">
        <v>50</v>
      </c>
      <c r="J36" s="102" t="s">
        <v>17</v>
      </c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3">
        <v>50</v>
      </c>
      <c r="W36" s="104"/>
    </row>
    <row r="37" spans="1:23" x14ac:dyDescent="0.3">
      <c r="A37" s="102" t="s">
        <v>460</v>
      </c>
      <c r="B37" s="102" t="s">
        <v>63</v>
      </c>
      <c r="C37" s="102" t="s">
        <v>16</v>
      </c>
      <c r="D37" s="102" t="s">
        <v>8</v>
      </c>
      <c r="E37" s="102" t="s">
        <v>15</v>
      </c>
      <c r="F37" s="102">
        <v>379</v>
      </c>
      <c r="G37" s="102">
        <v>50</v>
      </c>
      <c r="H37" s="102" t="s">
        <v>17</v>
      </c>
      <c r="I37" s="102">
        <v>50</v>
      </c>
      <c r="J37" s="102" t="s">
        <v>17</v>
      </c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3">
        <v>50</v>
      </c>
      <c r="W37" s="104"/>
    </row>
    <row r="38" spans="1:23" x14ac:dyDescent="0.3">
      <c r="A38" s="102" t="s">
        <v>565</v>
      </c>
      <c r="B38" s="102" t="s">
        <v>109</v>
      </c>
      <c r="C38" s="102" t="s">
        <v>16</v>
      </c>
      <c r="D38" s="102" t="s">
        <v>8</v>
      </c>
      <c r="E38" s="102" t="s">
        <v>15</v>
      </c>
      <c r="F38" s="102">
        <v>474</v>
      </c>
      <c r="G38" s="102">
        <v>50</v>
      </c>
      <c r="H38" s="102" t="s">
        <v>17</v>
      </c>
      <c r="I38" s="102">
        <v>50</v>
      </c>
      <c r="J38" s="102" t="s">
        <v>17</v>
      </c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3">
        <v>50</v>
      </c>
      <c r="W38" s="104"/>
    </row>
    <row r="39" spans="1:23" x14ac:dyDescent="0.3">
      <c r="A39" s="102" t="s">
        <v>56</v>
      </c>
      <c r="B39" s="102" t="s">
        <v>58</v>
      </c>
      <c r="C39" s="102" t="s">
        <v>16</v>
      </c>
      <c r="D39" s="102" t="s">
        <v>8</v>
      </c>
      <c r="E39" s="102" t="s">
        <v>15</v>
      </c>
      <c r="F39" s="102">
        <v>3000345</v>
      </c>
      <c r="G39" s="102">
        <v>50</v>
      </c>
      <c r="H39" s="102" t="s">
        <v>17</v>
      </c>
      <c r="I39" s="102">
        <v>50</v>
      </c>
      <c r="J39" s="102" t="s">
        <v>17</v>
      </c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3">
        <v>50</v>
      </c>
      <c r="W39" s="104"/>
    </row>
    <row r="40" spans="1:23" x14ac:dyDescent="0.3">
      <c r="A40" s="102" t="s">
        <v>447</v>
      </c>
      <c r="B40" s="102" t="s">
        <v>94</v>
      </c>
      <c r="C40" s="102" t="s">
        <v>16</v>
      </c>
      <c r="D40" s="102" t="s">
        <v>8</v>
      </c>
      <c r="E40" s="102" t="s">
        <v>15</v>
      </c>
      <c r="F40" s="102">
        <v>60</v>
      </c>
      <c r="G40" s="102">
        <v>50</v>
      </c>
      <c r="H40" s="102" t="s">
        <v>17</v>
      </c>
      <c r="I40" s="102">
        <v>50</v>
      </c>
      <c r="J40" s="102" t="s">
        <v>17</v>
      </c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3">
        <v>50</v>
      </c>
      <c r="W40" s="104"/>
    </row>
    <row r="41" spans="1:23" x14ac:dyDescent="0.3">
      <c r="A41" s="102" t="s">
        <v>101</v>
      </c>
      <c r="B41" s="102" t="s">
        <v>102</v>
      </c>
      <c r="C41" s="102" t="s">
        <v>16</v>
      </c>
      <c r="D41" s="102" t="s">
        <v>8</v>
      </c>
      <c r="E41" s="102" t="s">
        <v>15</v>
      </c>
      <c r="F41" s="102">
        <v>247</v>
      </c>
      <c r="G41" s="102">
        <v>50</v>
      </c>
      <c r="H41" s="102" t="s">
        <v>17</v>
      </c>
      <c r="I41" s="102">
        <v>50</v>
      </c>
      <c r="J41" s="102" t="s">
        <v>17</v>
      </c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3">
        <v>50</v>
      </c>
      <c r="W41" s="104"/>
    </row>
    <row r="42" spans="1:23" x14ac:dyDescent="0.3">
      <c r="A42" s="102" t="s">
        <v>657</v>
      </c>
      <c r="B42" s="102" t="s">
        <v>658</v>
      </c>
      <c r="C42" s="102" t="s">
        <v>16</v>
      </c>
      <c r="D42" s="102" t="s">
        <v>8</v>
      </c>
      <c r="E42" s="102" t="s">
        <v>15</v>
      </c>
      <c r="F42" s="102">
        <v>9866102</v>
      </c>
      <c r="G42" s="102">
        <v>50</v>
      </c>
      <c r="H42" s="102" t="s">
        <v>17</v>
      </c>
      <c r="I42" s="102">
        <v>50</v>
      </c>
      <c r="J42" s="102" t="s">
        <v>17</v>
      </c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3">
        <v>50</v>
      </c>
      <c r="W42" s="104"/>
    </row>
    <row r="43" spans="1:23" x14ac:dyDescent="0.3">
      <c r="A43" s="102" t="s">
        <v>508</v>
      </c>
      <c r="B43" s="102" t="s">
        <v>112</v>
      </c>
      <c r="C43" s="102" t="s">
        <v>16</v>
      </c>
      <c r="D43" s="102" t="s">
        <v>8</v>
      </c>
      <c r="E43" s="102" t="s">
        <v>15</v>
      </c>
      <c r="F43" s="102">
        <v>1440012</v>
      </c>
      <c r="G43" s="102">
        <v>50</v>
      </c>
      <c r="H43" s="102" t="s">
        <v>17</v>
      </c>
      <c r="I43" s="102">
        <v>50</v>
      </c>
      <c r="J43" s="102" t="s">
        <v>17</v>
      </c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3">
        <v>50</v>
      </c>
      <c r="W43" s="104"/>
    </row>
    <row r="44" spans="1:23" x14ac:dyDescent="0.3">
      <c r="A44" s="102" t="s">
        <v>704</v>
      </c>
      <c r="B44" s="102" t="s">
        <v>245</v>
      </c>
      <c r="C44" s="102" t="s">
        <v>16</v>
      </c>
      <c r="D44" s="102" t="s">
        <v>8</v>
      </c>
      <c r="E44" s="102" t="s">
        <v>15</v>
      </c>
      <c r="F44" s="102">
        <v>5263388</v>
      </c>
      <c r="G44" s="102">
        <v>50</v>
      </c>
      <c r="H44" s="102" t="s">
        <v>17</v>
      </c>
      <c r="I44" s="102">
        <v>50</v>
      </c>
      <c r="J44" s="102" t="s">
        <v>17</v>
      </c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3">
        <v>50</v>
      </c>
      <c r="W44" s="104"/>
    </row>
    <row r="45" spans="1:23" x14ac:dyDescent="0.3">
      <c r="A45" s="102" t="s">
        <v>112</v>
      </c>
      <c r="B45" s="102" t="s">
        <v>708</v>
      </c>
      <c r="C45" s="102" t="s">
        <v>16</v>
      </c>
      <c r="D45" s="102" t="s">
        <v>8</v>
      </c>
      <c r="E45" s="102" t="s">
        <v>15</v>
      </c>
      <c r="F45" s="102">
        <v>7225691</v>
      </c>
      <c r="G45" s="102">
        <v>50</v>
      </c>
      <c r="H45" s="102" t="s">
        <v>17</v>
      </c>
      <c r="I45" s="102">
        <v>50</v>
      </c>
      <c r="J45" s="102" t="s">
        <v>17</v>
      </c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3">
        <v>50</v>
      </c>
      <c r="W45" s="104"/>
    </row>
    <row r="46" spans="1:23" x14ac:dyDescent="0.3">
      <c r="A46" s="102" t="s">
        <v>441</v>
      </c>
      <c r="B46" s="102" t="s">
        <v>314</v>
      </c>
      <c r="C46" s="102" t="s">
        <v>16</v>
      </c>
      <c r="D46" s="102" t="s">
        <v>8</v>
      </c>
      <c r="E46" s="102" t="s">
        <v>15</v>
      </c>
      <c r="F46" s="102">
        <v>407</v>
      </c>
      <c r="G46" s="102">
        <v>50</v>
      </c>
      <c r="H46" s="102" t="s">
        <v>17</v>
      </c>
      <c r="I46" s="102">
        <v>50</v>
      </c>
      <c r="J46" s="102" t="s">
        <v>17</v>
      </c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3">
        <v>50</v>
      </c>
      <c r="W46" s="104"/>
    </row>
    <row r="47" spans="1:23" x14ac:dyDescent="0.3">
      <c r="A47" s="102" t="s">
        <v>398</v>
      </c>
      <c r="B47" s="102" t="s">
        <v>399</v>
      </c>
      <c r="C47" s="102" t="s">
        <v>16</v>
      </c>
      <c r="D47" s="102" t="s">
        <v>8</v>
      </c>
      <c r="E47" s="102"/>
      <c r="F47" s="102" t="s">
        <v>400</v>
      </c>
      <c r="G47" s="102">
        <v>50</v>
      </c>
      <c r="H47" s="102" t="s">
        <v>17</v>
      </c>
      <c r="I47" s="102">
        <v>50</v>
      </c>
      <c r="J47" s="102" t="s">
        <v>17</v>
      </c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3">
        <v>50</v>
      </c>
      <c r="W47" s="104"/>
    </row>
    <row r="48" spans="1:23" x14ac:dyDescent="0.3">
      <c r="A48" s="102" t="s">
        <v>523</v>
      </c>
      <c r="B48" s="102" t="s">
        <v>567</v>
      </c>
      <c r="C48" s="102" t="s">
        <v>16</v>
      </c>
      <c r="D48" s="102" t="s">
        <v>8</v>
      </c>
      <c r="E48" s="102" t="s">
        <v>15</v>
      </c>
      <c r="F48" s="102">
        <v>1710</v>
      </c>
      <c r="G48" s="102">
        <v>50</v>
      </c>
      <c r="H48" s="102" t="s">
        <v>17</v>
      </c>
      <c r="I48" s="102">
        <v>50</v>
      </c>
      <c r="J48" s="102" t="s">
        <v>17</v>
      </c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3">
        <v>50</v>
      </c>
      <c r="W48" s="104"/>
    </row>
    <row r="49" spans="1:23" x14ac:dyDescent="0.3">
      <c r="A49" s="102" t="s">
        <v>390</v>
      </c>
      <c r="B49" s="102" t="s">
        <v>313</v>
      </c>
      <c r="C49" s="102" t="s">
        <v>16</v>
      </c>
      <c r="D49" s="102" t="s">
        <v>8</v>
      </c>
      <c r="E49" s="102" t="s">
        <v>14</v>
      </c>
      <c r="F49" s="102"/>
      <c r="G49" s="102">
        <v>50</v>
      </c>
      <c r="H49" s="102" t="s">
        <v>17</v>
      </c>
      <c r="I49" s="102">
        <v>50</v>
      </c>
      <c r="J49" s="102" t="s">
        <v>17</v>
      </c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3">
        <v>50</v>
      </c>
      <c r="W49" s="104"/>
    </row>
    <row r="50" spans="1:23" x14ac:dyDescent="0.3">
      <c r="A50" s="102" t="s">
        <v>454</v>
      </c>
      <c r="B50" s="102" t="s">
        <v>79</v>
      </c>
      <c r="C50" s="102" t="s">
        <v>16</v>
      </c>
      <c r="D50" s="102" t="s">
        <v>8</v>
      </c>
      <c r="E50" s="102" t="s">
        <v>15</v>
      </c>
      <c r="F50" s="102">
        <v>1291088</v>
      </c>
      <c r="G50" s="102">
        <v>50</v>
      </c>
      <c r="H50" s="102" t="s">
        <v>17</v>
      </c>
      <c r="I50" s="102">
        <v>50</v>
      </c>
      <c r="J50" s="102" t="s">
        <v>17</v>
      </c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3">
        <v>50</v>
      </c>
      <c r="W50" s="104"/>
    </row>
    <row r="51" spans="1:23" x14ac:dyDescent="0.3">
      <c r="A51" s="102" t="s">
        <v>568</v>
      </c>
      <c r="B51" s="102" t="s">
        <v>112</v>
      </c>
      <c r="C51" s="102" t="s">
        <v>16</v>
      </c>
      <c r="D51" s="102" t="s">
        <v>8</v>
      </c>
      <c r="E51" s="102" t="s">
        <v>15</v>
      </c>
      <c r="F51" s="102">
        <v>1408024</v>
      </c>
      <c r="G51" s="102">
        <v>50</v>
      </c>
      <c r="H51" s="102" t="s">
        <v>17</v>
      </c>
      <c r="I51" s="102">
        <v>50</v>
      </c>
      <c r="J51" s="102" t="s">
        <v>17</v>
      </c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3">
        <v>50</v>
      </c>
      <c r="W51" s="104"/>
    </row>
    <row r="52" spans="1:23" x14ac:dyDescent="0.3">
      <c r="A52" s="102" t="s">
        <v>393</v>
      </c>
      <c r="B52" s="102" t="s">
        <v>102</v>
      </c>
      <c r="C52" s="102" t="s">
        <v>16</v>
      </c>
      <c r="D52" s="102" t="s">
        <v>8</v>
      </c>
      <c r="E52" s="102" t="s">
        <v>15</v>
      </c>
      <c r="F52" s="102">
        <v>1117030</v>
      </c>
      <c r="G52" s="102">
        <v>50</v>
      </c>
      <c r="H52" s="102" t="s">
        <v>17</v>
      </c>
      <c r="I52" s="102">
        <v>50</v>
      </c>
      <c r="J52" s="102" t="s">
        <v>17</v>
      </c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3">
        <v>50</v>
      </c>
      <c r="W52" s="104"/>
    </row>
    <row r="53" spans="1:23" x14ac:dyDescent="0.3">
      <c r="A53" s="102" t="s">
        <v>795</v>
      </c>
      <c r="B53" s="102" t="s">
        <v>330</v>
      </c>
      <c r="C53" s="102" t="s">
        <v>16</v>
      </c>
      <c r="D53" s="102" t="s">
        <v>8</v>
      </c>
      <c r="E53" s="102" t="s">
        <v>15</v>
      </c>
      <c r="F53" s="102">
        <v>1115166</v>
      </c>
      <c r="G53" s="102">
        <v>50</v>
      </c>
      <c r="H53" s="102" t="s">
        <v>17</v>
      </c>
      <c r="I53" s="102">
        <v>50</v>
      </c>
      <c r="J53" s="102" t="s">
        <v>17</v>
      </c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3">
        <v>50</v>
      </c>
      <c r="W53" s="104"/>
    </row>
    <row r="54" spans="1:23" x14ac:dyDescent="0.3">
      <c r="A54" s="102" t="s">
        <v>397</v>
      </c>
      <c r="B54" s="102" t="s">
        <v>272</v>
      </c>
      <c r="C54" s="102" t="s">
        <v>16</v>
      </c>
      <c r="D54" s="102" t="s">
        <v>8</v>
      </c>
      <c r="E54" s="102" t="s">
        <v>15</v>
      </c>
      <c r="F54" s="102">
        <v>9223498</v>
      </c>
      <c r="G54" s="102">
        <v>50</v>
      </c>
      <c r="H54" s="102" t="s">
        <v>17</v>
      </c>
      <c r="I54" s="102">
        <v>50</v>
      </c>
      <c r="J54" s="102" t="s">
        <v>17</v>
      </c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3">
        <v>50</v>
      </c>
      <c r="W54" s="104"/>
    </row>
    <row r="55" spans="1:23" x14ac:dyDescent="0.3">
      <c r="A55" s="102" t="s">
        <v>73</v>
      </c>
      <c r="B55" s="102" t="s">
        <v>75</v>
      </c>
      <c r="C55" s="102" t="s">
        <v>16</v>
      </c>
      <c r="D55" s="102" t="s">
        <v>8</v>
      </c>
      <c r="E55" s="102" t="s">
        <v>15</v>
      </c>
      <c r="F55" s="102">
        <v>9162609</v>
      </c>
      <c r="G55" s="102">
        <v>50</v>
      </c>
      <c r="H55" s="102" t="s">
        <v>17</v>
      </c>
      <c r="I55" s="102">
        <v>50</v>
      </c>
      <c r="J55" s="102" t="s">
        <v>17</v>
      </c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3">
        <v>50</v>
      </c>
      <c r="W55" s="104"/>
    </row>
    <row r="56" spans="1:23" x14ac:dyDescent="0.3">
      <c r="A56" s="102" t="s">
        <v>382</v>
      </c>
      <c r="B56" s="102" t="s">
        <v>94</v>
      </c>
      <c r="C56" s="102" t="s">
        <v>16</v>
      </c>
      <c r="D56" s="102" t="s">
        <v>8</v>
      </c>
      <c r="E56" s="102" t="s">
        <v>15</v>
      </c>
      <c r="F56" s="102">
        <v>319</v>
      </c>
      <c r="G56" s="102">
        <v>50</v>
      </c>
      <c r="H56" s="102" t="s">
        <v>17</v>
      </c>
      <c r="I56" s="102">
        <v>50</v>
      </c>
      <c r="J56" s="102" t="s">
        <v>17</v>
      </c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3">
        <v>50</v>
      </c>
      <c r="W56" s="104"/>
    </row>
    <row r="57" spans="1:23" x14ac:dyDescent="0.3">
      <c r="A57" s="102" t="s">
        <v>388</v>
      </c>
      <c r="B57" s="102" t="s">
        <v>105</v>
      </c>
      <c r="C57" s="102" t="s">
        <v>16</v>
      </c>
      <c r="D57" s="102" t="s">
        <v>8</v>
      </c>
      <c r="E57" s="102" t="s">
        <v>15</v>
      </c>
      <c r="F57" s="102">
        <v>2749914</v>
      </c>
      <c r="G57" s="102">
        <v>50</v>
      </c>
      <c r="H57" s="102" t="s">
        <v>17</v>
      </c>
      <c r="I57" s="102">
        <v>50</v>
      </c>
      <c r="J57" s="102" t="s">
        <v>17</v>
      </c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3">
        <v>50</v>
      </c>
      <c r="W57" s="104"/>
    </row>
    <row r="58" spans="1:23" x14ac:dyDescent="0.3">
      <c r="A58" s="102" t="s">
        <v>647</v>
      </c>
      <c r="B58" s="102" t="s">
        <v>648</v>
      </c>
      <c r="C58" s="102" t="s">
        <v>16</v>
      </c>
      <c r="D58" s="102" t="s">
        <v>8</v>
      </c>
      <c r="E58" s="102" t="s">
        <v>15</v>
      </c>
      <c r="F58" s="102">
        <v>9801812</v>
      </c>
      <c r="G58" s="102">
        <v>50</v>
      </c>
      <c r="H58" s="102" t="s">
        <v>17</v>
      </c>
      <c r="I58" s="102">
        <v>50</v>
      </c>
      <c r="J58" s="102" t="s">
        <v>17</v>
      </c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3">
        <v>50</v>
      </c>
      <c r="W58" s="104"/>
    </row>
  </sheetData>
  <mergeCells count="1">
    <mergeCell ref="A2:B2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D2C8A-6BA4-4FCB-B61F-82DADDD9B268}">
  <sheetPr codeName="Feuil11"/>
  <dimension ref="A1:W41"/>
  <sheetViews>
    <sheetView workbookViewId="0">
      <selection activeCell="D24" sqref="D24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816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462</v>
      </c>
      <c r="B5" s="102" t="s">
        <v>50</v>
      </c>
      <c r="C5" s="102" t="s">
        <v>16</v>
      </c>
      <c r="D5" s="102" t="s">
        <v>9</v>
      </c>
      <c r="E5" s="102" t="s">
        <v>15</v>
      </c>
      <c r="F5" s="102">
        <v>7487327</v>
      </c>
      <c r="G5" s="102">
        <v>61</v>
      </c>
      <c r="H5" s="102" t="s">
        <v>17</v>
      </c>
      <c r="I5" s="102">
        <v>61</v>
      </c>
      <c r="J5" s="102" t="s">
        <v>17</v>
      </c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>
        <v>61</v>
      </c>
      <c r="W5" s="104"/>
    </row>
    <row r="6" spans="1:23" x14ac:dyDescent="0.3">
      <c r="A6" s="102" t="s">
        <v>219</v>
      </c>
      <c r="B6" s="102" t="s">
        <v>151</v>
      </c>
      <c r="C6" s="102" t="s">
        <v>16</v>
      </c>
      <c r="D6" s="102" t="s">
        <v>9</v>
      </c>
      <c r="E6" s="102" t="s">
        <v>15</v>
      </c>
      <c r="F6" s="102">
        <v>97</v>
      </c>
      <c r="G6" s="102">
        <v>61</v>
      </c>
      <c r="H6" s="102" t="s">
        <v>17</v>
      </c>
      <c r="I6" s="102">
        <v>61</v>
      </c>
      <c r="J6" s="102" t="s">
        <v>17</v>
      </c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>
        <v>61</v>
      </c>
      <c r="W6" s="104"/>
    </row>
    <row r="7" spans="1:23" x14ac:dyDescent="0.3">
      <c r="A7" s="102" t="s">
        <v>113</v>
      </c>
      <c r="B7" s="102" t="s">
        <v>114</v>
      </c>
      <c r="C7" s="102" t="s">
        <v>16</v>
      </c>
      <c r="D7" s="102" t="s">
        <v>9</v>
      </c>
      <c r="E7" s="102" t="s">
        <v>15</v>
      </c>
      <c r="F7" s="102">
        <v>13</v>
      </c>
      <c r="G7" s="102">
        <v>61</v>
      </c>
      <c r="H7" s="102" t="s">
        <v>17</v>
      </c>
      <c r="I7" s="102">
        <v>61</v>
      </c>
      <c r="J7" s="102" t="s">
        <v>17</v>
      </c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3">
        <v>61</v>
      </c>
      <c r="W7" s="104"/>
    </row>
    <row r="8" spans="1:23" x14ac:dyDescent="0.3">
      <c r="A8" s="102" t="s">
        <v>163</v>
      </c>
      <c r="B8" s="102" t="s">
        <v>164</v>
      </c>
      <c r="C8" s="102" t="s">
        <v>16</v>
      </c>
      <c r="D8" s="102" t="s">
        <v>9</v>
      </c>
      <c r="E8" s="102" t="s">
        <v>15</v>
      </c>
      <c r="F8" s="102">
        <v>2256665</v>
      </c>
      <c r="G8" s="102">
        <v>61</v>
      </c>
      <c r="H8" s="102" t="s">
        <v>17</v>
      </c>
      <c r="I8" s="102">
        <v>61</v>
      </c>
      <c r="J8" s="102" t="s">
        <v>17</v>
      </c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>
        <v>61</v>
      </c>
      <c r="W8" s="104"/>
    </row>
    <row r="9" spans="1:23" x14ac:dyDescent="0.3">
      <c r="A9" s="102" t="s">
        <v>764</v>
      </c>
      <c r="B9" s="102" t="s">
        <v>753</v>
      </c>
      <c r="C9" s="102" t="s">
        <v>16</v>
      </c>
      <c r="D9" s="102" t="s">
        <v>9</v>
      </c>
      <c r="E9" s="102" t="s">
        <v>15</v>
      </c>
      <c r="F9" s="102">
        <v>4551043</v>
      </c>
      <c r="G9" s="102">
        <v>61</v>
      </c>
      <c r="H9" s="102" t="s">
        <v>17</v>
      </c>
      <c r="I9" s="102">
        <v>61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61</v>
      </c>
      <c r="W9" s="104"/>
    </row>
    <row r="10" spans="1:23" x14ac:dyDescent="0.3">
      <c r="A10" s="102" t="s">
        <v>778</v>
      </c>
      <c r="B10" s="102" t="s">
        <v>330</v>
      </c>
      <c r="C10" s="102" t="s">
        <v>16</v>
      </c>
      <c r="D10" s="102" t="s">
        <v>9</v>
      </c>
      <c r="E10" s="102" t="s">
        <v>15</v>
      </c>
      <c r="F10" s="102">
        <v>92</v>
      </c>
      <c r="G10" s="102">
        <v>61</v>
      </c>
      <c r="H10" s="102" t="s">
        <v>17</v>
      </c>
      <c r="I10" s="102">
        <v>61</v>
      </c>
      <c r="J10" s="102" t="s">
        <v>17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3">
        <v>61</v>
      </c>
      <c r="W10" s="104"/>
    </row>
    <row r="11" spans="1:23" x14ac:dyDescent="0.3">
      <c r="A11" s="102" t="s">
        <v>138</v>
      </c>
      <c r="B11" s="102" t="s">
        <v>448</v>
      </c>
      <c r="C11" s="102" t="s">
        <v>16</v>
      </c>
      <c r="D11" s="102" t="s">
        <v>9</v>
      </c>
      <c r="E11" s="102" t="s">
        <v>15</v>
      </c>
      <c r="F11" s="102">
        <v>6890785</v>
      </c>
      <c r="G11" s="102">
        <v>61</v>
      </c>
      <c r="H11" s="102" t="s">
        <v>17</v>
      </c>
      <c r="I11" s="102">
        <v>61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61</v>
      </c>
      <c r="W11" s="104"/>
    </row>
    <row r="12" spans="1:23" x14ac:dyDescent="0.3">
      <c r="A12" s="102" t="s">
        <v>712</v>
      </c>
      <c r="B12" s="102" t="s">
        <v>283</v>
      </c>
      <c r="C12" s="102" t="s">
        <v>16</v>
      </c>
      <c r="D12" s="102" t="s">
        <v>9</v>
      </c>
      <c r="E12" s="102" t="s">
        <v>15</v>
      </c>
      <c r="F12" s="102">
        <v>8486891</v>
      </c>
      <c r="G12" s="102">
        <v>61</v>
      </c>
      <c r="H12" s="102" t="s">
        <v>17</v>
      </c>
      <c r="I12" s="102">
        <v>61</v>
      </c>
      <c r="J12" s="102" t="s">
        <v>17</v>
      </c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3">
        <v>61</v>
      </c>
      <c r="W12" s="104"/>
    </row>
    <row r="13" spans="1:23" x14ac:dyDescent="0.3">
      <c r="A13" s="102" t="s">
        <v>757</v>
      </c>
      <c r="B13" s="102" t="s">
        <v>364</v>
      </c>
      <c r="C13" s="102" t="s">
        <v>16</v>
      </c>
      <c r="D13" s="102" t="s">
        <v>9</v>
      </c>
      <c r="E13" s="102" t="s">
        <v>15</v>
      </c>
      <c r="F13" s="102">
        <v>170</v>
      </c>
      <c r="G13" s="102">
        <v>61</v>
      </c>
      <c r="H13" s="102" t="s">
        <v>17</v>
      </c>
      <c r="I13" s="102">
        <v>61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61</v>
      </c>
      <c r="W13" s="104"/>
    </row>
    <row r="14" spans="1:23" x14ac:dyDescent="0.3">
      <c r="A14" s="102" t="s">
        <v>145</v>
      </c>
      <c r="B14" s="102" t="s">
        <v>105</v>
      </c>
      <c r="C14" s="102" t="s">
        <v>16</v>
      </c>
      <c r="D14" s="102" t="s">
        <v>9</v>
      </c>
      <c r="E14" s="102" t="s">
        <v>15</v>
      </c>
      <c r="F14" s="102">
        <v>962</v>
      </c>
      <c r="G14" s="102">
        <v>61</v>
      </c>
      <c r="H14" s="102" t="s">
        <v>17</v>
      </c>
      <c r="I14" s="102">
        <v>61</v>
      </c>
      <c r="J14" s="102" t="s">
        <v>17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3">
        <v>61</v>
      </c>
      <c r="W14" s="104"/>
    </row>
    <row r="15" spans="1:23" x14ac:dyDescent="0.3">
      <c r="A15" s="102" t="s">
        <v>710</v>
      </c>
      <c r="B15" s="102" t="s">
        <v>711</v>
      </c>
      <c r="C15" s="102" t="s">
        <v>16</v>
      </c>
      <c r="D15" s="102" t="s">
        <v>9</v>
      </c>
      <c r="E15" s="102" t="s">
        <v>15</v>
      </c>
      <c r="F15" s="102">
        <v>4858146</v>
      </c>
      <c r="G15" s="102">
        <v>61</v>
      </c>
      <c r="H15" s="102" t="s">
        <v>17</v>
      </c>
      <c r="I15" s="102">
        <v>61</v>
      </c>
      <c r="J15" s="102" t="s">
        <v>17</v>
      </c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61</v>
      </c>
      <c r="W15" s="104"/>
    </row>
    <row r="16" spans="1:23" x14ac:dyDescent="0.3">
      <c r="A16" s="102" t="s">
        <v>231</v>
      </c>
      <c r="B16" s="102" t="s">
        <v>232</v>
      </c>
      <c r="C16" s="102" t="s">
        <v>16</v>
      </c>
      <c r="D16" s="102" t="s">
        <v>9</v>
      </c>
      <c r="E16" s="102" t="s">
        <v>15</v>
      </c>
      <c r="F16" s="102">
        <v>3</v>
      </c>
      <c r="G16" s="102">
        <v>61</v>
      </c>
      <c r="H16" s="102" t="s">
        <v>17</v>
      </c>
      <c r="I16" s="102">
        <v>61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61</v>
      </c>
      <c r="W16" s="104"/>
    </row>
    <row r="17" spans="1:23" x14ac:dyDescent="0.3">
      <c r="A17" s="102" t="s">
        <v>689</v>
      </c>
      <c r="B17" s="102" t="s">
        <v>713</v>
      </c>
      <c r="C17" s="102" t="s">
        <v>16</v>
      </c>
      <c r="D17" s="102" t="s">
        <v>9</v>
      </c>
      <c r="E17" s="102" t="s">
        <v>15</v>
      </c>
      <c r="F17" s="102">
        <v>6951857</v>
      </c>
      <c r="G17" s="102">
        <v>61</v>
      </c>
      <c r="H17" s="102" t="s">
        <v>17</v>
      </c>
      <c r="I17" s="102">
        <v>61</v>
      </c>
      <c r="J17" s="102" t="s">
        <v>17</v>
      </c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3">
        <v>61</v>
      </c>
      <c r="W17" s="104"/>
    </row>
    <row r="18" spans="1:23" x14ac:dyDescent="0.3">
      <c r="A18" s="102" t="s">
        <v>571</v>
      </c>
      <c r="B18" s="102" t="s">
        <v>572</v>
      </c>
      <c r="C18" s="102" t="s">
        <v>16</v>
      </c>
      <c r="D18" s="102" t="s">
        <v>9</v>
      </c>
      <c r="E18" s="102" t="s">
        <v>15</v>
      </c>
      <c r="F18" s="102">
        <v>998971</v>
      </c>
      <c r="G18" s="102">
        <v>61</v>
      </c>
      <c r="H18" s="102" t="s">
        <v>17</v>
      </c>
      <c r="I18" s="102">
        <v>61</v>
      </c>
      <c r="J18" s="102" t="s">
        <v>16</v>
      </c>
      <c r="K18" s="102">
        <v>1</v>
      </c>
      <c r="L18" s="102"/>
      <c r="M18" s="102">
        <v>1</v>
      </c>
      <c r="N18" s="102"/>
      <c r="O18" s="102"/>
      <c r="P18" s="102"/>
      <c r="Q18" s="102"/>
      <c r="R18" s="102"/>
      <c r="S18" s="102"/>
      <c r="T18" s="102"/>
      <c r="U18" s="102"/>
      <c r="V18" s="103">
        <v>71</v>
      </c>
      <c r="W18" s="104"/>
    </row>
    <row r="19" spans="1:23" x14ac:dyDescent="0.3">
      <c r="A19" s="102" t="s">
        <v>403</v>
      </c>
      <c r="B19" s="102" t="s">
        <v>245</v>
      </c>
      <c r="C19" s="102" t="s">
        <v>16</v>
      </c>
      <c r="D19" s="102" t="s">
        <v>9</v>
      </c>
      <c r="E19" s="102" t="s">
        <v>15</v>
      </c>
      <c r="F19" s="102">
        <v>3120</v>
      </c>
      <c r="G19" s="102">
        <v>61</v>
      </c>
      <c r="H19" s="102" t="s">
        <v>17</v>
      </c>
      <c r="I19" s="102">
        <v>61</v>
      </c>
      <c r="J19" s="102" t="s">
        <v>17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3">
        <v>61</v>
      </c>
      <c r="W19" s="104"/>
    </row>
    <row r="20" spans="1:23" x14ac:dyDescent="0.3">
      <c r="A20" s="102" t="s">
        <v>768</v>
      </c>
      <c r="B20" s="102" t="s">
        <v>249</v>
      </c>
      <c r="C20" s="102" t="s">
        <v>16</v>
      </c>
      <c r="D20" s="102" t="s">
        <v>9</v>
      </c>
      <c r="E20" s="102" t="s">
        <v>15</v>
      </c>
      <c r="F20" s="102">
        <v>6925281</v>
      </c>
      <c r="G20" s="102">
        <v>61</v>
      </c>
      <c r="H20" s="102" t="s">
        <v>17</v>
      </c>
      <c r="I20" s="102">
        <v>61</v>
      </c>
      <c r="J20" s="102" t="s">
        <v>17</v>
      </c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>
        <v>61</v>
      </c>
      <c r="W20" s="104"/>
    </row>
    <row r="21" spans="1:23" x14ac:dyDescent="0.3">
      <c r="A21" s="102" t="s">
        <v>591</v>
      </c>
      <c r="B21" s="102" t="s">
        <v>538</v>
      </c>
      <c r="C21" s="102" t="s">
        <v>16</v>
      </c>
      <c r="D21" s="102" t="s">
        <v>9</v>
      </c>
      <c r="E21" s="102" t="s">
        <v>15</v>
      </c>
      <c r="F21" s="102">
        <v>2728831</v>
      </c>
      <c r="G21" s="102">
        <v>61</v>
      </c>
      <c r="H21" s="102" t="s">
        <v>17</v>
      </c>
      <c r="I21" s="102">
        <v>61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61</v>
      </c>
      <c r="W21" s="104"/>
    </row>
    <row r="22" spans="1:23" x14ac:dyDescent="0.3">
      <c r="A22" s="102" t="s">
        <v>227</v>
      </c>
      <c r="B22" s="102" t="s">
        <v>228</v>
      </c>
      <c r="C22" s="102" t="s">
        <v>16</v>
      </c>
      <c r="D22" s="102" t="s">
        <v>9</v>
      </c>
      <c r="E22" s="102" t="s">
        <v>15</v>
      </c>
      <c r="F22" s="102">
        <v>8719202</v>
      </c>
      <c r="G22" s="102">
        <v>61</v>
      </c>
      <c r="H22" s="102" t="s">
        <v>17</v>
      </c>
      <c r="I22" s="102">
        <v>61</v>
      </c>
      <c r="J22" s="102" t="s">
        <v>17</v>
      </c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3">
        <v>61</v>
      </c>
      <c r="W22" s="104"/>
    </row>
    <row r="23" spans="1:23" x14ac:dyDescent="0.3">
      <c r="A23" s="102" t="s">
        <v>734</v>
      </c>
      <c r="B23" s="102" t="s">
        <v>232</v>
      </c>
      <c r="C23" s="102" t="s">
        <v>16</v>
      </c>
      <c r="D23" s="102" t="s">
        <v>9</v>
      </c>
      <c r="E23" s="102" t="s">
        <v>15</v>
      </c>
      <c r="F23" s="102">
        <v>2001819</v>
      </c>
      <c r="G23" s="102">
        <v>61</v>
      </c>
      <c r="H23" s="102" t="s">
        <v>17</v>
      </c>
      <c r="I23" s="102">
        <v>61</v>
      </c>
      <c r="J23" s="102" t="s">
        <v>17</v>
      </c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>
        <v>61</v>
      </c>
      <c r="W23" s="104"/>
    </row>
    <row r="24" spans="1:23" x14ac:dyDescent="0.3">
      <c r="A24" s="102" t="s">
        <v>401</v>
      </c>
      <c r="B24" s="102" t="s">
        <v>78</v>
      </c>
      <c r="C24" s="102" t="s">
        <v>16</v>
      </c>
      <c r="D24" s="102" t="s">
        <v>9</v>
      </c>
      <c r="E24" s="102" t="s">
        <v>15</v>
      </c>
      <c r="F24" s="102">
        <v>159642</v>
      </c>
      <c r="G24" s="102">
        <v>61</v>
      </c>
      <c r="H24" s="102" t="s">
        <v>17</v>
      </c>
      <c r="I24" s="102">
        <v>61</v>
      </c>
      <c r="J24" s="102" t="s">
        <v>17</v>
      </c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3">
        <v>61</v>
      </c>
      <c r="W24" s="104"/>
    </row>
    <row r="25" spans="1:23" x14ac:dyDescent="0.3">
      <c r="A25" s="102" t="s">
        <v>424</v>
      </c>
      <c r="B25" s="102" t="s">
        <v>793</v>
      </c>
      <c r="C25" s="102" t="s">
        <v>16</v>
      </c>
      <c r="D25" s="102" t="s">
        <v>9</v>
      </c>
      <c r="E25" s="102" t="s">
        <v>15</v>
      </c>
      <c r="F25" s="102">
        <v>2095042</v>
      </c>
      <c r="G25" s="102">
        <v>61</v>
      </c>
      <c r="H25" s="102" t="s">
        <v>17</v>
      </c>
      <c r="I25" s="102">
        <v>61</v>
      </c>
      <c r="J25" s="102" t="s">
        <v>17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3">
        <v>61</v>
      </c>
      <c r="W25" s="104"/>
    </row>
    <row r="26" spans="1:23" x14ac:dyDescent="0.3">
      <c r="A26" s="102" t="s">
        <v>727</v>
      </c>
      <c r="B26" s="102" t="s">
        <v>405</v>
      </c>
      <c r="C26" s="102" t="s">
        <v>16</v>
      </c>
      <c r="D26" s="102" t="s">
        <v>9</v>
      </c>
      <c r="E26" s="102"/>
      <c r="F26" s="102"/>
      <c r="G26" s="102">
        <v>61</v>
      </c>
      <c r="H26" s="102" t="s">
        <v>17</v>
      </c>
      <c r="I26" s="102">
        <v>61</v>
      </c>
      <c r="J26" s="102" t="s">
        <v>16</v>
      </c>
      <c r="K26" s="102">
        <v>4</v>
      </c>
      <c r="L26" s="102"/>
      <c r="M26" s="102">
        <v>2</v>
      </c>
      <c r="N26" s="102"/>
      <c r="O26" s="102"/>
      <c r="P26" s="102"/>
      <c r="Q26" s="102"/>
      <c r="R26" s="102"/>
      <c r="S26" s="102"/>
      <c r="T26" s="102">
        <v>2</v>
      </c>
      <c r="U26" s="102"/>
      <c r="V26" s="103">
        <v>101</v>
      </c>
      <c r="W26" s="104" t="s">
        <v>730</v>
      </c>
    </row>
    <row r="27" spans="1:23" x14ac:dyDescent="0.3">
      <c r="A27" s="102" t="s">
        <v>181</v>
      </c>
      <c r="B27" s="102" t="s">
        <v>182</v>
      </c>
      <c r="C27" s="102" t="s">
        <v>16</v>
      </c>
      <c r="D27" s="102" t="s">
        <v>9</v>
      </c>
      <c r="E27" s="102" t="s">
        <v>15</v>
      </c>
      <c r="F27" s="102">
        <v>3966642</v>
      </c>
      <c r="G27" s="102">
        <v>61</v>
      </c>
      <c r="H27" s="102" t="s">
        <v>17</v>
      </c>
      <c r="I27" s="102">
        <v>61</v>
      </c>
      <c r="J27" s="102" t="s">
        <v>17</v>
      </c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3">
        <v>61</v>
      </c>
      <c r="W27" s="104"/>
    </row>
    <row r="28" spans="1:23" x14ac:dyDescent="0.3">
      <c r="A28" s="102" t="s">
        <v>380</v>
      </c>
      <c r="B28" s="102" t="s">
        <v>105</v>
      </c>
      <c r="C28" s="102" t="s">
        <v>16</v>
      </c>
      <c r="D28" s="102" t="s">
        <v>9</v>
      </c>
      <c r="E28" s="102" t="s">
        <v>15</v>
      </c>
      <c r="F28" s="102">
        <v>6824078</v>
      </c>
      <c r="G28" s="102">
        <v>61</v>
      </c>
      <c r="H28" s="102" t="s">
        <v>17</v>
      </c>
      <c r="I28" s="102">
        <v>61</v>
      </c>
      <c r="J28" s="102" t="s">
        <v>17</v>
      </c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3">
        <v>61</v>
      </c>
      <c r="W28" s="104"/>
    </row>
    <row r="29" spans="1:23" x14ac:dyDescent="0.3">
      <c r="A29" s="102" t="s">
        <v>435</v>
      </c>
      <c r="B29" s="102" t="s">
        <v>436</v>
      </c>
      <c r="C29" s="102" t="s">
        <v>16</v>
      </c>
      <c r="D29" s="102" t="s">
        <v>9</v>
      </c>
      <c r="E29" s="102" t="s">
        <v>15</v>
      </c>
      <c r="F29" s="102">
        <v>467</v>
      </c>
      <c r="G29" s="102">
        <v>61</v>
      </c>
      <c r="H29" s="102" t="s">
        <v>17</v>
      </c>
      <c r="I29" s="102">
        <v>61</v>
      </c>
      <c r="J29" s="102" t="s">
        <v>17</v>
      </c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3">
        <v>61</v>
      </c>
      <c r="W29" s="104"/>
    </row>
    <row r="30" spans="1:23" x14ac:dyDescent="0.3">
      <c r="A30" s="102" t="s">
        <v>672</v>
      </c>
      <c r="B30" s="102" t="s">
        <v>567</v>
      </c>
      <c r="C30" s="102" t="s">
        <v>16</v>
      </c>
      <c r="D30" s="102" t="s">
        <v>9</v>
      </c>
      <c r="E30" s="102" t="s">
        <v>14</v>
      </c>
      <c r="F30" s="102"/>
      <c r="G30" s="102">
        <v>61</v>
      </c>
      <c r="H30" s="102" t="s">
        <v>17</v>
      </c>
      <c r="I30" s="102">
        <v>61</v>
      </c>
      <c r="J30" s="102" t="s">
        <v>17</v>
      </c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3">
        <v>61</v>
      </c>
      <c r="W30" s="104"/>
    </row>
    <row r="31" spans="1:23" x14ac:dyDescent="0.3">
      <c r="A31" s="102" t="s">
        <v>752</v>
      </c>
      <c r="B31" s="102" t="s">
        <v>255</v>
      </c>
      <c r="C31" s="102" t="s">
        <v>16</v>
      </c>
      <c r="D31" s="102" t="s">
        <v>9</v>
      </c>
      <c r="E31" s="102" t="s">
        <v>15</v>
      </c>
      <c r="F31" s="102">
        <v>754</v>
      </c>
      <c r="G31" s="102">
        <v>61</v>
      </c>
      <c r="H31" s="102" t="s">
        <v>17</v>
      </c>
      <c r="I31" s="102">
        <v>61</v>
      </c>
      <c r="J31" s="102" t="s">
        <v>17</v>
      </c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3">
        <v>61</v>
      </c>
      <c r="W31" s="104"/>
    </row>
    <row r="32" spans="1:23" x14ac:dyDescent="0.3">
      <c r="A32" s="102" t="s">
        <v>441</v>
      </c>
      <c r="B32" s="102" t="s">
        <v>440</v>
      </c>
      <c r="C32" s="102" t="s">
        <v>16</v>
      </c>
      <c r="D32" s="102" t="s">
        <v>9</v>
      </c>
      <c r="E32" s="102" t="s">
        <v>15</v>
      </c>
      <c r="F32" s="102">
        <v>408</v>
      </c>
      <c r="G32" s="102">
        <v>61</v>
      </c>
      <c r="H32" s="102" t="s">
        <v>17</v>
      </c>
      <c r="I32" s="102">
        <v>61</v>
      </c>
      <c r="J32" s="102" t="s">
        <v>17</v>
      </c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3">
        <v>61</v>
      </c>
      <c r="W32" s="104"/>
    </row>
    <row r="33" spans="1:23" x14ac:dyDescent="0.3">
      <c r="A33" s="102" t="s">
        <v>137</v>
      </c>
      <c r="B33" s="102" t="s">
        <v>170</v>
      </c>
      <c r="C33" s="102" t="s">
        <v>16</v>
      </c>
      <c r="D33" s="102" t="s">
        <v>9</v>
      </c>
      <c r="E33" s="102" t="s">
        <v>15</v>
      </c>
      <c r="F33" s="102">
        <v>874721</v>
      </c>
      <c r="G33" s="102">
        <v>61</v>
      </c>
      <c r="H33" s="102" t="s">
        <v>17</v>
      </c>
      <c r="I33" s="102">
        <v>61</v>
      </c>
      <c r="J33" s="102" t="s">
        <v>17</v>
      </c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3">
        <v>61</v>
      </c>
      <c r="W33" s="104"/>
    </row>
    <row r="34" spans="1:23" x14ac:dyDescent="0.3">
      <c r="A34" s="102" t="s">
        <v>426</v>
      </c>
      <c r="B34" s="102" t="s">
        <v>174</v>
      </c>
      <c r="C34" s="102" t="s">
        <v>16</v>
      </c>
      <c r="D34" s="102" t="s">
        <v>9</v>
      </c>
      <c r="E34" s="102" t="s">
        <v>15</v>
      </c>
      <c r="F34" s="102">
        <v>4177776</v>
      </c>
      <c r="G34" s="102">
        <v>61</v>
      </c>
      <c r="H34" s="102" t="s">
        <v>17</v>
      </c>
      <c r="I34" s="102">
        <v>61</v>
      </c>
      <c r="J34" s="102" t="s">
        <v>17</v>
      </c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3">
        <v>61</v>
      </c>
      <c r="W34" s="104"/>
    </row>
    <row r="35" spans="1:23" x14ac:dyDescent="0.3">
      <c r="A35" s="102" t="s">
        <v>690</v>
      </c>
      <c r="B35" s="102" t="s">
        <v>283</v>
      </c>
      <c r="C35" s="102" t="s">
        <v>16</v>
      </c>
      <c r="D35" s="102" t="s">
        <v>9</v>
      </c>
      <c r="E35" s="102" t="s">
        <v>15</v>
      </c>
      <c r="F35" s="102">
        <v>3483402</v>
      </c>
      <c r="G35" s="102">
        <v>61</v>
      </c>
      <c r="H35" s="102" t="s">
        <v>17</v>
      </c>
      <c r="I35" s="102">
        <v>61</v>
      </c>
      <c r="J35" s="102" t="s">
        <v>17</v>
      </c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3">
        <v>61</v>
      </c>
      <c r="W35" s="104"/>
    </row>
    <row r="36" spans="1:23" x14ac:dyDescent="0.3">
      <c r="A36" s="102" t="s">
        <v>464</v>
      </c>
      <c r="B36" s="102" t="s">
        <v>443</v>
      </c>
      <c r="C36" s="102" t="s">
        <v>16</v>
      </c>
      <c r="D36" s="102" t="s">
        <v>9</v>
      </c>
      <c r="E36" s="102" t="s">
        <v>15</v>
      </c>
      <c r="F36" s="102">
        <v>873283</v>
      </c>
      <c r="G36" s="102">
        <v>61</v>
      </c>
      <c r="H36" s="102" t="s">
        <v>17</v>
      </c>
      <c r="I36" s="102">
        <v>61</v>
      </c>
      <c r="J36" s="102" t="s">
        <v>17</v>
      </c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3">
        <v>61</v>
      </c>
      <c r="W36" s="104"/>
    </row>
    <row r="37" spans="1:23" x14ac:dyDescent="0.3">
      <c r="A37" s="102" t="s">
        <v>229</v>
      </c>
      <c r="B37" s="102" t="s">
        <v>230</v>
      </c>
      <c r="C37" s="102" t="s">
        <v>16</v>
      </c>
      <c r="D37" s="102" t="s">
        <v>9</v>
      </c>
      <c r="E37" s="102" t="s">
        <v>15</v>
      </c>
      <c r="F37" s="102">
        <v>1177</v>
      </c>
      <c r="G37" s="102">
        <v>61</v>
      </c>
      <c r="H37" s="102" t="s">
        <v>17</v>
      </c>
      <c r="I37" s="102">
        <v>61</v>
      </c>
      <c r="J37" s="102" t="s">
        <v>17</v>
      </c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3">
        <v>61</v>
      </c>
      <c r="W37" s="104"/>
    </row>
    <row r="38" spans="1:23" x14ac:dyDescent="0.3">
      <c r="A38" s="102" t="s">
        <v>402</v>
      </c>
      <c r="B38" s="102" t="s">
        <v>105</v>
      </c>
      <c r="C38" s="102" t="s">
        <v>16</v>
      </c>
      <c r="D38" s="102" t="s">
        <v>9</v>
      </c>
      <c r="E38" s="102" t="s">
        <v>15</v>
      </c>
      <c r="F38" s="102">
        <v>8735714</v>
      </c>
      <c r="G38" s="102">
        <v>61</v>
      </c>
      <c r="H38" s="102" t="s">
        <v>17</v>
      </c>
      <c r="I38" s="102">
        <v>61</v>
      </c>
      <c r="J38" s="102" t="s">
        <v>17</v>
      </c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3">
        <v>61</v>
      </c>
      <c r="W38" s="104"/>
    </row>
    <row r="39" spans="1:23" x14ac:dyDescent="0.3">
      <c r="A39" s="102" t="s">
        <v>569</v>
      </c>
      <c r="B39" s="102" t="s">
        <v>570</v>
      </c>
      <c r="C39" s="102" t="s">
        <v>16</v>
      </c>
      <c r="D39" s="102" t="s">
        <v>9</v>
      </c>
      <c r="E39" s="102" t="s">
        <v>15</v>
      </c>
      <c r="F39" s="102">
        <v>2804300</v>
      </c>
      <c r="G39" s="102">
        <v>61</v>
      </c>
      <c r="H39" s="102" t="s">
        <v>17</v>
      </c>
      <c r="I39" s="102">
        <v>61</v>
      </c>
      <c r="J39" s="102" t="s">
        <v>17</v>
      </c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3">
        <v>61</v>
      </c>
      <c r="W39" s="104"/>
    </row>
    <row r="40" spans="1:23" x14ac:dyDescent="0.3">
      <c r="A40" s="102" t="s">
        <v>714</v>
      </c>
      <c r="B40" s="102" t="s">
        <v>78</v>
      </c>
      <c r="C40" s="102" t="s">
        <v>16</v>
      </c>
      <c r="D40" s="102" t="s">
        <v>9</v>
      </c>
      <c r="E40" s="102" t="s">
        <v>15</v>
      </c>
      <c r="F40" s="102">
        <v>1433038</v>
      </c>
      <c r="G40" s="102">
        <v>61</v>
      </c>
      <c r="H40" s="102" t="s">
        <v>17</v>
      </c>
      <c r="I40" s="102">
        <v>61</v>
      </c>
      <c r="J40" s="102" t="s">
        <v>16</v>
      </c>
      <c r="K40" s="102">
        <v>1</v>
      </c>
      <c r="L40" s="102"/>
      <c r="M40" s="102"/>
      <c r="N40" s="102">
        <v>1</v>
      </c>
      <c r="O40" s="102"/>
      <c r="P40" s="102"/>
      <c r="Q40" s="102"/>
      <c r="R40" s="102"/>
      <c r="S40" s="102"/>
      <c r="T40" s="102"/>
      <c r="U40" s="102"/>
      <c r="V40" s="103">
        <v>71</v>
      </c>
      <c r="W40" s="104"/>
    </row>
    <row r="41" spans="1:23" x14ac:dyDescent="0.3">
      <c r="A41" s="102" t="s">
        <v>191</v>
      </c>
      <c r="B41" s="102" t="s">
        <v>192</v>
      </c>
      <c r="C41" s="102" t="s">
        <v>16</v>
      </c>
      <c r="D41" s="102" t="s">
        <v>9</v>
      </c>
      <c r="E41" s="102" t="s">
        <v>15</v>
      </c>
      <c r="F41" s="102">
        <v>810021</v>
      </c>
      <c r="G41" s="102">
        <v>61</v>
      </c>
      <c r="H41" s="102" t="s">
        <v>17</v>
      </c>
      <c r="I41" s="102">
        <v>61</v>
      </c>
      <c r="J41" s="102" t="s">
        <v>17</v>
      </c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3">
        <v>61</v>
      </c>
      <c r="W41" s="104"/>
    </row>
  </sheetData>
  <mergeCells count="1">
    <mergeCell ref="A2:B2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152C3-A34E-4F72-97EB-7EE1A1015421}">
  <sheetPr codeName="Feuil12"/>
  <dimension ref="A1:W38"/>
  <sheetViews>
    <sheetView workbookViewId="0">
      <selection activeCell="E24" sqref="E24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817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141</v>
      </c>
      <c r="B5" s="102" t="s">
        <v>48</v>
      </c>
      <c r="C5" s="102" t="s">
        <v>16</v>
      </c>
      <c r="D5" s="102" t="s">
        <v>10</v>
      </c>
      <c r="E5" s="102" t="s">
        <v>15</v>
      </c>
      <c r="F5" s="102">
        <v>5661379</v>
      </c>
      <c r="G5" s="102">
        <v>46</v>
      </c>
      <c r="H5" s="102" t="s">
        <v>17</v>
      </c>
      <c r="I5" s="102">
        <v>46</v>
      </c>
      <c r="J5" s="102" t="s">
        <v>17</v>
      </c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>
        <v>46</v>
      </c>
      <c r="W5" s="104"/>
    </row>
    <row r="6" spans="1:23" x14ac:dyDescent="0.3">
      <c r="A6" s="102" t="s">
        <v>715</v>
      </c>
      <c r="B6" s="102" t="s">
        <v>562</v>
      </c>
      <c r="C6" s="102" t="s">
        <v>16</v>
      </c>
      <c r="D6" s="102" t="s">
        <v>10</v>
      </c>
      <c r="E6" s="102" t="s">
        <v>15</v>
      </c>
      <c r="F6" s="102">
        <v>5482885</v>
      </c>
      <c r="G6" s="102">
        <v>46</v>
      </c>
      <c r="H6" s="102" t="s">
        <v>17</v>
      </c>
      <c r="I6" s="102">
        <v>46</v>
      </c>
      <c r="J6" s="102" t="s">
        <v>17</v>
      </c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>
        <v>46</v>
      </c>
      <c r="W6" s="104"/>
    </row>
    <row r="7" spans="1:23" x14ac:dyDescent="0.3">
      <c r="A7" s="102" t="s">
        <v>104</v>
      </c>
      <c r="B7" s="102" t="s">
        <v>105</v>
      </c>
      <c r="C7" s="102" t="s">
        <v>16</v>
      </c>
      <c r="D7" s="102" t="s">
        <v>10</v>
      </c>
      <c r="E7" s="102" t="s">
        <v>15</v>
      </c>
      <c r="F7" s="102">
        <v>1944589</v>
      </c>
      <c r="G7" s="102">
        <v>46</v>
      </c>
      <c r="H7" s="102" t="s">
        <v>17</v>
      </c>
      <c r="I7" s="102">
        <v>46</v>
      </c>
      <c r="J7" s="102" t="s">
        <v>16</v>
      </c>
      <c r="K7" s="102">
        <v>3</v>
      </c>
      <c r="L7" s="102"/>
      <c r="M7" s="102">
        <v>1</v>
      </c>
      <c r="N7" s="102"/>
      <c r="O7" s="102"/>
      <c r="P7" s="102"/>
      <c r="Q7" s="102"/>
      <c r="R7" s="102"/>
      <c r="S7" s="102">
        <v>1</v>
      </c>
      <c r="T7" s="102"/>
      <c r="U7" s="102">
        <v>1</v>
      </c>
      <c r="V7" s="103">
        <v>76</v>
      </c>
      <c r="W7" s="104"/>
    </row>
    <row r="8" spans="1:23" x14ac:dyDescent="0.3">
      <c r="A8" s="102" t="s">
        <v>214</v>
      </c>
      <c r="B8" s="102" t="s">
        <v>224</v>
      </c>
      <c r="C8" s="102" t="s">
        <v>16</v>
      </c>
      <c r="D8" s="102" t="s">
        <v>10</v>
      </c>
      <c r="E8" s="102" t="s">
        <v>15</v>
      </c>
      <c r="F8" s="102">
        <v>6905756</v>
      </c>
      <c r="G8" s="102">
        <v>46</v>
      </c>
      <c r="H8" s="102" t="s">
        <v>17</v>
      </c>
      <c r="I8" s="102">
        <v>46</v>
      </c>
      <c r="J8" s="102" t="s">
        <v>17</v>
      </c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>
        <v>46</v>
      </c>
      <c r="W8" s="104"/>
    </row>
    <row r="9" spans="1:23" x14ac:dyDescent="0.3">
      <c r="A9" s="102" t="s">
        <v>39</v>
      </c>
      <c r="B9" s="102" t="s">
        <v>40</v>
      </c>
      <c r="C9" s="102" t="s">
        <v>16</v>
      </c>
      <c r="D9" s="102" t="s">
        <v>10</v>
      </c>
      <c r="E9" s="102" t="s">
        <v>15</v>
      </c>
      <c r="F9" s="102">
        <v>926</v>
      </c>
      <c r="G9" s="102">
        <v>46</v>
      </c>
      <c r="H9" s="102" t="s">
        <v>17</v>
      </c>
      <c r="I9" s="102">
        <v>46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46</v>
      </c>
      <c r="W9" s="104"/>
    </row>
    <row r="10" spans="1:23" x14ac:dyDescent="0.3">
      <c r="A10" s="102" t="s">
        <v>735</v>
      </c>
      <c r="B10" s="102" t="s">
        <v>779</v>
      </c>
      <c r="C10" s="102" t="s">
        <v>16</v>
      </c>
      <c r="D10" s="102" t="s">
        <v>10</v>
      </c>
      <c r="E10" s="102" t="s">
        <v>15</v>
      </c>
      <c r="F10" s="102">
        <v>3413015</v>
      </c>
      <c r="G10" s="102">
        <v>46</v>
      </c>
      <c r="H10" s="102" t="s">
        <v>17</v>
      </c>
      <c r="I10" s="102">
        <v>46</v>
      </c>
      <c r="J10" s="102" t="s">
        <v>17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3">
        <v>46</v>
      </c>
      <c r="W10" s="104"/>
    </row>
    <row r="11" spans="1:23" x14ac:dyDescent="0.3">
      <c r="A11" s="102" t="s">
        <v>650</v>
      </c>
      <c r="B11" s="102" t="s">
        <v>651</v>
      </c>
      <c r="C11" s="102" t="s">
        <v>16</v>
      </c>
      <c r="D11" s="102" t="s">
        <v>10</v>
      </c>
      <c r="E11" s="102" t="s">
        <v>14</v>
      </c>
      <c r="F11" s="102"/>
      <c r="G11" s="102">
        <v>46</v>
      </c>
      <c r="H11" s="102" t="s">
        <v>17</v>
      </c>
      <c r="I11" s="102">
        <v>46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46</v>
      </c>
      <c r="W11" s="104"/>
    </row>
    <row r="12" spans="1:23" x14ac:dyDescent="0.3">
      <c r="A12" s="102" t="s">
        <v>394</v>
      </c>
      <c r="B12" s="102" t="s">
        <v>102</v>
      </c>
      <c r="C12" s="102" t="s">
        <v>16</v>
      </c>
      <c r="D12" s="102" t="s">
        <v>10</v>
      </c>
      <c r="E12" s="102" t="s">
        <v>15</v>
      </c>
      <c r="F12" s="102">
        <v>113</v>
      </c>
      <c r="G12" s="102">
        <v>46</v>
      </c>
      <c r="H12" s="102" t="s">
        <v>17</v>
      </c>
      <c r="I12" s="102">
        <v>46</v>
      </c>
      <c r="J12" s="102" t="s">
        <v>17</v>
      </c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3">
        <v>46</v>
      </c>
      <c r="W12" s="104"/>
    </row>
    <row r="13" spans="1:23" x14ac:dyDescent="0.3">
      <c r="A13" s="102" t="s">
        <v>780</v>
      </c>
      <c r="B13" s="102" t="s">
        <v>781</v>
      </c>
      <c r="C13" s="102" t="s">
        <v>16</v>
      </c>
      <c r="D13" s="102" t="s">
        <v>10</v>
      </c>
      <c r="E13" s="102" t="s">
        <v>15</v>
      </c>
      <c r="F13" s="102">
        <v>9</v>
      </c>
      <c r="G13" s="102">
        <v>46</v>
      </c>
      <c r="H13" s="102" t="s">
        <v>17</v>
      </c>
      <c r="I13" s="102">
        <v>46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46</v>
      </c>
      <c r="W13" s="104"/>
    </row>
    <row r="14" spans="1:23" x14ac:dyDescent="0.3">
      <c r="A14" s="102" t="s">
        <v>225</v>
      </c>
      <c r="B14" s="102" t="s">
        <v>226</v>
      </c>
      <c r="C14" s="102" t="s">
        <v>16</v>
      </c>
      <c r="D14" s="102" t="s">
        <v>10</v>
      </c>
      <c r="E14" s="102" t="s">
        <v>15</v>
      </c>
      <c r="F14" s="102">
        <v>2653788</v>
      </c>
      <c r="G14" s="102">
        <v>46</v>
      </c>
      <c r="H14" s="102" t="s">
        <v>17</v>
      </c>
      <c r="I14" s="102">
        <v>46</v>
      </c>
      <c r="J14" s="102" t="s">
        <v>16</v>
      </c>
      <c r="K14" s="102">
        <v>1</v>
      </c>
      <c r="L14" s="102"/>
      <c r="M14" s="102">
        <v>1</v>
      </c>
      <c r="N14" s="102"/>
      <c r="O14" s="102"/>
      <c r="P14" s="102"/>
      <c r="Q14" s="102"/>
      <c r="R14" s="102"/>
      <c r="S14" s="102"/>
      <c r="T14" s="102"/>
      <c r="U14" s="102"/>
      <c r="V14" s="103">
        <v>56</v>
      </c>
      <c r="W14" s="104"/>
    </row>
    <row r="15" spans="1:23" x14ac:dyDescent="0.3">
      <c r="A15" s="102" t="s">
        <v>649</v>
      </c>
      <c r="B15" s="102" t="s">
        <v>377</v>
      </c>
      <c r="C15" s="102" t="s">
        <v>16</v>
      </c>
      <c r="D15" s="102" t="s">
        <v>10</v>
      </c>
      <c r="E15" s="102" t="s">
        <v>14</v>
      </c>
      <c r="F15" s="102"/>
      <c r="G15" s="102">
        <v>46</v>
      </c>
      <c r="H15" s="102" t="s">
        <v>16</v>
      </c>
      <c r="I15" s="102">
        <v>50</v>
      </c>
      <c r="J15" s="102" t="s">
        <v>17</v>
      </c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50</v>
      </c>
      <c r="W15" s="104"/>
    </row>
    <row r="16" spans="1:23" x14ac:dyDescent="0.3">
      <c r="A16" s="102" t="s">
        <v>407</v>
      </c>
      <c r="B16" s="102" t="s">
        <v>408</v>
      </c>
      <c r="C16" s="102" t="s">
        <v>16</v>
      </c>
      <c r="D16" s="102" t="s">
        <v>10</v>
      </c>
      <c r="E16" s="102" t="s">
        <v>15</v>
      </c>
      <c r="F16" s="102">
        <v>2245877</v>
      </c>
      <c r="G16" s="102">
        <v>46</v>
      </c>
      <c r="H16" s="102" t="s">
        <v>17</v>
      </c>
      <c r="I16" s="102">
        <v>46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46</v>
      </c>
      <c r="W16" s="104"/>
    </row>
    <row r="17" spans="1:23" x14ac:dyDescent="0.3">
      <c r="A17" s="102" t="s">
        <v>513</v>
      </c>
      <c r="B17" s="102" t="s">
        <v>374</v>
      </c>
      <c r="C17" s="102" t="s">
        <v>16</v>
      </c>
      <c r="D17" s="102" t="s">
        <v>10</v>
      </c>
      <c r="E17" s="102" t="s">
        <v>15</v>
      </c>
      <c r="F17" s="102">
        <v>4893191</v>
      </c>
      <c r="G17" s="102">
        <v>46</v>
      </c>
      <c r="H17" s="102" t="s">
        <v>17</v>
      </c>
      <c r="I17" s="102">
        <v>46</v>
      </c>
      <c r="J17" s="102" t="s">
        <v>17</v>
      </c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3">
        <v>46</v>
      </c>
      <c r="W17" s="104"/>
    </row>
    <row r="18" spans="1:23" x14ac:dyDescent="0.3">
      <c r="A18" s="102" t="s">
        <v>154</v>
      </c>
      <c r="B18" s="102" t="s">
        <v>159</v>
      </c>
      <c r="C18" s="102" t="s">
        <v>16</v>
      </c>
      <c r="D18" s="102" t="s">
        <v>10</v>
      </c>
      <c r="E18" s="102" t="s">
        <v>15</v>
      </c>
      <c r="F18" s="102">
        <v>2761958</v>
      </c>
      <c r="G18" s="102">
        <v>46</v>
      </c>
      <c r="H18" s="102" t="s">
        <v>17</v>
      </c>
      <c r="I18" s="102">
        <v>46</v>
      </c>
      <c r="J18" s="102" t="s">
        <v>17</v>
      </c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3">
        <v>46</v>
      </c>
      <c r="W18" s="104"/>
    </row>
    <row r="19" spans="1:23" x14ac:dyDescent="0.3">
      <c r="A19" s="102" t="s">
        <v>444</v>
      </c>
      <c r="B19" s="102" t="s">
        <v>445</v>
      </c>
      <c r="C19" s="102" t="s">
        <v>16</v>
      </c>
      <c r="D19" s="102" t="s">
        <v>10</v>
      </c>
      <c r="E19" s="102" t="s">
        <v>15</v>
      </c>
      <c r="F19" s="102">
        <v>6303485</v>
      </c>
      <c r="G19" s="102">
        <v>46</v>
      </c>
      <c r="H19" s="102" t="s">
        <v>17</v>
      </c>
      <c r="I19" s="102">
        <v>46</v>
      </c>
      <c r="J19" s="102" t="s">
        <v>17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3">
        <v>46</v>
      </c>
      <c r="W19" s="104"/>
    </row>
    <row r="20" spans="1:23" x14ac:dyDescent="0.3">
      <c r="A20" s="102" t="s">
        <v>575</v>
      </c>
      <c r="B20" s="102" t="s">
        <v>128</v>
      </c>
      <c r="C20" s="102" t="s">
        <v>16</v>
      </c>
      <c r="D20" s="102" t="s">
        <v>10</v>
      </c>
      <c r="E20" s="102" t="s">
        <v>15</v>
      </c>
      <c r="F20" s="102">
        <v>409</v>
      </c>
      <c r="G20" s="102">
        <v>46</v>
      </c>
      <c r="H20" s="102" t="s">
        <v>17</v>
      </c>
      <c r="I20" s="102">
        <v>46</v>
      </c>
      <c r="J20" s="102" t="s">
        <v>17</v>
      </c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>
        <v>46</v>
      </c>
      <c r="W20" s="104"/>
    </row>
    <row r="21" spans="1:23" x14ac:dyDescent="0.3">
      <c r="A21" s="102" t="s">
        <v>554</v>
      </c>
      <c r="B21" s="102" t="s">
        <v>50</v>
      </c>
      <c r="C21" s="102" t="s">
        <v>16</v>
      </c>
      <c r="D21" s="102" t="s">
        <v>10</v>
      </c>
      <c r="E21" s="102" t="s">
        <v>15</v>
      </c>
      <c r="F21" s="102">
        <v>9142297</v>
      </c>
      <c r="G21" s="102">
        <v>46</v>
      </c>
      <c r="H21" s="102" t="s">
        <v>17</v>
      </c>
      <c r="I21" s="102">
        <v>46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46</v>
      </c>
      <c r="W21" s="104"/>
    </row>
    <row r="22" spans="1:23" x14ac:dyDescent="0.3">
      <c r="A22" s="102" t="s">
        <v>298</v>
      </c>
      <c r="B22" s="102" t="s">
        <v>249</v>
      </c>
      <c r="C22" s="102" t="s">
        <v>16</v>
      </c>
      <c r="D22" s="102" t="s">
        <v>10</v>
      </c>
      <c r="E22" s="102" t="s">
        <v>15</v>
      </c>
      <c r="F22" s="102">
        <v>328</v>
      </c>
      <c r="G22" s="102">
        <v>46</v>
      </c>
      <c r="H22" s="102" t="s">
        <v>17</v>
      </c>
      <c r="I22" s="102">
        <v>46</v>
      </c>
      <c r="J22" s="102" t="s">
        <v>17</v>
      </c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3">
        <v>46</v>
      </c>
      <c r="W22" s="104"/>
    </row>
    <row r="23" spans="1:23" x14ac:dyDescent="0.3">
      <c r="A23" s="102" t="s">
        <v>160</v>
      </c>
      <c r="B23" s="102" t="s">
        <v>94</v>
      </c>
      <c r="C23" s="102" t="s">
        <v>16</v>
      </c>
      <c r="D23" s="102" t="s">
        <v>10</v>
      </c>
      <c r="E23" s="102" t="s">
        <v>15</v>
      </c>
      <c r="F23" s="102">
        <v>253</v>
      </c>
      <c r="G23" s="102">
        <v>46</v>
      </c>
      <c r="H23" s="102" t="s">
        <v>17</v>
      </c>
      <c r="I23" s="102">
        <v>46</v>
      </c>
      <c r="J23" s="102" t="s">
        <v>17</v>
      </c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>
        <v>46</v>
      </c>
      <c r="W23" s="104"/>
    </row>
    <row r="24" spans="1:23" x14ac:dyDescent="0.3">
      <c r="A24" s="102" t="s">
        <v>565</v>
      </c>
      <c r="B24" s="102" t="s">
        <v>46</v>
      </c>
      <c r="C24" s="102" t="s">
        <v>16</v>
      </c>
      <c r="D24" s="102" t="s">
        <v>10</v>
      </c>
      <c r="E24" s="102" t="s">
        <v>15</v>
      </c>
      <c r="F24" s="102">
        <v>475</v>
      </c>
      <c r="G24" s="102">
        <v>46</v>
      </c>
      <c r="H24" s="102" t="s">
        <v>17</v>
      </c>
      <c r="I24" s="102">
        <v>46</v>
      </c>
      <c r="J24" s="102" t="s">
        <v>17</v>
      </c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3">
        <v>46</v>
      </c>
      <c r="W24" s="104"/>
    </row>
    <row r="25" spans="1:23" x14ac:dyDescent="0.3">
      <c r="A25" s="102" t="s">
        <v>574</v>
      </c>
      <c r="B25" s="102" t="s">
        <v>79</v>
      </c>
      <c r="C25" s="102" t="s">
        <v>16</v>
      </c>
      <c r="D25" s="102" t="s">
        <v>10</v>
      </c>
      <c r="E25" s="102" t="s">
        <v>15</v>
      </c>
      <c r="F25" s="102">
        <v>8487139</v>
      </c>
      <c r="G25" s="102">
        <v>46</v>
      </c>
      <c r="H25" s="102" t="s">
        <v>17</v>
      </c>
      <c r="I25" s="102">
        <v>46</v>
      </c>
      <c r="J25" s="102" t="s">
        <v>17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3">
        <v>46</v>
      </c>
      <c r="W25" s="104"/>
    </row>
    <row r="26" spans="1:23" x14ac:dyDescent="0.3">
      <c r="A26" s="102" t="s">
        <v>404</v>
      </c>
      <c r="B26" s="102" t="s">
        <v>405</v>
      </c>
      <c r="C26" s="102" t="s">
        <v>16</v>
      </c>
      <c r="D26" s="102" t="s">
        <v>10</v>
      </c>
      <c r="E26" s="102" t="s">
        <v>15</v>
      </c>
      <c r="F26" s="102">
        <v>4017042</v>
      </c>
      <c r="G26" s="102">
        <v>46</v>
      </c>
      <c r="H26" s="102" t="s">
        <v>17</v>
      </c>
      <c r="I26" s="102">
        <v>46</v>
      </c>
      <c r="J26" s="102" t="s">
        <v>17</v>
      </c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3">
        <v>46</v>
      </c>
      <c r="W26" s="104"/>
    </row>
    <row r="27" spans="1:23" x14ac:dyDescent="0.3">
      <c r="A27" s="102" t="s">
        <v>101</v>
      </c>
      <c r="B27" s="102" t="s">
        <v>103</v>
      </c>
      <c r="C27" s="102" t="s">
        <v>16</v>
      </c>
      <c r="D27" s="102" t="s">
        <v>10</v>
      </c>
      <c r="E27" s="102" t="s">
        <v>15</v>
      </c>
      <c r="F27" s="102">
        <v>246</v>
      </c>
      <c r="G27" s="102">
        <v>46</v>
      </c>
      <c r="H27" s="102" t="s">
        <v>17</v>
      </c>
      <c r="I27" s="102">
        <v>46</v>
      </c>
      <c r="J27" s="102" t="s">
        <v>17</v>
      </c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3">
        <v>46</v>
      </c>
      <c r="W27" s="104"/>
    </row>
    <row r="28" spans="1:23" x14ac:dyDescent="0.3">
      <c r="A28" s="102" t="s">
        <v>640</v>
      </c>
      <c r="B28" s="102" t="s">
        <v>538</v>
      </c>
      <c r="C28" s="102" t="s">
        <v>16</v>
      </c>
      <c r="D28" s="102" t="s">
        <v>10</v>
      </c>
      <c r="E28" s="102" t="s">
        <v>15</v>
      </c>
      <c r="F28" s="102">
        <v>4039735</v>
      </c>
      <c r="G28" s="102">
        <v>46</v>
      </c>
      <c r="H28" s="102" t="s">
        <v>17</v>
      </c>
      <c r="I28" s="102">
        <v>46</v>
      </c>
      <c r="J28" s="102" t="s">
        <v>17</v>
      </c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3">
        <v>46</v>
      </c>
      <c r="W28" s="104"/>
    </row>
    <row r="29" spans="1:23" x14ac:dyDescent="0.3">
      <c r="A29" s="102" t="s">
        <v>406</v>
      </c>
      <c r="B29" s="102" t="s">
        <v>62</v>
      </c>
      <c r="C29" s="102" t="s">
        <v>16</v>
      </c>
      <c r="D29" s="102" t="s">
        <v>10</v>
      </c>
      <c r="E29" s="102" t="s">
        <v>15</v>
      </c>
      <c r="F29" s="102">
        <v>7100043</v>
      </c>
      <c r="G29" s="102">
        <v>46</v>
      </c>
      <c r="H29" s="102" t="s">
        <v>17</v>
      </c>
      <c r="I29" s="102">
        <v>46</v>
      </c>
      <c r="J29" s="102" t="s">
        <v>17</v>
      </c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3">
        <v>46</v>
      </c>
      <c r="W29" s="104"/>
    </row>
    <row r="30" spans="1:23" x14ac:dyDescent="0.3">
      <c r="A30" s="102" t="s">
        <v>137</v>
      </c>
      <c r="B30" s="102" t="s">
        <v>782</v>
      </c>
      <c r="C30" s="102" t="s">
        <v>16</v>
      </c>
      <c r="D30" s="102" t="s">
        <v>10</v>
      </c>
      <c r="E30" s="102" t="s">
        <v>15</v>
      </c>
      <c r="F30" s="102">
        <v>43</v>
      </c>
      <c r="G30" s="102">
        <v>46</v>
      </c>
      <c r="H30" s="102" t="s">
        <v>17</v>
      </c>
      <c r="I30" s="102">
        <v>46</v>
      </c>
      <c r="J30" s="102" t="s">
        <v>17</v>
      </c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3">
        <v>46</v>
      </c>
      <c r="W30" s="104"/>
    </row>
    <row r="31" spans="1:23" x14ac:dyDescent="0.3">
      <c r="A31" s="102" t="s">
        <v>117</v>
      </c>
      <c r="B31" s="102" t="s">
        <v>118</v>
      </c>
      <c r="C31" s="102" t="s">
        <v>16</v>
      </c>
      <c r="D31" s="102" t="s">
        <v>10</v>
      </c>
      <c r="E31" s="102" t="s">
        <v>15</v>
      </c>
      <c r="F31" s="102">
        <v>146</v>
      </c>
      <c r="G31" s="102">
        <v>46</v>
      </c>
      <c r="H31" s="102" t="s">
        <v>17</v>
      </c>
      <c r="I31" s="102">
        <v>46</v>
      </c>
      <c r="J31" s="102" t="s">
        <v>17</v>
      </c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3">
        <v>46</v>
      </c>
      <c r="W31" s="104"/>
    </row>
    <row r="32" spans="1:23" x14ac:dyDescent="0.3">
      <c r="A32" s="102" t="s">
        <v>576</v>
      </c>
      <c r="B32" s="102" t="s">
        <v>577</v>
      </c>
      <c r="C32" s="102" t="s">
        <v>16</v>
      </c>
      <c r="D32" s="102" t="s">
        <v>10</v>
      </c>
      <c r="E32" s="102" t="s">
        <v>15</v>
      </c>
      <c r="F32" s="102">
        <v>9113081</v>
      </c>
      <c r="G32" s="102">
        <v>46</v>
      </c>
      <c r="H32" s="102" t="s">
        <v>17</v>
      </c>
      <c r="I32" s="102">
        <v>46</v>
      </c>
      <c r="J32" s="102" t="s">
        <v>17</v>
      </c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3">
        <v>46</v>
      </c>
      <c r="W32" s="104"/>
    </row>
    <row r="33" spans="1:23" x14ac:dyDescent="0.3">
      <c r="A33" s="102" t="s">
        <v>223</v>
      </c>
      <c r="B33" s="102" t="s">
        <v>62</v>
      </c>
      <c r="C33" s="102" t="s">
        <v>16</v>
      </c>
      <c r="D33" s="102" t="s">
        <v>10</v>
      </c>
      <c r="E33" s="102" t="s">
        <v>15</v>
      </c>
      <c r="F33" s="102">
        <v>7644172</v>
      </c>
      <c r="G33" s="102">
        <v>46</v>
      </c>
      <c r="H33" s="102" t="s">
        <v>17</v>
      </c>
      <c r="I33" s="102">
        <v>46</v>
      </c>
      <c r="J33" s="102" t="s">
        <v>17</v>
      </c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3">
        <v>46</v>
      </c>
      <c r="W33" s="104"/>
    </row>
    <row r="34" spans="1:23" x14ac:dyDescent="0.3">
      <c r="A34" s="102" t="s">
        <v>717</v>
      </c>
      <c r="B34" s="102" t="s">
        <v>716</v>
      </c>
      <c r="C34" s="102" t="s">
        <v>16</v>
      </c>
      <c r="D34" s="102" t="s">
        <v>10</v>
      </c>
      <c r="E34" s="102" t="s">
        <v>15</v>
      </c>
      <c r="F34" s="102">
        <v>9621892</v>
      </c>
      <c r="G34" s="102">
        <v>46</v>
      </c>
      <c r="H34" s="102" t="s">
        <v>17</v>
      </c>
      <c r="I34" s="102">
        <v>46</v>
      </c>
      <c r="J34" s="102" t="s">
        <v>17</v>
      </c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3">
        <v>46</v>
      </c>
      <c r="W34" s="104"/>
    </row>
    <row r="35" spans="1:23" x14ac:dyDescent="0.3">
      <c r="A35" s="102" t="s">
        <v>573</v>
      </c>
      <c r="B35" s="102" t="s">
        <v>499</v>
      </c>
      <c r="C35" s="102" t="s">
        <v>16</v>
      </c>
      <c r="D35" s="102" t="s">
        <v>10</v>
      </c>
      <c r="E35" s="102" t="s">
        <v>15</v>
      </c>
      <c r="F35" s="102">
        <v>149</v>
      </c>
      <c r="G35" s="102">
        <v>46</v>
      </c>
      <c r="H35" s="102" t="s">
        <v>17</v>
      </c>
      <c r="I35" s="102">
        <v>46</v>
      </c>
      <c r="J35" s="102" t="s">
        <v>17</v>
      </c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3">
        <v>46</v>
      </c>
      <c r="W35" s="104"/>
    </row>
    <row r="36" spans="1:23" x14ac:dyDescent="0.3">
      <c r="A36" s="102" t="s">
        <v>457</v>
      </c>
      <c r="B36" s="102" t="s">
        <v>459</v>
      </c>
      <c r="C36" s="102" t="s">
        <v>16</v>
      </c>
      <c r="D36" s="102" t="s">
        <v>10</v>
      </c>
      <c r="E36" s="102" t="s">
        <v>15</v>
      </c>
      <c r="F36" s="102">
        <v>302</v>
      </c>
      <c r="G36" s="102">
        <v>46</v>
      </c>
      <c r="H36" s="102" t="s">
        <v>17</v>
      </c>
      <c r="I36" s="102">
        <v>46</v>
      </c>
      <c r="J36" s="102" t="s">
        <v>17</v>
      </c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3">
        <v>46</v>
      </c>
      <c r="W36" s="104"/>
    </row>
    <row r="37" spans="1:23" x14ac:dyDescent="0.3">
      <c r="A37" s="102" t="s">
        <v>483</v>
      </c>
      <c r="B37" s="102" t="s">
        <v>498</v>
      </c>
      <c r="C37" s="102" t="s">
        <v>16</v>
      </c>
      <c r="D37" s="102" t="s">
        <v>10</v>
      </c>
      <c r="E37" s="102" t="s">
        <v>15</v>
      </c>
      <c r="F37" s="102">
        <v>80</v>
      </c>
      <c r="G37" s="102">
        <v>46</v>
      </c>
      <c r="H37" s="102" t="s">
        <v>17</v>
      </c>
      <c r="I37" s="102">
        <v>46</v>
      </c>
      <c r="J37" s="102" t="s">
        <v>17</v>
      </c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3">
        <v>46</v>
      </c>
      <c r="W37" s="104"/>
    </row>
    <row r="38" spans="1:23" x14ac:dyDescent="0.3">
      <c r="A38" s="102" t="s">
        <v>759</v>
      </c>
      <c r="B38" s="102" t="s">
        <v>109</v>
      </c>
      <c r="C38" s="102" t="s">
        <v>16</v>
      </c>
      <c r="D38" s="102" t="s">
        <v>10</v>
      </c>
      <c r="E38" s="102" t="s">
        <v>15</v>
      </c>
      <c r="F38" s="102">
        <v>3974249</v>
      </c>
      <c r="G38" s="102">
        <v>46</v>
      </c>
      <c r="H38" s="102" t="s">
        <v>17</v>
      </c>
      <c r="I38" s="102">
        <v>46</v>
      </c>
      <c r="J38" s="102" t="s">
        <v>17</v>
      </c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3">
        <v>46</v>
      </c>
      <c r="W38" s="104"/>
    </row>
  </sheetData>
  <mergeCells count="1">
    <mergeCell ref="A2:B2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F4241-DBC6-4B84-991C-B32CEA31E64F}">
  <sheetPr codeName="Feuil13"/>
  <dimension ref="A1:W37"/>
  <sheetViews>
    <sheetView workbookViewId="0">
      <selection activeCell="F23" sqref="F23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818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362</v>
      </c>
      <c r="B5" s="102" t="s">
        <v>410</v>
      </c>
      <c r="C5" s="102" t="s">
        <v>16</v>
      </c>
      <c r="D5" s="102" t="s">
        <v>11</v>
      </c>
      <c r="E5" s="102" t="s">
        <v>15</v>
      </c>
      <c r="F5" s="102">
        <v>4108026</v>
      </c>
      <c r="G5" s="102">
        <v>38</v>
      </c>
      <c r="H5" s="102" t="s">
        <v>17</v>
      </c>
      <c r="I5" s="102">
        <v>38</v>
      </c>
      <c r="J5" s="102" t="s">
        <v>17</v>
      </c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>
        <v>38</v>
      </c>
      <c r="W5" s="104"/>
    </row>
    <row r="6" spans="1:23" x14ac:dyDescent="0.3">
      <c r="A6" s="102" t="s">
        <v>362</v>
      </c>
      <c r="B6" s="102" t="s">
        <v>270</v>
      </c>
      <c r="C6" s="102" t="s">
        <v>16</v>
      </c>
      <c r="D6" s="102" t="s">
        <v>11</v>
      </c>
      <c r="E6" s="102" t="s">
        <v>15</v>
      </c>
      <c r="F6" s="102">
        <v>4108026</v>
      </c>
      <c r="G6" s="102">
        <v>38</v>
      </c>
      <c r="H6" s="102" t="s">
        <v>17</v>
      </c>
      <c r="I6" s="102">
        <v>38</v>
      </c>
      <c r="J6" s="102" t="s">
        <v>17</v>
      </c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>
        <v>38</v>
      </c>
      <c r="W6" s="104"/>
    </row>
    <row r="7" spans="1:23" x14ac:dyDescent="0.3">
      <c r="A7" s="102" t="s">
        <v>580</v>
      </c>
      <c r="B7" s="102" t="s">
        <v>51</v>
      </c>
      <c r="C7" s="102" t="s">
        <v>16</v>
      </c>
      <c r="D7" s="102" t="s">
        <v>11</v>
      </c>
      <c r="E7" s="102" t="s">
        <v>15</v>
      </c>
      <c r="F7" s="102">
        <v>4035029</v>
      </c>
      <c r="G7" s="102">
        <v>38</v>
      </c>
      <c r="H7" s="102" t="s">
        <v>17</v>
      </c>
      <c r="I7" s="102">
        <v>38</v>
      </c>
      <c r="J7" s="102" t="s">
        <v>17</v>
      </c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3">
        <v>38</v>
      </c>
      <c r="W7" s="104"/>
    </row>
    <row r="8" spans="1:23" x14ac:dyDescent="0.3">
      <c r="A8" s="102" t="s">
        <v>409</v>
      </c>
      <c r="B8" s="102" t="s">
        <v>281</v>
      </c>
      <c r="C8" s="102" t="s">
        <v>16</v>
      </c>
      <c r="D8" s="102" t="s">
        <v>11</v>
      </c>
      <c r="E8" s="102" t="s">
        <v>15</v>
      </c>
      <c r="F8" s="102">
        <v>4411489</v>
      </c>
      <c r="G8" s="102">
        <v>38</v>
      </c>
      <c r="H8" s="102" t="s">
        <v>17</v>
      </c>
      <c r="I8" s="102">
        <v>38</v>
      </c>
      <c r="J8" s="102" t="s">
        <v>17</v>
      </c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>
        <v>38</v>
      </c>
      <c r="W8" s="104"/>
    </row>
    <row r="9" spans="1:23" x14ac:dyDescent="0.3">
      <c r="A9" s="102" t="s">
        <v>106</v>
      </c>
      <c r="B9" s="102" t="s">
        <v>107</v>
      </c>
      <c r="C9" s="102" t="s">
        <v>16</v>
      </c>
      <c r="D9" s="102" t="s">
        <v>11</v>
      </c>
      <c r="E9" s="102" t="s">
        <v>15</v>
      </c>
      <c r="F9" s="102">
        <v>144</v>
      </c>
      <c r="G9" s="102">
        <v>38</v>
      </c>
      <c r="H9" s="102" t="s">
        <v>17</v>
      </c>
      <c r="I9" s="102">
        <v>38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38</v>
      </c>
      <c r="W9" s="104"/>
    </row>
    <row r="10" spans="1:23" x14ac:dyDescent="0.3">
      <c r="A10" s="102" t="s">
        <v>412</v>
      </c>
      <c r="B10" s="102" t="s">
        <v>62</v>
      </c>
      <c r="C10" s="102" t="s">
        <v>16</v>
      </c>
      <c r="D10" s="102" t="s">
        <v>11</v>
      </c>
      <c r="E10" s="102" t="s">
        <v>15</v>
      </c>
      <c r="F10" s="102">
        <v>6791565</v>
      </c>
      <c r="G10" s="102">
        <v>38</v>
      </c>
      <c r="H10" s="102" t="s">
        <v>17</v>
      </c>
      <c r="I10" s="102">
        <v>38</v>
      </c>
      <c r="J10" s="102" t="s">
        <v>17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3">
        <v>38</v>
      </c>
      <c r="W10" s="104"/>
    </row>
    <row r="11" spans="1:23" x14ac:dyDescent="0.3">
      <c r="A11" s="102" t="s">
        <v>183</v>
      </c>
      <c r="B11" s="102" t="s">
        <v>184</v>
      </c>
      <c r="C11" s="102" t="s">
        <v>16</v>
      </c>
      <c r="D11" s="102" t="s">
        <v>11</v>
      </c>
      <c r="E11" s="102" t="s">
        <v>15</v>
      </c>
      <c r="F11" s="102">
        <v>2207</v>
      </c>
      <c r="G11" s="102">
        <v>38</v>
      </c>
      <c r="H11" s="102" t="s">
        <v>17</v>
      </c>
      <c r="I11" s="102">
        <v>38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38</v>
      </c>
      <c r="W11" s="104"/>
    </row>
    <row r="12" spans="1:23" x14ac:dyDescent="0.3">
      <c r="A12" s="102" t="s">
        <v>221</v>
      </c>
      <c r="B12" s="102" t="s">
        <v>222</v>
      </c>
      <c r="C12" s="102" t="s">
        <v>16</v>
      </c>
      <c r="D12" s="102" t="s">
        <v>11</v>
      </c>
      <c r="E12" s="102" t="s">
        <v>15</v>
      </c>
      <c r="F12" s="102">
        <v>9852934</v>
      </c>
      <c r="G12" s="102">
        <v>38</v>
      </c>
      <c r="H12" s="102" t="s">
        <v>17</v>
      </c>
      <c r="I12" s="102">
        <v>38</v>
      </c>
      <c r="J12" s="102" t="s">
        <v>16</v>
      </c>
      <c r="K12" s="102">
        <v>1</v>
      </c>
      <c r="L12" s="102"/>
      <c r="M12" s="102">
        <v>1</v>
      </c>
      <c r="N12" s="102"/>
      <c r="O12" s="102"/>
      <c r="P12" s="102"/>
      <c r="Q12" s="102"/>
      <c r="R12" s="102"/>
      <c r="S12" s="102"/>
      <c r="T12" s="102"/>
      <c r="U12" s="102"/>
      <c r="V12" s="103">
        <v>48</v>
      </c>
      <c r="W12" s="104"/>
    </row>
    <row r="13" spans="1:23" x14ac:dyDescent="0.3">
      <c r="A13" s="102" t="s">
        <v>771</v>
      </c>
      <c r="B13" s="102" t="s">
        <v>294</v>
      </c>
      <c r="C13" s="102" t="s">
        <v>16</v>
      </c>
      <c r="D13" s="102" t="s">
        <v>11</v>
      </c>
      <c r="E13" s="102" t="s">
        <v>15</v>
      </c>
      <c r="F13" s="102">
        <v>6663536</v>
      </c>
      <c r="G13" s="102">
        <v>38</v>
      </c>
      <c r="H13" s="102" t="s">
        <v>17</v>
      </c>
      <c r="I13" s="102">
        <v>38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38</v>
      </c>
      <c r="W13" s="104"/>
    </row>
    <row r="14" spans="1:23" x14ac:dyDescent="0.3">
      <c r="A14" s="102" t="s">
        <v>428</v>
      </c>
      <c r="B14" s="102" t="s">
        <v>429</v>
      </c>
      <c r="C14" s="102" t="s">
        <v>16</v>
      </c>
      <c r="D14" s="102" t="s">
        <v>11</v>
      </c>
      <c r="E14" s="102" t="s">
        <v>15</v>
      </c>
      <c r="F14" s="102">
        <v>3990648</v>
      </c>
      <c r="G14" s="102">
        <v>38</v>
      </c>
      <c r="H14" s="102" t="s">
        <v>17</v>
      </c>
      <c r="I14" s="102">
        <v>38</v>
      </c>
      <c r="J14" s="102" t="s">
        <v>17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3">
        <v>38</v>
      </c>
      <c r="W14" s="104"/>
    </row>
    <row r="15" spans="1:23" x14ac:dyDescent="0.3">
      <c r="A15" s="102" t="s">
        <v>646</v>
      </c>
      <c r="B15" s="102" t="s">
        <v>655</v>
      </c>
      <c r="C15" s="102" t="s">
        <v>16</v>
      </c>
      <c r="D15" s="102" t="s">
        <v>11</v>
      </c>
      <c r="E15" s="102" t="s">
        <v>15</v>
      </c>
      <c r="F15" s="102">
        <v>7417943</v>
      </c>
      <c r="G15" s="102">
        <v>38</v>
      </c>
      <c r="H15" s="102" t="s">
        <v>17</v>
      </c>
      <c r="I15" s="102">
        <v>38</v>
      </c>
      <c r="J15" s="102" t="s">
        <v>17</v>
      </c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38</v>
      </c>
      <c r="W15" s="104"/>
    </row>
    <row r="16" spans="1:23" x14ac:dyDescent="0.3">
      <c r="A16" s="102" t="s">
        <v>579</v>
      </c>
      <c r="B16" s="102" t="s">
        <v>96</v>
      </c>
      <c r="C16" s="102" t="s">
        <v>16</v>
      </c>
      <c r="D16" s="102" t="s">
        <v>11</v>
      </c>
      <c r="E16" s="102" t="s">
        <v>14</v>
      </c>
      <c r="F16" s="102"/>
      <c r="G16" s="102">
        <v>38</v>
      </c>
      <c r="H16" s="102" t="s">
        <v>17</v>
      </c>
      <c r="I16" s="102">
        <v>38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38</v>
      </c>
      <c r="W16" s="104"/>
    </row>
    <row r="17" spans="1:23" x14ac:dyDescent="0.3">
      <c r="A17" s="102" t="s">
        <v>718</v>
      </c>
      <c r="B17" s="102" t="s">
        <v>128</v>
      </c>
      <c r="C17" s="102" t="s">
        <v>16</v>
      </c>
      <c r="D17" s="102" t="s">
        <v>11</v>
      </c>
      <c r="E17" s="102" t="s">
        <v>15</v>
      </c>
      <c r="F17" s="102">
        <v>1550</v>
      </c>
      <c r="G17" s="102">
        <v>38</v>
      </c>
      <c r="H17" s="102" t="s">
        <v>17</v>
      </c>
      <c r="I17" s="102">
        <v>38</v>
      </c>
      <c r="J17" s="102" t="s">
        <v>17</v>
      </c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3">
        <v>38</v>
      </c>
      <c r="W17" s="104"/>
    </row>
    <row r="18" spans="1:23" x14ac:dyDescent="0.3">
      <c r="A18" s="102" t="s">
        <v>513</v>
      </c>
      <c r="B18" s="102" t="s">
        <v>514</v>
      </c>
      <c r="C18" s="102" t="s">
        <v>16</v>
      </c>
      <c r="D18" s="102" t="s">
        <v>11</v>
      </c>
      <c r="E18" s="102" t="s">
        <v>15</v>
      </c>
      <c r="F18" s="102">
        <v>4893191</v>
      </c>
      <c r="G18" s="102">
        <v>38</v>
      </c>
      <c r="H18" s="102" t="s">
        <v>17</v>
      </c>
      <c r="I18" s="102">
        <v>38</v>
      </c>
      <c r="J18" s="102" t="s">
        <v>17</v>
      </c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3">
        <v>38</v>
      </c>
      <c r="W18" s="104"/>
    </row>
    <row r="19" spans="1:23" x14ac:dyDescent="0.3">
      <c r="A19" s="102" t="s">
        <v>774</v>
      </c>
      <c r="B19" s="102" t="s">
        <v>85</v>
      </c>
      <c r="C19" s="102" t="s">
        <v>16</v>
      </c>
      <c r="D19" s="102" t="s">
        <v>11</v>
      </c>
      <c r="E19" s="102" t="s">
        <v>15</v>
      </c>
      <c r="F19" s="102">
        <v>6190777</v>
      </c>
      <c r="G19" s="102">
        <v>38</v>
      </c>
      <c r="H19" s="102" t="s">
        <v>17</v>
      </c>
      <c r="I19" s="102">
        <v>38</v>
      </c>
      <c r="J19" s="102" t="s">
        <v>17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3">
        <v>38</v>
      </c>
      <c r="W19" s="104"/>
    </row>
    <row r="20" spans="1:23" x14ac:dyDescent="0.3">
      <c r="A20" s="102" t="s">
        <v>770</v>
      </c>
      <c r="B20" s="102" t="s">
        <v>783</v>
      </c>
      <c r="C20" s="102" t="s">
        <v>16</v>
      </c>
      <c r="D20" s="102" t="s">
        <v>11</v>
      </c>
      <c r="E20" s="102" t="s">
        <v>15</v>
      </c>
      <c r="F20" s="102">
        <v>1225</v>
      </c>
      <c r="G20" s="102">
        <v>38</v>
      </c>
      <c r="H20" s="102" t="s">
        <v>17</v>
      </c>
      <c r="I20" s="102">
        <v>38</v>
      </c>
      <c r="J20" s="102" t="s">
        <v>17</v>
      </c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>
        <v>38</v>
      </c>
      <c r="W20" s="104"/>
    </row>
    <row r="21" spans="1:23" x14ac:dyDescent="0.3">
      <c r="A21" s="102" t="s">
        <v>552</v>
      </c>
      <c r="B21" s="102" t="s">
        <v>578</v>
      </c>
      <c r="C21" s="102" t="s">
        <v>16</v>
      </c>
      <c r="D21" s="102" t="s">
        <v>11</v>
      </c>
      <c r="E21" s="102" t="s">
        <v>15</v>
      </c>
      <c r="F21" s="102">
        <v>4092724</v>
      </c>
      <c r="G21" s="102">
        <v>38</v>
      </c>
      <c r="H21" s="102" t="s">
        <v>17</v>
      </c>
      <c r="I21" s="102">
        <v>38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38</v>
      </c>
      <c r="W21" s="104"/>
    </row>
    <row r="22" spans="1:23" x14ac:dyDescent="0.3">
      <c r="A22" s="102" t="s">
        <v>424</v>
      </c>
      <c r="B22" s="102" t="s">
        <v>425</v>
      </c>
      <c r="C22" s="102" t="s">
        <v>16</v>
      </c>
      <c r="D22" s="102" t="s">
        <v>11</v>
      </c>
      <c r="E22" s="102" t="s">
        <v>15</v>
      </c>
      <c r="F22" s="102">
        <v>2095042</v>
      </c>
      <c r="G22" s="102">
        <v>38</v>
      </c>
      <c r="H22" s="102" t="s">
        <v>17</v>
      </c>
      <c r="I22" s="102">
        <v>38</v>
      </c>
      <c r="J22" s="102" t="s">
        <v>17</v>
      </c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3">
        <v>38</v>
      </c>
      <c r="W22" s="104"/>
    </row>
    <row r="23" spans="1:23" x14ac:dyDescent="0.3">
      <c r="A23" s="102" t="s">
        <v>554</v>
      </c>
      <c r="B23" s="102" t="s">
        <v>112</v>
      </c>
      <c r="C23" s="102" t="s">
        <v>16</v>
      </c>
      <c r="D23" s="102" t="s">
        <v>11</v>
      </c>
      <c r="E23" s="102" t="s">
        <v>15</v>
      </c>
      <c r="F23" s="102">
        <v>9142298</v>
      </c>
      <c r="G23" s="102">
        <v>38</v>
      </c>
      <c r="H23" s="102" t="s">
        <v>17</v>
      </c>
      <c r="I23" s="102">
        <v>38</v>
      </c>
      <c r="J23" s="102" t="s">
        <v>17</v>
      </c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>
        <v>38</v>
      </c>
      <c r="W23" s="104"/>
    </row>
    <row r="24" spans="1:23" x14ac:dyDescent="0.3">
      <c r="A24" s="102" t="s">
        <v>212</v>
      </c>
      <c r="B24" s="102" t="s">
        <v>411</v>
      </c>
      <c r="C24" s="102" t="s">
        <v>16</v>
      </c>
      <c r="D24" s="102" t="s">
        <v>11</v>
      </c>
      <c r="E24" s="102" t="s">
        <v>15</v>
      </c>
      <c r="F24" s="102">
        <v>6764396</v>
      </c>
      <c r="G24" s="102">
        <v>38</v>
      </c>
      <c r="H24" s="102" t="s">
        <v>17</v>
      </c>
      <c r="I24" s="102">
        <v>38</v>
      </c>
      <c r="J24" s="102" t="s">
        <v>17</v>
      </c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3">
        <v>38</v>
      </c>
      <c r="W24" s="104"/>
    </row>
    <row r="25" spans="1:23" x14ac:dyDescent="0.3">
      <c r="A25" s="102" t="s">
        <v>437</v>
      </c>
      <c r="B25" s="102" t="s">
        <v>438</v>
      </c>
      <c r="C25" s="102" t="s">
        <v>16</v>
      </c>
      <c r="D25" s="102" t="s">
        <v>11</v>
      </c>
      <c r="E25" s="102" t="s">
        <v>15</v>
      </c>
      <c r="F25" s="102">
        <v>6395066</v>
      </c>
      <c r="G25" s="102">
        <v>38</v>
      </c>
      <c r="H25" s="102" t="s">
        <v>17</v>
      </c>
      <c r="I25" s="102">
        <v>38</v>
      </c>
      <c r="J25" s="102" t="s">
        <v>17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3">
        <v>38</v>
      </c>
      <c r="W25" s="104"/>
    </row>
    <row r="26" spans="1:23" x14ac:dyDescent="0.3">
      <c r="A26" s="102" t="s">
        <v>160</v>
      </c>
      <c r="B26" s="102" t="s">
        <v>161</v>
      </c>
      <c r="C26" s="102" t="s">
        <v>16</v>
      </c>
      <c r="D26" s="102" t="s">
        <v>11</v>
      </c>
      <c r="E26" s="102" t="s">
        <v>15</v>
      </c>
      <c r="F26" s="102">
        <v>6794284</v>
      </c>
      <c r="G26" s="102">
        <v>38</v>
      </c>
      <c r="H26" s="102" t="s">
        <v>17</v>
      </c>
      <c r="I26" s="102">
        <v>38</v>
      </c>
      <c r="J26" s="102" t="s">
        <v>17</v>
      </c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3">
        <v>38</v>
      </c>
      <c r="W26" s="104"/>
    </row>
    <row r="27" spans="1:23" x14ac:dyDescent="0.3">
      <c r="A27" s="102" t="s">
        <v>460</v>
      </c>
      <c r="B27" s="102" t="s">
        <v>461</v>
      </c>
      <c r="C27" s="102" t="s">
        <v>16</v>
      </c>
      <c r="D27" s="102" t="s">
        <v>11</v>
      </c>
      <c r="E27" s="102" t="s">
        <v>15</v>
      </c>
      <c r="F27" s="102">
        <v>2521877</v>
      </c>
      <c r="G27" s="102">
        <v>38</v>
      </c>
      <c r="H27" s="102" t="s">
        <v>17</v>
      </c>
      <c r="I27" s="102">
        <v>38</v>
      </c>
      <c r="J27" s="102" t="s">
        <v>17</v>
      </c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3">
        <v>38</v>
      </c>
      <c r="W27" s="104"/>
    </row>
    <row r="28" spans="1:23" x14ac:dyDescent="0.3">
      <c r="A28" s="102" t="s">
        <v>447</v>
      </c>
      <c r="B28" s="102" t="s">
        <v>448</v>
      </c>
      <c r="C28" s="102" t="s">
        <v>16</v>
      </c>
      <c r="D28" s="102" t="s">
        <v>11</v>
      </c>
      <c r="E28" s="102" t="s">
        <v>15</v>
      </c>
      <c r="F28" s="102">
        <v>59</v>
      </c>
      <c r="G28" s="102">
        <v>38</v>
      </c>
      <c r="H28" s="102" t="s">
        <v>17</v>
      </c>
      <c r="I28" s="102">
        <v>38</v>
      </c>
      <c r="J28" s="102" t="s">
        <v>17</v>
      </c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3">
        <v>38</v>
      </c>
      <c r="W28" s="104"/>
    </row>
    <row r="29" spans="1:23" x14ac:dyDescent="0.3">
      <c r="A29" s="102" t="s">
        <v>413</v>
      </c>
      <c r="B29" s="102" t="s">
        <v>414</v>
      </c>
      <c r="C29" s="102" t="s">
        <v>16</v>
      </c>
      <c r="D29" s="102" t="s">
        <v>11</v>
      </c>
      <c r="E29" s="102" t="s">
        <v>15</v>
      </c>
      <c r="F29" s="102">
        <v>547</v>
      </c>
      <c r="G29" s="102">
        <v>38</v>
      </c>
      <c r="H29" s="102" t="s">
        <v>17</v>
      </c>
      <c r="I29" s="102">
        <v>38</v>
      </c>
      <c r="J29" s="102" t="s">
        <v>17</v>
      </c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3">
        <v>38</v>
      </c>
      <c r="W29" s="104"/>
    </row>
    <row r="30" spans="1:23" x14ac:dyDescent="0.3">
      <c r="A30" s="102" t="s">
        <v>551</v>
      </c>
      <c r="B30" s="102" t="s">
        <v>278</v>
      </c>
      <c r="C30" s="102" t="s">
        <v>16</v>
      </c>
      <c r="D30" s="102" t="s">
        <v>11</v>
      </c>
      <c r="E30" s="102" t="s">
        <v>15</v>
      </c>
      <c r="F30" s="102">
        <v>636701</v>
      </c>
      <c r="G30" s="102">
        <v>38</v>
      </c>
      <c r="H30" s="102" t="s">
        <v>17</v>
      </c>
      <c r="I30" s="102">
        <v>38</v>
      </c>
      <c r="J30" s="102" t="s">
        <v>17</v>
      </c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3">
        <v>38</v>
      </c>
      <c r="W30" s="104"/>
    </row>
    <row r="31" spans="1:23" x14ac:dyDescent="0.3">
      <c r="A31" s="102" t="s">
        <v>551</v>
      </c>
      <c r="B31" s="102" t="s">
        <v>241</v>
      </c>
      <c r="C31" s="102" t="s">
        <v>16</v>
      </c>
      <c r="D31" s="102" t="s">
        <v>11</v>
      </c>
      <c r="E31" s="102" t="s">
        <v>15</v>
      </c>
      <c r="F31" s="102">
        <v>6367013</v>
      </c>
      <c r="G31" s="102">
        <v>38</v>
      </c>
      <c r="H31" s="102" t="s">
        <v>17</v>
      </c>
      <c r="I31" s="102">
        <v>38</v>
      </c>
      <c r="J31" s="102" t="s">
        <v>17</v>
      </c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3">
        <v>38</v>
      </c>
      <c r="W31" s="104"/>
    </row>
    <row r="32" spans="1:23" x14ac:dyDescent="0.3">
      <c r="A32" s="102" t="s">
        <v>608</v>
      </c>
      <c r="B32" s="102" t="s">
        <v>656</v>
      </c>
      <c r="C32" s="102" t="s">
        <v>16</v>
      </c>
      <c r="D32" s="102" t="s">
        <v>11</v>
      </c>
      <c r="E32" s="102" t="s">
        <v>15</v>
      </c>
      <c r="F32" s="102">
        <v>5302519</v>
      </c>
      <c r="G32" s="102">
        <v>38</v>
      </c>
      <c r="H32" s="102" t="s">
        <v>17</v>
      </c>
      <c r="I32" s="102">
        <v>38</v>
      </c>
      <c r="J32" s="102" t="s">
        <v>17</v>
      </c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3">
        <v>38</v>
      </c>
      <c r="W32" s="104"/>
    </row>
    <row r="33" spans="1:23" x14ac:dyDescent="0.3">
      <c r="A33" s="102" t="s">
        <v>115</v>
      </c>
      <c r="B33" s="102" t="s">
        <v>116</v>
      </c>
      <c r="C33" s="102" t="s">
        <v>16</v>
      </c>
      <c r="D33" s="102" t="s">
        <v>11</v>
      </c>
      <c r="E33" s="102" t="s">
        <v>15</v>
      </c>
      <c r="F33" s="102">
        <v>4146302</v>
      </c>
      <c r="G33" s="102">
        <v>38</v>
      </c>
      <c r="H33" s="102" t="s">
        <v>17</v>
      </c>
      <c r="I33" s="102">
        <v>38</v>
      </c>
      <c r="J33" s="102" t="s">
        <v>16</v>
      </c>
      <c r="K33" s="102">
        <v>2</v>
      </c>
      <c r="L33" s="102"/>
      <c r="M33" s="102">
        <v>2</v>
      </c>
      <c r="N33" s="102"/>
      <c r="O33" s="102"/>
      <c r="P33" s="102"/>
      <c r="Q33" s="102"/>
      <c r="R33" s="102"/>
      <c r="S33" s="102"/>
      <c r="T33" s="102"/>
      <c r="U33" s="102"/>
      <c r="V33" s="103">
        <v>58</v>
      </c>
      <c r="W33" s="104"/>
    </row>
    <row r="34" spans="1:23" x14ac:dyDescent="0.3">
      <c r="A34" s="102" t="s">
        <v>189</v>
      </c>
      <c r="B34" s="102" t="s">
        <v>190</v>
      </c>
      <c r="C34" s="102" t="s">
        <v>16</v>
      </c>
      <c r="D34" s="102" t="s">
        <v>11</v>
      </c>
      <c r="E34" s="102" t="s">
        <v>15</v>
      </c>
      <c r="F34" s="102">
        <v>7794761</v>
      </c>
      <c r="G34" s="102">
        <v>38</v>
      </c>
      <c r="H34" s="102" t="s">
        <v>17</v>
      </c>
      <c r="I34" s="102">
        <v>38</v>
      </c>
      <c r="J34" s="102" t="s">
        <v>17</v>
      </c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3">
        <v>38</v>
      </c>
      <c r="W34" s="104"/>
    </row>
    <row r="35" spans="1:23" x14ac:dyDescent="0.3">
      <c r="A35" s="102" t="s">
        <v>73</v>
      </c>
      <c r="B35" s="102" t="s">
        <v>76</v>
      </c>
      <c r="C35" s="102" t="s">
        <v>16</v>
      </c>
      <c r="D35" s="102" t="s">
        <v>11</v>
      </c>
      <c r="E35" s="102" t="s">
        <v>15</v>
      </c>
      <c r="F35" s="102">
        <v>9162609</v>
      </c>
      <c r="G35" s="102">
        <v>38</v>
      </c>
      <c r="H35" s="102" t="s">
        <v>17</v>
      </c>
      <c r="I35" s="102">
        <v>38</v>
      </c>
      <c r="J35" s="102" t="s">
        <v>17</v>
      </c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3">
        <v>38</v>
      </c>
      <c r="W35" s="104"/>
    </row>
    <row r="36" spans="1:23" x14ac:dyDescent="0.3">
      <c r="A36" s="102" t="s">
        <v>89</v>
      </c>
      <c r="B36" s="102" t="s">
        <v>90</v>
      </c>
      <c r="C36" s="102" t="s">
        <v>16</v>
      </c>
      <c r="D36" s="102" t="s">
        <v>11</v>
      </c>
      <c r="E36" s="102" t="s">
        <v>15</v>
      </c>
      <c r="F36" s="102">
        <v>6341355</v>
      </c>
      <c r="G36" s="102">
        <v>38</v>
      </c>
      <c r="H36" s="102" t="s">
        <v>17</v>
      </c>
      <c r="I36" s="102">
        <v>38</v>
      </c>
      <c r="J36" s="102" t="s">
        <v>17</v>
      </c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3">
        <v>38</v>
      </c>
      <c r="W36" s="104"/>
    </row>
    <row r="37" spans="1:23" x14ac:dyDescent="0.3">
      <c r="A37" s="102" t="s">
        <v>549</v>
      </c>
      <c r="B37" s="102" t="s">
        <v>44</v>
      </c>
      <c r="C37" s="102" t="s">
        <v>16</v>
      </c>
      <c r="D37" s="102" t="s">
        <v>11</v>
      </c>
      <c r="E37" s="102" t="s">
        <v>15</v>
      </c>
      <c r="F37" s="102">
        <v>394</v>
      </c>
      <c r="G37" s="102">
        <v>38</v>
      </c>
      <c r="H37" s="102" t="s">
        <v>17</v>
      </c>
      <c r="I37" s="102">
        <v>38</v>
      </c>
      <c r="J37" s="102" t="s">
        <v>17</v>
      </c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3">
        <v>38</v>
      </c>
      <c r="W37" s="104"/>
    </row>
  </sheetData>
  <mergeCells count="1">
    <mergeCell ref="A2:B2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D806D-E644-4B9E-AD8B-4BF4D76654F7}">
  <sheetPr codeName="Feuil14"/>
  <dimension ref="A1:W31"/>
  <sheetViews>
    <sheetView workbookViewId="0">
      <selection activeCell="F21" sqref="F21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819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219</v>
      </c>
      <c r="B5" s="102" t="s">
        <v>220</v>
      </c>
      <c r="C5" s="102" t="s">
        <v>16</v>
      </c>
      <c r="D5" s="102" t="s">
        <v>12</v>
      </c>
      <c r="E5" s="102" t="s">
        <v>15</v>
      </c>
      <c r="F5" s="102">
        <v>98</v>
      </c>
      <c r="G5" s="102">
        <v>43</v>
      </c>
      <c r="H5" s="102" t="s">
        <v>17</v>
      </c>
      <c r="I5" s="102">
        <v>43</v>
      </c>
      <c r="J5" s="102" t="s">
        <v>17</v>
      </c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>
        <v>43</v>
      </c>
      <c r="W5" s="104"/>
    </row>
    <row r="6" spans="1:23" x14ac:dyDescent="0.3">
      <c r="A6" s="102" t="s">
        <v>52</v>
      </c>
      <c r="B6" s="102" t="s">
        <v>53</v>
      </c>
      <c r="C6" s="102" t="s">
        <v>16</v>
      </c>
      <c r="D6" s="102" t="s">
        <v>12</v>
      </c>
      <c r="E6" s="102" t="s">
        <v>15</v>
      </c>
      <c r="F6" s="102">
        <v>1000345</v>
      </c>
      <c r="G6" s="102">
        <v>43</v>
      </c>
      <c r="H6" s="102" t="s">
        <v>17</v>
      </c>
      <c r="I6" s="102">
        <v>43</v>
      </c>
      <c r="J6" s="102" t="s">
        <v>17</v>
      </c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>
        <v>43</v>
      </c>
      <c r="W6" s="104"/>
    </row>
    <row r="7" spans="1:23" x14ac:dyDescent="0.3">
      <c r="A7" s="102" t="s">
        <v>418</v>
      </c>
      <c r="B7" s="102" t="s">
        <v>195</v>
      </c>
      <c r="C7" s="102" t="s">
        <v>16</v>
      </c>
      <c r="D7" s="102" t="s">
        <v>12</v>
      </c>
      <c r="E7" s="102" t="s">
        <v>15</v>
      </c>
      <c r="F7" s="102">
        <v>238</v>
      </c>
      <c r="G7" s="102">
        <v>43</v>
      </c>
      <c r="H7" s="102" t="s">
        <v>17</v>
      </c>
      <c r="I7" s="102">
        <v>43</v>
      </c>
      <c r="J7" s="102" t="s">
        <v>17</v>
      </c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3">
        <v>43</v>
      </c>
      <c r="W7" s="104"/>
    </row>
    <row r="8" spans="1:23" x14ac:dyDescent="0.3">
      <c r="A8" s="102" t="s">
        <v>582</v>
      </c>
      <c r="B8" s="102" t="s">
        <v>103</v>
      </c>
      <c r="C8" s="102" t="s">
        <v>16</v>
      </c>
      <c r="D8" s="102" t="s">
        <v>12</v>
      </c>
      <c r="E8" s="102" t="s">
        <v>15</v>
      </c>
      <c r="F8" s="102">
        <v>7153162</v>
      </c>
      <c r="G8" s="102">
        <v>43</v>
      </c>
      <c r="H8" s="102" t="s">
        <v>17</v>
      </c>
      <c r="I8" s="102">
        <v>43</v>
      </c>
      <c r="J8" s="102" t="s">
        <v>17</v>
      </c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>
        <v>43</v>
      </c>
      <c r="W8" s="104"/>
    </row>
    <row r="9" spans="1:23" x14ac:dyDescent="0.3">
      <c r="A9" s="102" t="s">
        <v>583</v>
      </c>
      <c r="B9" s="102" t="s">
        <v>88</v>
      </c>
      <c r="C9" s="102" t="s">
        <v>16</v>
      </c>
      <c r="D9" s="102" t="s">
        <v>12</v>
      </c>
      <c r="E9" s="102" t="s">
        <v>15</v>
      </c>
      <c r="F9" s="102">
        <v>915560</v>
      </c>
      <c r="G9" s="102">
        <v>43</v>
      </c>
      <c r="H9" s="102" t="s">
        <v>16</v>
      </c>
      <c r="I9" s="102">
        <v>47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47</v>
      </c>
      <c r="W9" s="104"/>
    </row>
    <row r="10" spans="1:23" x14ac:dyDescent="0.3">
      <c r="A10" s="102" t="s">
        <v>409</v>
      </c>
      <c r="B10" s="102" t="s">
        <v>419</v>
      </c>
      <c r="C10" s="102" t="s">
        <v>16</v>
      </c>
      <c r="D10" s="102" t="s">
        <v>12</v>
      </c>
      <c r="E10" s="102" t="s">
        <v>15</v>
      </c>
      <c r="F10" s="102">
        <v>4411490</v>
      </c>
      <c r="G10" s="102">
        <v>43</v>
      </c>
      <c r="H10" s="102" t="s">
        <v>17</v>
      </c>
      <c r="I10" s="102">
        <v>43</v>
      </c>
      <c r="J10" s="102" t="s">
        <v>17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3">
        <v>43</v>
      </c>
      <c r="W10" s="104"/>
    </row>
    <row r="11" spans="1:23" x14ac:dyDescent="0.3">
      <c r="A11" s="102" t="s">
        <v>138</v>
      </c>
      <c r="B11" s="102" t="s">
        <v>784</v>
      </c>
      <c r="C11" s="102" t="s">
        <v>16</v>
      </c>
      <c r="D11" s="102" t="s">
        <v>12</v>
      </c>
      <c r="E11" s="102" t="s">
        <v>15</v>
      </c>
      <c r="F11" s="102">
        <v>7696175</v>
      </c>
      <c r="G11" s="102">
        <v>43</v>
      </c>
      <c r="H11" s="102" t="s">
        <v>17</v>
      </c>
      <c r="I11" s="102">
        <v>43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43</v>
      </c>
      <c r="W11" s="104"/>
    </row>
    <row r="12" spans="1:23" x14ac:dyDescent="0.3">
      <c r="A12" s="102" t="s">
        <v>99</v>
      </c>
      <c r="B12" s="102" t="s">
        <v>100</v>
      </c>
      <c r="C12" s="102" t="s">
        <v>16</v>
      </c>
      <c r="D12" s="102" t="s">
        <v>12</v>
      </c>
      <c r="E12" s="102" t="s">
        <v>15</v>
      </c>
      <c r="F12" s="102">
        <v>2086</v>
      </c>
      <c r="G12" s="102">
        <v>43</v>
      </c>
      <c r="H12" s="102" t="s">
        <v>17</v>
      </c>
      <c r="I12" s="102">
        <v>43</v>
      </c>
      <c r="J12" s="102" t="s">
        <v>17</v>
      </c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3">
        <v>43</v>
      </c>
      <c r="W12" s="104"/>
    </row>
    <row r="13" spans="1:23" x14ac:dyDescent="0.3">
      <c r="A13" s="102" t="s">
        <v>221</v>
      </c>
      <c r="B13" s="102" t="s">
        <v>112</v>
      </c>
      <c r="C13" s="102" t="s">
        <v>16</v>
      </c>
      <c r="D13" s="102" t="s">
        <v>12</v>
      </c>
      <c r="E13" s="102" t="s">
        <v>14</v>
      </c>
      <c r="F13" s="102"/>
      <c r="G13" s="102">
        <v>43</v>
      </c>
      <c r="H13" s="102" t="s">
        <v>17</v>
      </c>
      <c r="I13" s="102">
        <v>43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43</v>
      </c>
      <c r="W13" s="104"/>
    </row>
    <row r="14" spans="1:23" x14ac:dyDescent="0.3">
      <c r="A14" s="102" t="s">
        <v>786</v>
      </c>
      <c r="B14" s="102" t="s">
        <v>787</v>
      </c>
      <c r="C14" s="102" t="s">
        <v>16</v>
      </c>
      <c r="D14" s="102" t="s">
        <v>12</v>
      </c>
      <c r="E14" s="102" t="s">
        <v>14</v>
      </c>
      <c r="F14" s="102"/>
      <c r="G14" s="102">
        <v>43</v>
      </c>
      <c r="H14" s="102" t="s">
        <v>17</v>
      </c>
      <c r="I14" s="102">
        <v>43</v>
      </c>
      <c r="J14" s="102" t="s">
        <v>17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3">
        <v>43</v>
      </c>
      <c r="W14" s="104"/>
    </row>
    <row r="15" spans="1:23" x14ac:dyDescent="0.3">
      <c r="A15" s="102" t="s">
        <v>571</v>
      </c>
      <c r="B15" s="102" t="s">
        <v>581</v>
      </c>
      <c r="C15" s="102" t="s">
        <v>16</v>
      </c>
      <c r="D15" s="102" t="s">
        <v>12</v>
      </c>
      <c r="E15" s="102" t="s">
        <v>15</v>
      </c>
      <c r="F15" s="102">
        <v>998971</v>
      </c>
      <c r="G15" s="102">
        <v>43</v>
      </c>
      <c r="H15" s="102" t="s">
        <v>17</v>
      </c>
      <c r="I15" s="102">
        <v>43</v>
      </c>
      <c r="J15" s="102" t="s">
        <v>16</v>
      </c>
      <c r="K15" s="102">
        <v>1</v>
      </c>
      <c r="L15" s="102">
        <v>1</v>
      </c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53</v>
      </c>
      <c r="W15" s="104"/>
    </row>
    <row r="16" spans="1:23" x14ac:dyDescent="0.3">
      <c r="A16" s="102" t="s">
        <v>280</v>
      </c>
      <c r="B16" s="102" t="s">
        <v>415</v>
      </c>
      <c r="C16" s="102" t="s">
        <v>16</v>
      </c>
      <c r="D16" s="102" t="s">
        <v>12</v>
      </c>
      <c r="E16" s="102" t="s">
        <v>15</v>
      </c>
      <c r="F16" s="102">
        <v>3099348</v>
      </c>
      <c r="G16" s="102">
        <v>43</v>
      </c>
      <c r="H16" s="102" t="s">
        <v>17</v>
      </c>
      <c r="I16" s="102">
        <v>43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43</v>
      </c>
      <c r="W16" s="104"/>
    </row>
    <row r="17" spans="1:23" x14ac:dyDescent="0.3">
      <c r="A17" s="102" t="s">
        <v>416</v>
      </c>
      <c r="B17" s="102" t="s">
        <v>417</v>
      </c>
      <c r="C17" s="102" t="s">
        <v>16</v>
      </c>
      <c r="D17" s="102" t="s">
        <v>12</v>
      </c>
      <c r="E17" s="102" t="s">
        <v>15</v>
      </c>
      <c r="F17" s="102">
        <v>4782093</v>
      </c>
      <c r="G17" s="102">
        <v>43</v>
      </c>
      <c r="H17" s="102" t="s">
        <v>17</v>
      </c>
      <c r="I17" s="102">
        <v>43</v>
      </c>
      <c r="J17" s="102" t="s">
        <v>17</v>
      </c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3">
        <v>43</v>
      </c>
      <c r="W17" s="104"/>
    </row>
    <row r="18" spans="1:23" x14ac:dyDescent="0.3">
      <c r="A18" s="102" t="s">
        <v>218</v>
      </c>
      <c r="B18" s="102" t="s">
        <v>103</v>
      </c>
      <c r="C18" s="102" t="s">
        <v>16</v>
      </c>
      <c r="D18" s="102" t="s">
        <v>12</v>
      </c>
      <c r="E18" s="102" t="s">
        <v>15</v>
      </c>
      <c r="F18" s="102">
        <v>67</v>
      </c>
      <c r="G18" s="102">
        <v>43</v>
      </c>
      <c r="H18" s="102" t="s">
        <v>17</v>
      </c>
      <c r="I18" s="102">
        <v>43</v>
      </c>
      <c r="J18" s="102" t="s">
        <v>17</v>
      </c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3">
        <v>43</v>
      </c>
      <c r="W18" s="104"/>
    </row>
    <row r="19" spans="1:23" x14ac:dyDescent="0.3">
      <c r="A19" s="102" t="s">
        <v>653</v>
      </c>
      <c r="B19" s="102" t="s">
        <v>654</v>
      </c>
      <c r="C19" s="102" t="s">
        <v>16</v>
      </c>
      <c r="D19" s="102" t="s">
        <v>12</v>
      </c>
      <c r="E19" s="102" t="s">
        <v>15</v>
      </c>
      <c r="F19" s="102">
        <v>435453</v>
      </c>
      <c r="G19" s="102">
        <v>43</v>
      </c>
      <c r="H19" s="102" t="s">
        <v>17</v>
      </c>
      <c r="I19" s="102">
        <v>43</v>
      </c>
      <c r="J19" s="102" t="s">
        <v>17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3">
        <v>43</v>
      </c>
      <c r="W19" s="104"/>
    </row>
    <row r="20" spans="1:23" x14ac:dyDescent="0.3">
      <c r="A20" s="102" t="s">
        <v>496</v>
      </c>
      <c r="B20" s="102" t="s">
        <v>792</v>
      </c>
      <c r="C20" s="102" t="s">
        <v>16</v>
      </c>
      <c r="D20" s="102" t="s">
        <v>12</v>
      </c>
      <c r="E20" s="102" t="s">
        <v>15</v>
      </c>
      <c r="F20" s="102">
        <v>7179201</v>
      </c>
      <c r="G20" s="102">
        <v>43</v>
      </c>
      <c r="H20" s="102" t="s">
        <v>17</v>
      </c>
      <c r="I20" s="102">
        <v>43</v>
      </c>
      <c r="J20" s="102" t="s">
        <v>17</v>
      </c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>
        <v>43</v>
      </c>
      <c r="W20" s="104"/>
    </row>
    <row r="21" spans="1:23" x14ac:dyDescent="0.3">
      <c r="A21" s="102" t="s">
        <v>509</v>
      </c>
      <c r="B21" s="102" t="s">
        <v>517</v>
      </c>
      <c r="C21" s="102" t="s">
        <v>16</v>
      </c>
      <c r="D21" s="102" t="s">
        <v>12</v>
      </c>
      <c r="E21" s="102" t="s">
        <v>15</v>
      </c>
      <c r="F21" s="102">
        <v>3678</v>
      </c>
      <c r="G21" s="102">
        <v>43</v>
      </c>
      <c r="H21" s="102" t="s">
        <v>17</v>
      </c>
      <c r="I21" s="102">
        <v>43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43</v>
      </c>
      <c r="W21" s="104"/>
    </row>
    <row r="22" spans="1:23" x14ac:dyDescent="0.3">
      <c r="A22" s="102" t="s">
        <v>442</v>
      </c>
      <c r="B22" s="102" t="s">
        <v>443</v>
      </c>
      <c r="C22" s="102" t="s">
        <v>16</v>
      </c>
      <c r="D22" s="102" t="s">
        <v>12</v>
      </c>
      <c r="E22" s="102" t="s">
        <v>14</v>
      </c>
      <c r="F22" s="102"/>
      <c r="G22" s="102">
        <v>43</v>
      </c>
      <c r="H22" s="102" t="s">
        <v>17</v>
      </c>
      <c r="I22" s="102">
        <v>43</v>
      </c>
      <c r="J22" s="102" t="s">
        <v>17</v>
      </c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3">
        <v>43</v>
      </c>
      <c r="W22" s="104"/>
    </row>
    <row r="23" spans="1:23" x14ac:dyDescent="0.3">
      <c r="A23" s="102" t="s">
        <v>704</v>
      </c>
      <c r="B23" s="102" t="s">
        <v>642</v>
      </c>
      <c r="C23" s="102" t="s">
        <v>16</v>
      </c>
      <c r="D23" s="102" t="s">
        <v>12</v>
      </c>
      <c r="E23" s="102" t="s">
        <v>15</v>
      </c>
      <c r="F23" s="102">
        <v>5263388</v>
      </c>
      <c r="G23" s="102">
        <v>43</v>
      </c>
      <c r="H23" s="102" t="s">
        <v>17</v>
      </c>
      <c r="I23" s="102">
        <v>43</v>
      </c>
      <c r="J23" s="102" t="s">
        <v>17</v>
      </c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>
        <v>43</v>
      </c>
      <c r="W23" s="104"/>
    </row>
    <row r="24" spans="1:23" x14ac:dyDescent="0.3">
      <c r="A24" s="102" t="s">
        <v>701</v>
      </c>
      <c r="B24" s="102" t="s">
        <v>392</v>
      </c>
      <c r="C24" s="102" t="s">
        <v>16</v>
      </c>
      <c r="D24" s="102" t="s">
        <v>12</v>
      </c>
      <c r="E24" s="102" t="s">
        <v>15</v>
      </c>
      <c r="F24" s="102">
        <v>3705528</v>
      </c>
      <c r="G24" s="102">
        <v>43</v>
      </c>
      <c r="H24" s="102" t="s">
        <v>17</v>
      </c>
      <c r="I24" s="102">
        <v>43</v>
      </c>
      <c r="J24" s="102" t="s">
        <v>17</v>
      </c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3">
        <v>43</v>
      </c>
      <c r="W24" s="104"/>
    </row>
    <row r="25" spans="1:23" x14ac:dyDescent="0.3">
      <c r="A25" s="102" t="s">
        <v>785</v>
      </c>
      <c r="B25" s="102" t="s">
        <v>83</v>
      </c>
      <c r="C25" s="102" t="s">
        <v>16</v>
      </c>
      <c r="D25" s="102" t="s">
        <v>12</v>
      </c>
      <c r="E25" s="102" t="s">
        <v>14</v>
      </c>
      <c r="F25" s="102"/>
      <c r="G25" s="102">
        <v>43</v>
      </c>
      <c r="H25" s="102" t="s">
        <v>17</v>
      </c>
      <c r="I25" s="102">
        <v>43</v>
      </c>
      <c r="J25" s="102" t="s">
        <v>17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3">
        <v>43</v>
      </c>
      <c r="W25" s="104"/>
    </row>
    <row r="26" spans="1:23" x14ac:dyDescent="0.3">
      <c r="A26" s="102" t="s">
        <v>398</v>
      </c>
      <c r="B26" s="102" t="s">
        <v>420</v>
      </c>
      <c r="C26" s="102" t="s">
        <v>16</v>
      </c>
      <c r="D26" s="102" t="s">
        <v>12</v>
      </c>
      <c r="E26" s="102" t="s">
        <v>15</v>
      </c>
      <c r="F26" s="102" t="s">
        <v>400</v>
      </c>
      <c r="G26" s="102">
        <v>43</v>
      </c>
      <c r="H26" s="102" t="s">
        <v>17</v>
      </c>
      <c r="I26" s="102">
        <v>43</v>
      </c>
      <c r="J26" s="102" t="s">
        <v>17</v>
      </c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3">
        <v>43</v>
      </c>
      <c r="W26" s="104"/>
    </row>
    <row r="27" spans="1:23" x14ac:dyDescent="0.3">
      <c r="A27" s="102" t="s">
        <v>454</v>
      </c>
      <c r="B27" s="102" t="s">
        <v>245</v>
      </c>
      <c r="C27" s="102" t="s">
        <v>16</v>
      </c>
      <c r="D27" s="102" t="s">
        <v>12</v>
      </c>
      <c r="E27" s="102" t="s">
        <v>15</v>
      </c>
      <c r="F27" s="102">
        <v>1291987</v>
      </c>
      <c r="G27" s="102">
        <v>43</v>
      </c>
      <c r="H27" s="102" t="s">
        <v>17</v>
      </c>
      <c r="I27" s="102">
        <v>43</v>
      </c>
      <c r="J27" s="102" t="s">
        <v>17</v>
      </c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3">
        <v>43</v>
      </c>
      <c r="W27" s="104"/>
    </row>
    <row r="28" spans="1:23" x14ac:dyDescent="0.3">
      <c r="A28" s="102" t="s">
        <v>453</v>
      </c>
      <c r="B28" s="102" t="s">
        <v>184</v>
      </c>
      <c r="C28" s="102" t="s">
        <v>16</v>
      </c>
      <c r="D28" s="102" t="s">
        <v>12</v>
      </c>
      <c r="E28" s="102" t="s">
        <v>14</v>
      </c>
      <c r="F28" s="102"/>
      <c r="G28" s="102">
        <v>43</v>
      </c>
      <c r="H28" s="102" t="s">
        <v>17</v>
      </c>
      <c r="I28" s="102">
        <v>43</v>
      </c>
      <c r="J28" s="102" t="s">
        <v>17</v>
      </c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3">
        <v>43</v>
      </c>
      <c r="W28" s="104"/>
    </row>
    <row r="29" spans="1:23" x14ac:dyDescent="0.3">
      <c r="A29" s="102" t="s">
        <v>455</v>
      </c>
      <c r="B29" s="102" t="s">
        <v>719</v>
      </c>
      <c r="C29" s="102" t="s">
        <v>16</v>
      </c>
      <c r="D29" s="102" t="s">
        <v>12</v>
      </c>
      <c r="E29" s="102" t="s">
        <v>15</v>
      </c>
      <c r="F29" s="102">
        <v>2959562</v>
      </c>
      <c r="G29" s="102">
        <v>43</v>
      </c>
      <c r="H29" s="102" t="s">
        <v>17</v>
      </c>
      <c r="I29" s="102">
        <v>43</v>
      </c>
      <c r="J29" s="102" t="s">
        <v>17</v>
      </c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3">
        <v>43</v>
      </c>
      <c r="W29" s="104"/>
    </row>
    <row r="30" spans="1:23" x14ac:dyDescent="0.3">
      <c r="A30" s="102" t="s">
        <v>388</v>
      </c>
      <c r="B30" s="102" t="s">
        <v>184</v>
      </c>
      <c r="C30" s="102" t="s">
        <v>16</v>
      </c>
      <c r="D30" s="102" t="s">
        <v>12</v>
      </c>
      <c r="E30" s="102" t="s">
        <v>15</v>
      </c>
      <c r="F30" s="102">
        <v>2749913</v>
      </c>
      <c r="G30" s="102">
        <v>43</v>
      </c>
      <c r="H30" s="102" t="s">
        <v>17</v>
      </c>
      <c r="I30" s="102">
        <v>43</v>
      </c>
      <c r="J30" s="102" t="s">
        <v>17</v>
      </c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3">
        <v>43</v>
      </c>
      <c r="W30" s="104"/>
    </row>
    <row r="31" spans="1:23" x14ac:dyDescent="0.3">
      <c r="A31" s="102" t="s">
        <v>647</v>
      </c>
      <c r="B31" s="102" t="s">
        <v>51</v>
      </c>
      <c r="C31" s="102" t="s">
        <v>16</v>
      </c>
      <c r="D31" s="102" t="s">
        <v>12</v>
      </c>
      <c r="E31" s="102" t="s">
        <v>15</v>
      </c>
      <c r="F31" s="102">
        <v>9801813</v>
      </c>
      <c r="G31" s="102">
        <v>43</v>
      </c>
      <c r="H31" s="102" t="s">
        <v>17</v>
      </c>
      <c r="I31" s="102">
        <v>43</v>
      </c>
      <c r="J31" s="102" t="s">
        <v>17</v>
      </c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3">
        <v>43</v>
      </c>
      <c r="W31" s="104"/>
    </row>
  </sheetData>
  <mergeCells count="1">
    <mergeCell ref="A2:B2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5EB46-A7A4-47DC-AE4A-0C9B0AC08638}">
  <sheetPr codeName="Feuil15"/>
  <dimension ref="A1:W25"/>
  <sheetViews>
    <sheetView workbookViewId="0">
      <selection activeCell="E23" sqref="E23"/>
    </sheetView>
  </sheetViews>
  <sheetFormatPr baseColWidth="10" defaultRowHeight="14.4" x14ac:dyDescent="0.3"/>
  <cols>
    <col min="1" max="16384" width="11.5546875" style="100"/>
  </cols>
  <sheetData>
    <row r="1" spans="1:23" x14ac:dyDescent="0.3">
      <c r="A1" s="100" t="s">
        <v>808</v>
      </c>
    </row>
    <row r="2" spans="1:23" x14ac:dyDescent="0.3">
      <c r="A2" s="101" t="s">
        <v>820</v>
      </c>
      <c r="B2" s="101"/>
    </row>
    <row r="4" spans="1:23" s="105" customFormat="1" ht="15" thickBot="1" x14ac:dyDescent="0.35">
      <c r="A4" s="95" t="s">
        <v>0</v>
      </c>
      <c r="B4" s="96" t="s">
        <v>1</v>
      </c>
      <c r="C4" s="96" t="s">
        <v>33</v>
      </c>
      <c r="D4" s="96" t="s">
        <v>34</v>
      </c>
      <c r="E4" s="96" t="s">
        <v>123</v>
      </c>
      <c r="F4" s="96" t="s">
        <v>35</v>
      </c>
      <c r="G4" s="96" t="s">
        <v>326</v>
      </c>
      <c r="H4" s="96" t="s">
        <v>36</v>
      </c>
      <c r="I4" s="96" t="s">
        <v>327</v>
      </c>
      <c r="J4" s="96" t="s">
        <v>18</v>
      </c>
      <c r="K4" s="96" t="s">
        <v>124</v>
      </c>
      <c r="L4" s="97" t="s">
        <v>119</v>
      </c>
      <c r="M4" s="97" t="s">
        <v>120</v>
      </c>
      <c r="N4" s="97" t="s">
        <v>121</v>
      </c>
      <c r="O4" s="97" t="s">
        <v>122</v>
      </c>
      <c r="P4" s="96" t="s">
        <v>25</v>
      </c>
      <c r="Q4" s="96" t="s">
        <v>26</v>
      </c>
      <c r="R4" s="96" t="s">
        <v>27</v>
      </c>
      <c r="S4" s="96" t="s">
        <v>28</v>
      </c>
      <c r="T4" s="96" t="s">
        <v>29</v>
      </c>
      <c r="U4" s="96" t="s">
        <v>30</v>
      </c>
      <c r="V4" s="98" t="s">
        <v>324</v>
      </c>
      <c r="W4" s="99" t="s">
        <v>325</v>
      </c>
    </row>
    <row r="5" spans="1:23" x14ac:dyDescent="0.3">
      <c r="A5" s="102" t="s">
        <v>490</v>
      </c>
      <c r="B5" s="102" t="s">
        <v>499</v>
      </c>
      <c r="C5" s="102" t="s">
        <v>16</v>
      </c>
      <c r="D5" s="102" t="s">
        <v>13</v>
      </c>
      <c r="E5" s="102" t="s">
        <v>15</v>
      </c>
      <c r="F5" s="102">
        <v>664</v>
      </c>
      <c r="G5" s="102">
        <v>28</v>
      </c>
      <c r="H5" s="102" t="s">
        <v>17</v>
      </c>
      <c r="I5" s="102">
        <v>28</v>
      </c>
      <c r="J5" s="102" t="s">
        <v>17</v>
      </c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>
        <v>28</v>
      </c>
      <c r="W5" s="104"/>
    </row>
    <row r="6" spans="1:23" x14ac:dyDescent="0.3">
      <c r="A6" s="102" t="s">
        <v>764</v>
      </c>
      <c r="B6" s="102" t="s">
        <v>644</v>
      </c>
      <c r="C6" s="102" t="s">
        <v>16</v>
      </c>
      <c r="D6" s="102" t="s">
        <v>13</v>
      </c>
      <c r="E6" s="102" t="s">
        <v>15</v>
      </c>
      <c r="F6" s="102">
        <v>4551043</v>
      </c>
      <c r="G6" s="102">
        <v>28</v>
      </c>
      <c r="H6" s="102" t="s">
        <v>17</v>
      </c>
      <c r="I6" s="102">
        <v>28</v>
      </c>
      <c r="J6" s="102" t="s">
        <v>17</v>
      </c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>
        <v>28</v>
      </c>
      <c r="W6" s="104"/>
    </row>
    <row r="7" spans="1:23" x14ac:dyDescent="0.3">
      <c r="A7" s="102" t="s">
        <v>421</v>
      </c>
      <c r="B7" s="102" t="s">
        <v>255</v>
      </c>
      <c r="C7" s="102" t="s">
        <v>16</v>
      </c>
      <c r="D7" s="102" t="s">
        <v>13</v>
      </c>
      <c r="E7" s="102" t="s">
        <v>15</v>
      </c>
      <c r="F7" s="102">
        <v>109</v>
      </c>
      <c r="G7" s="102">
        <v>28</v>
      </c>
      <c r="H7" s="102" t="s">
        <v>17</v>
      </c>
      <c r="I7" s="102">
        <v>28</v>
      </c>
      <c r="J7" s="102" t="s">
        <v>17</v>
      </c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3">
        <v>28</v>
      </c>
      <c r="W7" s="104"/>
    </row>
    <row r="8" spans="1:23" x14ac:dyDescent="0.3">
      <c r="A8" s="102" t="s">
        <v>422</v>
      </c>
      <c r="B8" s="102" t="s">
        <v>53</v>
      </c>
      <c r="C8" s="102" t="s">
        <v>16</v>
      </c>
      <c r="D8" s="102" t="s">
        <v>13</v>
      </c>
      <c r="E8" s="102" t="s">
        <v>15</v>
      </c>
      <c r="F8" s="102">
        <v>2271</v>
      </c>
      <c r="G8" s="102">
        <v>28</v>
      </c>
      <c r="H8" s="102" t="s">
        <v>17</v>
      </c>
      <c r="I8" s="102">
        <v>28</v>
      </c>
      <c r="J8" s="102" t="s">
        <v>17</v>
      </c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>
        <v>28</v>
      </c>
      <c r="W8" s="104"/>
    </row>
    <row r="9" spans="1:23" x14ac:dyDescent="0.3">
      <c r="A9" s="102" t="s">
        <v>214</v>
      </c>
      <c r="B9" s="102" t="s">
        <v>215</v>
      </c>
      <c r="C9" s="102" t="s">
        <v>16</v>
      </c>
      <c r="D9" s="102" t="s">
        <v>13</v>
      </c>
      <c r="E9" s="102" t="s">
        <v>15</v>
      </c>
      <c r="F9" s="102">
        <v>6905757</v>
      </c>
      <c r="G9" s="102">
        <v>28</v>
      </c>
      <c r="H9" s="102" t="s">
        <v>17</v>
      </c>
      <c r="I9" s="102">
        <v>28</v>
      </c>
      <c r="J9" s="102" t="s">
        <v>17</v>
      </c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>
        <v>28</v>
      </c>
      <c r="W9" s="104"/>
    </row>
    <row r="10" spans="1:23" x14ac:dyDescent="0.3">
      <c r="A10" s="102" t="s">
        <v>566</v>
      </c>
      <c r="B10" s="102" t="s">
        <v>584</v>
      </c>
      <c r="C10" s="102" t="s">
        <v>16</v>
      </c>
      <c r="D10" s="102" t="s">
        <v>13</v>
      </c>
      <c r="E10" s="102" t="s">
        <v>15</v>
      </c>
      <c r="F10" s="102">
        <v>4789333</v>
      </c>
      <c r="G10" s="102">
        <v>28</v>
      </c>
      <c r="H10" s="102" t="s">
        <v>17</v>
      </c>
      <c r="I10" s="102">
        <v>28</v>
      </c>
      <c r="J10" s="102" t="s">
        <v>17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3">
        <v>28</v>
      </c>
      <c r="W10" s="104"/>
    </row>
    <row r="11" spans="1:23" x14ac:dyDescent="0.3">
      <c r="A11" s="102" t="s">
        <v>167</v>
      </c>
      <c r="B11" s="102" t="s">
        <v>94</v>
      </c>
      <c r="C11" s="102" t="s">
        <v>16</v>
      </c>
      <c r="D11" s="102" t="s">
        <v>13</v>
      </c>
      <c r="E11" s="102" t="s">
        <v>15</v>
      </c>
      <c r="F11" s="102">
        <v>2</v>
      </c>
      <c r="G11" s="102">
        <v>28</v>
      </c>
      <c r="H11" s="102" t="s">
        <v>17</v>
      </c>
      <c r="I11" s="102">
        <v>28</v>
      </c>
      <c r="J11" s="102" t="s">
        <v>17</v>
      </c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3">
        <v>28</v>
      </c>
      <c r="W11" s="104"/>
    </row>
    <row r="12" spans="1:23" x14ac:dyDescent="0.3">
      <c r="A12" s="102" t="s">
        <v>221</v>
      </c>
      <c r="B12" s="102" t="s">
        <v>449</v>
      </c>
      <c r="C12" s="102" t="s">
        <v>16</v>
      </c>
      <c r="D12" s="102" t="s">
        <v>13</v>
      </c>
      <c r="E12" s="102" t="s">
        <v>14</v>
      </c>
      <c r="F12" s="102"/>
      <c r="G12" s="102">
        <v>28</v>
      </c>
      <c r="H12" s="102" t="s">
        <v>17</v>
      </c>
      <c r="I12" s="102">
        <v>28</v>
      </c>
      <c r="J12" s="102" t="s">
        <v>17</v>
      </c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3">
        <v>28</v>
      </c>
      <c r="W12" s="104"/>
    </row>
    <row r="13" spans="1:23" x14ac:dyDescent="0.3">
      <c r="A13" s="102" t="s">
        <v>585</v>
      </c>
      <c r="B13" s="102" t="s">
        <v>586</v>
      </c>
      <c r="C13" s="102" t="s">
        <v>16</v>
      </c>
      <c r="D13" s="102" t="s">
        <v>13</v>
      </c>
      <c r="E13" s="102" t="s">
        <v>15</v>
      </c>
      <c r="F13" s="102">
        <v>7681199</v>
      </c>
      <c r="G13" s="102">
        <v>28</v>
      </c>
      <c r="H13" s="102" t="s">
        <v>17</v>
      </c>
      <c r="I13" s="102">
        <v>28</v>
      </c>
      <c r="J13" s="102" t="s">
        <v>17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3">
        <v>28</v>
      </c>
      <c r="W13" s="104"/>
    </row>
    <row r="14" spans="1:23" x14ac:dyDescent="0.3">
      <c r="A14" s="102" t="s">
        <v>721</v>
      </c>
      <c r="B14" s="102" t="s">
        <v>722</v>
      </c>
      <c r="C14" s="102" t="s">
        <v>16</v>
      </c>
      <c r="D14" s="102" t="s">
        <v>13</v>
      </c>
      <c r="E14" s="102" t="s">
        <v>15</v>
      </c>
      <c r="F14" s="102">
        <v>18</v>
      </c>
      <c r="G14" s="102">
        <v>28</v>
      </c>
      <c r="H14" s="102" t="s">
        <v>17</v>
      </c>
      <c r="I14" s="102">
        <v>28</v>
      </c>
      <c r="J14" s="102" t="s">
        <v>17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3">
        <v>28</v>
      </c>
      <c r="W14" s="104"/>
    </row>
    <row r="15" spans="1:23" x14ac:dyDescent="0.3">
      <c r="A15" s="102" t="s">
        <v>216</v>
      </c>
      <c r="B15" s="102" t="s">
        <v>217</v>
      </c>
      <c r="C15" s="102" t="s">
        <v>16</v>
      </c>
      <c r="D15" s="102" t="s">
        <v>13</v>
      </c>
      <c r="E15" s="102" t="s">
        <v>15</v>
      </c>
      <c r="F15" s="102">
        <v>8405036</v>
      </c>
      <c r="G15" s="102">
        <v>28</v>
      </c>
      <c r="H15" s="102" t="s">
        <v>17</v>
      </c>
      <c r="I15" s="102">
        <v>28</v>
      </c>
      <c r="J15" s="102" t="s">
        <v>16</v>
      </c>
      <c r="K15" s="102">
        <v>1</v>
      </c>
      <c r="L15" s="102">
        <v>1</v>
      </c>
      <c r="M15" s="102"/>
      <c r="N15" s="102"/>
      <c r="O15" s="102"/>
      <c r="P15" s="102"/>
      <c r="Q15" s="102"/>
      <c r="R15" s="102"/>
      <c r="S15" s="102"/>
      <c r="T15" s="102"/>
      <c r="U15" s="102"/>
      <c r="V15" s="103">
        <v>38</v>
      </c>
      <c r="W15" s="104"/>
    </row>
    <row r="16" spans="1:23" x14ac:dyDescent="0.3">
      <c r="A16" s="102" t="s">
        <v>513</v>
      </c>
      <c r="B16" s="102" t="s">
        <v>515</v>
      </c>
      <c r="C16" s="102" t="s">
        <v>16</v>
      </c>
      <c r="D16" s="102" t="s">
        <v>13</v>
      </c>
      <c r="E16" s="102" t="s">
        <v>15</v>
      </c>
      <c r="F16" s="102">
        <v>4893191</v>
      </c>
      <c r="G16" s="102">
        <v>28</v>
      </c>
      <c r="H16" s="102" t="s">
        <v>17</v>
      </c>
      <c r="I16" s="102">
        <v>28</v>
      </c>
      <c r="J16" s="102" t="s">
        <v>17</v>
      </c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3">
        <v>28</v>
      </c>
      <c r="W16" s="104"/>
    </row>
    <row r="17" spans="1:23" x14ac:dyDescent="0.3">
      <c r="A17" s="102" t="s">
        <v>212</v>
      </c>
      <c r="B17" s="102" t="s">
        <v>213</v>
      </c>
      <c r="C17" s="102" t="s">
        <v>16</v>
      </c>
      <c r="D17" s="102" t="s">
        <v>13</v>
      </c>
      <c r="E17" s="102" t="s">
        <v>14</v>
      </c>
      <c r="F17" s="102"/>
      <c r="G17" s="102">
        <v>28</v>
      </c>
      <c r="H17" s="102" t="s">
        <v>17</v>
      </c>
      <c r="I17" s="102">
        <v>28</v>
      </c>
      <c r="J17" s="102" t="s">
        <v>17</v>
      </c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3">
        <v>28</v>
      </c>
      <c r="W17" s="104"/>
    </row>
    <row r="18" spans="1:23" x14ac:dyDescent="0.3">
      <c r="A18" s="102" t="s">
        <v>71</v>
      </c>
      <c r="B18" s="102" t="s">
        <v>51</v>
      </c>
      <c r="C18" s="102" t="s">
        <v>16</v>
      </c>
      <c r="D18" s="102" t="s">
        <v>13</v>
      </c>
      <c r="E18" s="102" t="s">
        <v>15</v>
      </c>
      <c r="F18" s="102">
        <v>197</v>
      </c>
      <c r="G18" s="102">
        <v>28</v>
      </c>
      <c r="H18" s="102" t="s">
        <v>17</v>
      </c>
      <c r="I18" s="102">
        <v>28</v>
      </c>
      <c r="J18" s="102" t="s">
        <v>16</v>
      </c>
      <c r="K18" s="102">
        <v>1</v>
      </c>
      <c r="L18" s="102">
        <v>1</v>
      </c>
      <c r="M18" s="102"/>
      <c r="N18" s="102"/>
      <c r="O18" s="102"/>
      <c r="P18" s="102"/>
      <c r="Q18" s="102"/>
      <c r="R18" s="102"/>
      <c r="S18" s="102"/>
      <c r="T18" s="102"/>
      <c r="U18" s="102"/>
      <c r="V18" s="103">
        <v>38</v>
      </c>
      <c r="W18" s="104"/>
    </row>
    <row r="19" spans="1:23" x14ac:dyDescent="0.3">
      <c r="A19" s="102" t="s">
        <v>404</v>
      </c>
      <c r="B19" s="102" t="s">
        <v>652</v>
      </c>
      <c r="C19" s="102" t="s">
        <v>16</v>
      </c>
      <c r="D19" s="102" t="s">
        <v>13</v>
      </c>
      <c r="E19" s="102" t="s">
        <v>15</v>
      </c>
      <c r="F19" s="102">
        <v>4017043</v>
      </c>
      <c r="G19" s="102">
        <v>28</v>
      </c>
      <c r="H19" s="102" t="s">
        <v>17</v>
      </c>
      <c r="I19" s="102">
        <v>28</v>
      </c>
      <c r="J19" s="102" t="s">
        <v>17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3">
        <v>28</v>
      </c>
      <c r="W19" s="104"/>
    </row>
    <row r="20" spans="1:23" x14ac:dyDescent="0.3">
      <c r="A20" s="102" t="s">
        <v>426</v>
      </c>
      <c r="B20" s="102" t="s">
        <v>427</v>
      </c>
      <c r="C20" s="102" t="s">
        <v>16</v>
      </c>
      <c r="D20" s="102" t="s">
        <v>13</v>
      </c>
      <c r="E20" s="102" t="s">
        <v>15</v>
      </c>
      <c r="F20" s="102">
        <v>4177775</v>
      </c>
      <c r="G20" s="102">
        <v>28</v>
      </c>
      <c r="H20" s="102" t="s">
        <v>17</v>
      </c>
      <c r="I20" s="102">
        <v>28</v>
      </c>
      <c r="J20" s="102" t="s">
        <v>17</v>
      </c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>
        <v>28</v>
      </c>
      <c r="W20" s="104"/>
    </row>
    <row r="21" spans="1:23" x14ac:dyDescent="0.3">
      <c r="A21" s="102" t="s">
        <v>194</v>
      </c>
      <c r="B21" s="102" t="s">
        <v>74</v>
      </c>
      <c r="C21" s="102" t="s">
        <v>16</v>
      </c>
      <c r="D21" s="102" t="s">
        <v>13</v>
      </c>
      <c r="E21" s="102" t="s">
        <v>15</v>
      </c>
      <c r="F21" s="102">
        <v>8890709</v>
      </c>
      <c r="G21" s="102">
        <v>28</v>
      </c>
      <c r="H21" s="102" t="s">
        <v>17</v>
      </c>
      <c r="I21" s="102">
        <v>28</v>
      </c>
      <c r="J21" s="102" t="s">
        <v>17</v>
      </c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>
        <v>28</v>
      </c>
      <c r="W21" s="104"/>
    </row>
    <row r="22" spans="1:23" x14ac:dyDescent="0.3">
      <c r="A22" s="102" t="s">
        <v>720</v>
      </c>
      <c r="B22" s="102" t="s">
        <v>107</v>
      </c>
      <c r="C22" s="102" t="s">
        <v>16</v>
      </c>
      <c r="D22" s="102" t="s">
        <v>13</v>
      </c>
      <c r="E22" s="102" t="s">
        <v>14</v>
      </c>
      <c r="F22" s="102"/>
      <c r="G22" s="102">
        <v>28</v>
      </c>
      <c r="H22" s="102" t="s">
        <v>17</v>
      </c>
      <c r="I22" s="102">
        <v>28</v>
      </c>
      <c r="J22" s="102" t="s">
        <v>16</v>
      </c>
      <c r="K22" s="102">
        <v>1</v>
      </c>
      <c r="L22" s="102">
        <v>1</v>
      </c>
      <c r="M22" s="102"/>
      <c r="N22" s="102"/>
      <c r="O22" s="102"/>
      <c r="P22" s="102"/>
      <c r="Q22" s="102"/>
      <c r="R22" s="102"/>
      <c r="S22" s="102"/>
      <c r="T22" s="102"/>
      <c r="U22" s="102"/>
      <c r="V22" s="103">
        <v>38</v>
      </c>
      <c r="W22" s="104"/>
    </row>
    <row r="23" spans="1:23" x14ac:dyDescent="0.3">
      <c r="A23" s="102" t="s">
        <v>717</v>
      </c>
      <c r="B23" s="102" t="s">
        <v>723</v>
      </c>
      <c r="C23" s="102" t="s">
        <v>16</v>
      </c>
      <c r="D23" s="102" t="s">
        <v>13</v>
      </c>
      <c r="E23" s="102" t="s">
        <v>15</v>
      </c>
      <c r="F23" s="102">
        <v>9621891</v>
      </c>
      <c r="G23" s="102">
        <v>28</v>
      </c>
      <c r="H23" s="102" t="s">
        <v>17</v>
      </c>
      <c r="I23" s="102">
        <v>28</v>
      </c>
      <c r="J23" s="102" t="s">
        <v>17</v>
      </c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>
        <v>28</v>
      </c>
      <c r="W23" s="104"/>
    </row>
    <row r="24" spans="1:23" x14ac:dyDescent="0.3">
      <c r="A24" s="102" t="s">
        <v>483</v>
      </c>
      <c r="B24" s="102" t="s">
        <v>500</v>
      </c>
      <c r="C24" s="102" t="s">
        <v>16</v>
      </c>
      <c r="D24" s="102" t="s">
        <v>13</v>
      </c>
      <c r="E24" s="102" t="s">
        <v>15</v>
      </c>
      <c r="F24" s="102">
        <v>80</v>
      </c>
      <c r="G24" s="102">
        <v>28</v>
      </c>
      <c r="H24" s="102" t="s">
        <v>17</v>
      </c>
      <c r="I24" s="102">
        <v>28</v>
      </c>
      <c r="J24" s="102" t="s">
        <v>17</v>
      </c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3">
        <v>28</v>
      </c>
      <c r="W24" s="104"/>
    </row>
    <row r="25" spans="1:23" x14ac:dyDescent="0.3">
      <c r="A25" s="102" t="s">
        <v>450</v>
      </c>
      <c r="B25" s="102" t="s">
        <v>451</v>
      </c>
      <c r="C25" s="102" t="s">
        <v>16</v>
      </c>
      <c r="D25" s="102" t="s">
        <v>13</v>
      </c>
      <c r="E25" s="102" t="s">
        <v>15</v>
      </c>
      <c r="F25" s="102">
        <v>924</v>
      </c>
      <c r="G25" s="102">
        <v>28</v>
      </c>
      <c r="H25" s="102" t="s">
        <v>17</v>
      </c>
      <c r="I25" s="102">
        <v>28</v>
      </c>
      <c r="J25" s="102" t="s">
        <v>17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3">
        <v>28</v>
      </c>
      <c r="W25" s="104"/>
    </row>
  </sheetData>
  <mergeCells count="1">
    <mergeCell ref="A2:B2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50B18F-E06F-45D9-9336-FC974EC670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Tableau de commande</vt:lpstr>
      <vt:lpstr>Rapport</vt:lpstr>
      <vt:lpstr>Outils</vt:lpstr>
      <vt:lpstr>Commande 3ème</vt:lpstr>
      <vt:lpstr>Commande 4ème</vt:lpstr>
      <vt:lpstr>Commande 5ème</vt:lpstr>
      <vt:lpstr>Commande 6ème</vt:lpstr>
      <vt:lpstr>Commande CM2</vt:lpstr>
      <vt:lpstr>Commande CM1</vt:lpstr>
      <vt:lpstr>Commande CE2</vt:lpstr>
      <vt:lpstr>Commande CE1</vt:lpstr>
      <vt:lpstr>Commande CP</vt:lpstr>
      <vt:lpstr>Commande GS</vt:lpstr>
      <vt:lpstr>Commande MS</vt:lpstr>
      <vt:lpstr>Commande 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dendievel romain</dc:creator>
  <cp:lastModifiedBy>François ROUZE</cp:lastModifiedBy>
  <cp:lastPrinted>2023-07-02T18:49:00Z</cp:lastPrinted>
  <dcterms:created xsi:type="dcterms:W3CDTF">2023-05-09T17:42:22Z</dcterms:created>
  <dcterms:modified xsi:type="dcterms:W3CDTF">2023-07-03T04:00:04Z</dcterms:modified>
</cp:coreProperties>
</file>