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C3994DF-0862-4AF4-AD64-C502E2071B8E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ueil" sheetId="75" r:id="rId1"/>
    <sheet name="Jacqueline" sheetId="68" r:id="rId2"/>
    <sheet name="Pierrick" sheetId="67" r:id="rId3"/>
    <sheet name="nom3" sheetId="57" r:id="rId4"/>
    <sheet name="Paul-Balnéo" sheetId="73" r:id="rId5"/>
    <sheet name="Pierre- Kiné" sheetId="72" r:id="rId6"/>
    <sheet name="Jaques-Ergo" sheetId="74" r:id="rId7"/>
    <sheet name="nom1 - retraité" sheetId="71" r:id="rId8"/>
    <sheet name="Agenda patient" sheetId="69" r:id="rId9"/>
    <sheet name="Agenda soignant" sheetId="70" r:id="rId10"/>
    <sheet name="Données" sheetId="54" r:id="rId11"/>
  </sheets>
  <definedNames>
    <definedName name="_xlnm.Print_Titles" localSheetId="8">'Agenda patient'!$A:$C</definedName>
    <definedName name="_xlnm.Print_Titles" localSheetId="9">'Agenda soignant'!$A:$C</definedName>
    <definedName name="_xlnm.Print_Titles" localSheetId="1">Jacqueline!$A:$C</definedName>
    <definedName name="_xlnm.Print_Titles" localSheetId="6">'Jaques-Ergo'!$A:$C</definedName>
    <definedName name="_xlnm.Print_Titles" localSheetId="7">'nom1 - retraité'!$A:$C</definedName>
    <definedName name="_xlnm.Print_Titles" localSheetId="3">'nom3'!$A:$C</definedName>
    <definedName name="_xlnm.Print_Titles" localSheetId="4">'Paul-Balnéo'!$A:$C</definedName>
    <definedName name="_xlnm.Print_Titles" localSheetId="5">'Pierre- Kiné'!$A:$C</definedName>
    <definedName name="_xlnm.Print_Titles" localSheetId="2">Pierrick!$A:$C</definedName>
    <definedName name="l_Client" localSheetId="8">T_patient[Patient]</definedName>
    <definedName name="l_mois">Données!$M$1:$M$12</definedName>
    <definedName name="l_semaine" localSheetId="8">'Agenda patient'!$K$3:$K$8</definedName>
    <definedName name="l_semaine" localSheetId="9">'Agenda soignant'!$K$3:$K$8</definedName>
    <definedName name="l_semaine" localSheetId="1">Jacqueline!$K$3:$K$8</definedName>
    <definedName name="l_semaine" localSheetId="6">'Jaques-Ergo'!$K$3:$K$8</definedName>
    <definedName name="l_semaine" localSheetId="7">'nom1 - retraité'!$K$3:$K$8</definedName>
    <definedName name="l_semaine" localSheetId="4">'Paul-Balnéo'!$K$3:$K$8</definedName>
    <definedName name="l_semaine" localSheetId="5">'Pierre- Kiné'!$K$3:$K$8</definedName>
    <definedName name="l_semaine" localSheetId="2">Pierrick!$K$3:$K$8</definedName>
    <definedName name="l_semaine">'nom3'!$K$3:$K$8</definedName>
    <definedName name="Var_An">Données!$Q$1</definedName>
    <definedName name="Var_Client">#REF!</definedName>
    <definedName name="Var_mois">#REF!</definedName>
    <definedName name="Var_Sem">#REF!</definedName>
    <definedName name="_xlnm.Print_Area" localSheetId="8">'Agenda patient'!$A$2:$H$40</definedName>
    <definedName name="_xlnm.Print_Area" localSheetId="9">'Agenda soignant'!$A$2:$H$40</definedName>
    <definedName name="_xlnm.Print_Area" localSheetId="1">Jacqueline!$A$2:$H$40</definedName>
    <definedName name="_xlnm.Print_Area" localSheetId="6">'Jaques-Ergo'!$A$2:$H$40</definedName>
    <definedName name="_xlnm.Print_Area" localSheetId="7">'nom1 - retraité'!$A$2:$H$40</definedName>
    <definedName name="_xlnm.Print_Area" localSheetId="3">'nom3'!$A$2:$H$40</definedName>
    <definedName name="_xlnm.Print_Area" localSheetId="4">'Paul-Balnéo'!$A$2:$H$40</definedName>
    <definedName name="_xlnm.Print_Area" localSheetId="5">'Pierre- Kiné'!$A$2:$H$40</definedName>
    <definedName name="_xlnm.Print_Area" localSheetId="2">Pierrick!$A$2:$H$40</definedName>
  </definedNames>
  <calcPr calcId="191029"/>
</workbook>
</file>

<file path=xl/calcChain.xml><?xml version="1.0" encoding="utf-8"?>
<calcChain xmlns="http://schemas.openxmlformats.org/spreadsheetml/2006/main">
  <c r="I1" i="74" l="1"/>
  <c r="K3" i="74" s="1"/>
  <c r="I1" i="73"/>
  <c r="K3" i="73" s="1"/>
  <c r="I1" i="72"/>
  <c r="K3" i="72" s="1"/>
  <c r="I1" i="71"/>
  <c r="K3" i="71" s="1"/>
  <c r="I1" i="70"/>
  <c r="K3" i="70" s="1"/>
  <c r="I1" i="69"/>
  <c r="K3" i="69" s="1"/>
  <c r="I1" i="68"/>
  <c r="K3" i="68" s="1"/>
  <c r="I1" i="67"/>
  <c r="K3" i="67" s="1"/>
  <c r="I1" i="57"/>
  <c r="K3" i="57" s="1"/>
  <c r="R14" i="54"/>
  <c r="R13" i="54"/>
  <c r="R12" i="54"/>
  <c r="R11" i="54"/>
  <c r="R10" i="54"/>
  <c r="R6" i="54"/>
  <c r="R5" i="54"/>
  <c r="R3" i="54"/>
  <c r="R8" i="54" s="1"/>
  <c r="R9" i="54" s="1"/>
  <c r="R2" i="54"/>
  <c r="K1" i="74" l="1"/>
  <c r="K1" i="70"/>
  <c r="K9" i="70" s="1"/>
  <c r="K1" i="71"/>
  <c r="K9" i="71" s="1"/>
  <c r="K1" i="72"/>
  <c r="K9" i="72" s="1"/>
  <c r="K1" i="73"/>
  <c r="K9" i="73" s="1"/>
  <c r="K6" i="73"/>
  <c r="K5" i="73"/>
  <c r="K4" i="72"/>
  <c r="K8" i="72"/>
  <c r="K7" i="72"/>
  <c r="K6" i="71"/>
  <c r="K5" i="71"/>
  <c r="K6" i="70"/>
  <c r="K5" i="70"/>
  <c r="K1" i="67"/>
  <c r="K9" i="67" s="1"/>
  <c r="K1" i="68"/>
  <c r="K9" i="68" s="1"/>
  <c r="K1" i="69"/>
  <c r="K4" i="68"/>
  <c r="K1" i="57"/>
  <c r="R7" i="54"/>
  <c r="R4" i="54"/>
  <c r="K6" i="67" l="1"/>
  <c r="K7" i="70"/>
  <c r="K8" i="70"/>
  <c r="K4" i="70"/>
  <c r="K5" i="72"/>
  <c r="K6" i="72"/>
  <c r="K9" i="74"/>
  <c r="K7" i="74"/>
  <c r="K5" i="74"/>
  <c r="K8" i="74"/>
  <c r="K6" i="74"/>
  <c r="K4" i="74"/>
  <c r="K5" i="68"/>
  <c r="K7" i="71"/>
  <c r="K8" i="71"/>
  <c r="K4" i="71"/>
  <c r="K7" i="73"/>
  <c r="K8" i="73"/>
  <c r="K4" i="73"/>
  <c r="K7" i="68"/>
  <c r="K8" i="68"/>
  <c r="K5" i="67"/>
  <c r="K6" i="68"/>
  <c r="K7" i="67"/>
  <c r="K8" i="67"/>
  <c r="K4" i="67"/>
  <c r="K9" i="69"/>
  <c r="K7" i="69"/>
  <c r="K5" i="69"/>
  <c r="K8" i="69"/>
  <c r="K6" i="69"/>
  <c r="K4" i="69"/>
  <c r="K8" i="57"/>
  <c r="K6" i="57"/>
  <c r="K4" i="57"/>
  <c r="K9" i="57"/>
  <c r="K7" i="57"/>
  <c r="K5" i="57"/>
</calcChain>
</file>

<file path=xl/sharedStrings.xml><?xml version="1.0" encoding="utf-8"?>
<sst xmlns="http://schemas.openxmlformats.org/spreadsheetml/2006/main" count="311" uniqueCount="85">
  <si>
    <t>8</t>
  </si>
  <si>
    <t>00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</si>
  <si>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</si>
  <si>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</si>
  <si>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</si>
  <si>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</si>
  <si>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</si>
  <si>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</si>
  <si>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</si>
  <si>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</si>
  <si>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</si>
  <si>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Recap des soins</t>
  </si>
  <si>
    <t>Recap des patients / patientes</t>
  </si>
  <si>
    <t>Jacqueline</t>
  </si>
  <si>
    <t>Pierrick</t>
  </si>
  <si>
    <t>Patient</t>
  </si>
  <si>
    <t>Soignant</t>
  </si>
  <si>
    <t xml:space="preserve"> Kiné</t>
  </si>
  <si>
    <t>Pierre</t>
  </si>
  <si>
    <t>Balnéo</t>
  </si>
  <si>
    <t>Ergo</t>
  </si>
  <si>
    <t>Jaques</t>
  </si>
  <si>
    <t>Paul</t>
  </si>
  <si>
    <t>Pro</t>
  </si>
  <si>
    <t>nom1</t>
  </si>
  <si>
    <t>nom3</t>
  </si>
  <si>
    <t>retraité</t>
  </si>
  <si>
    <t>Date</t>
  </si>
  <si>
    <t>Heure</t>
  </si>
  <si>
    <t>heure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</si>
  <si>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</si>
  <si>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</si>
  <si>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</si>
  <si>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</si>
  <si>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</si>
  <si>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</si>
  <si>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</si>
  <si>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</si>
  <si>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</si>
  <si>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</si>
  <si>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</si>
  <si>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</si>
  <si>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</si>
  <si>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</si>
  <si>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</si>
  <si>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</si>
  <si>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</si>
  <si>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</si>
  <si>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</si>
  <si>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</si>
  <si>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</si>
  <si>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</si>
  <si>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</si>
  <si>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19:00</t>
  </si>
  <si>
    <t>20:00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</si>
  <si>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</si>
  <si>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</si>
  <si>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</si>
  <si>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</si>
  <si>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</si>
  <si>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</si>
  <si>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</si>
  <si>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</si>
  <si>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</si>
  <si>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</si>
  <si>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</si>
  <si>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</si>
  <si>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</si>
  <si>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</si>
  <si>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</si>
  <si>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</si>
  <si>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</si>
  <si>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</si>
  <si>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</si>
  <si>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</si>
  <si>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</si>
  <si>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</si>
  <si>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</si>
  <si>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</si>
  <si>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</si>
  <si>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feriés</t>
  </si>
  <si>
    <t>Mois:</t>
  </si>
  <si>
    <t>Semaine:</t>
  </si>
  <si>
    <t>Planning PATIENT</t>
  </si>
  <si>
    <t>Planning Soigneur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</si>
</sst>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4" formatCode="_-* #,##0.00\ &quot;€&quot;_-;\-* #,##0.00\ &quot;€&quot;_-;_-* &quot;-&quot;??\ &quot;€&quot;_-;_-@_-"/>
    <numFmt numFmtId="164" formatCode="00"/>
    <numFmt numFmtId="165" formatCode="#.##0\.00"/>
    <numFmt numFmtId="166" formatCode="#\.00"/>
    <numFmt numFmtId="167" formatCode="\$#\.00"/>
    <numFmt numFmtId="168" formatCode="h:mm;@"/>
    <numFmt numFmtId="169" formatCode="dddd\ dd"/>
    <numFmt numFmtId="170" formatCode="ddd\ dd\ mmm\ yy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sz val="26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1"/>
      <color indexed="8"/>
      <name val="Helvetica Neue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0"/>
      <name val="Arial"/>
      <family val="2"/>
      <charset val="1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0"/>
      <name val="Arial"/>
      <family val="2"/>
    </font>
    <font>
      <b/>
      <sz val="11"/>
      <color rgb="FFFF0000"/>
      <name val="Calibri"/>
      <family val="2"/>
      <scheme val="minor"/>
    </font>
    <font>
      <b/>
      <sz val="20"/>
      <color rgb="FFFF0000"/>
      <name val="Arial"/>
      <family val="2"/>
    </font>
    <font>
      <b/>
      <sz val="12"/>
      <name val="Arial"/>
      <family val="2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ashDotDot">
        <color indexed="41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4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/>
      <bottom style="dashDotDot">
        <color indexed="4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7" fillId="0" borderId="0" applyNumberFormat="0" applyFill="0" applyBorder="0" applyProtection="0">
      <alignment vertical="top"/>
    </xf>
    <xf numFmtId="0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44" fontId="10" fillId="0" borderId="0" applyFont="0" applyFill="0" applyBorder="0" applyAlignment="0" applyProtection="0"/>
    <xf numFmtId="0" fontId="11" fillId="0" borderId="0"/>
    <xf numFmtId="165" fontId="8" fillId="0" borderId="0">
      <protection locked="0"/>
    </xf>
    <xf numFmtId="166" fontId="8" fillId="0" borderId="0">
      <protection locked="0"/>
    </xf>
    <xf numFmtId="167" fontId="8" fillId="0" borderId="0">
      <protection locked="0"/>
    </xf>
    <xf numFmtId="0" fontId="2" fillId="4" borderId="0"/>
  </cellStyleXfs>
  <cellXfs count="58">
    <xf numFmtId="0" fontId="0" fillId="0" borderId="0" xfId="0"/>
    <xf numFmtId="0" fontId="2" fillId="0" borderId="0" xfId="1"/>
    <xf numFmtId="49" fontId="6" fillId="3" borderId="8" xfId="1" applyNumberFormat="1" applyFont="1" applyFill="1" applyBorder="1" applyAlignment="1">
      <alignment horizontal="center" vertical="center"/>
    </xf>
    <xf numFmtId="49" fontId="6" fillId="3" borderId="3" xfId="1" applyNumberFormat="1" applyFont="1" applyFill="1" applyBorder="1" applyAlignment="1">
      <alignment horizontal="center" vertical="center"/>
    </xf>
    <xf numFmtId="49" fontId="6" fillId="3" borderId="5" xfId="1" applyNumberFormat="1" applyFont="1" applyFill="1" applyBorder="1" applyAlignment="1">
      <alignment horizontal="center" vertical="center"/>
    </xf>
    <xf numFmtId="0" fontId="2" fillId="0" borderId="0" xfId="1" applyAlignment="1">
      <alignment vertical="top"/>
    </xf>
    <xf numFmtId="164" fontId="5" fillId="3" borderId="0" xfId="1" applyNumberFormat="1" applyFont="1" applyFill="1" applyAlignment="1">
      <alignment horizontal="left" vertical="top"/>
    </xf>
    <xf numFmtId="49" fontId="6" fillId="3" borderId="0" xfId="1" applyNumberFormat="1" applyFont="1" applyFill="1" applyAlignment="1">
      <alignment horizontal="center" vertical="center"/>
    </xf>
    <xf numFmtId="0" fontId="2" fillId="0" borderId="4" xfId="1" applyBorder="1"/>
    <xf numFmtId="0" fontId="2" fillId="0" borderId="6" xfId="1" applyBorder="1"/>
    <xf numFmtId="0" fontId="2" fillId="0" borderId="7" xfId="1" applyBorder="1"/>
    <xf numFmtId="0" fontId="4" fillId="2" borderId="0" xfId="1" applyFont="1" applyFill="1" applyAlignment="1">
      <alignment horizontal="right" vertical="top"/>
    </xf>
    <xf numFmtId="0" fontId="12" fillId="0" borderId="0" xfId="0" applyFont="1" applyFill="1"/>
    <xf numFmtId="0" fontId="0" fillId="0" borderId="0" xfId="0" applyFill="1"/>
    <xf numFmtId="14" fontId="0" fillId="0" borderId="0" xfId="0" applyNumberFormat="1"/>
    <xf numFmtId="168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/>
    </xf>
    <xf numFmtId="0" fontId="3" fillId="5" borderId="16" xfId="1" applyFont="1" applyFill="1" applyBorder="1" applyAlignment="1">
      <alignment vertical="center"/>
    </xf>
    <xf numFmtId="0" fontId="14" fillId="6" borderId="0" xfId="2" applyFont="1" applyFill="1" applyBorder="1" applyAlignment="1" applyProtection="1">
      <alignment horizontal="right"/>
      <protection hidden="1"/>
    </xf>
    <xf numFmtId="170" fontId="14" fillId="6" borderId="0" xfId="2" applyNumberFormat="1" applyFont="1" applyFill="1" applyBorder="1" applyAlignment="1" applyProtection="1">
      <alignment horizontal="center"/>
      <protection hidden="1"/>
    </xf>
    <xf numFmtId="0" fontId="15" fillId="0" borderId="0" xfId="0" applyFont="1" applyAlignment="1">
      <alignment horizontal="center"/>
    </xf>
    <xf numFmtId="0" fontId="16" fillId="5" borderId="14" xfId="1" applyFont="1" applyFill="1" applyBorder="1" applyAlignment="1">
      <alignment horizontal="center" vertical="center"/>
    </xf>
    <xf numFmtId="0" fontId="3" fillId="5" borderId="15" xfId="1" applyFont="1" applyFill="1" applyBorder="1" applyAlignment="1">
      <alignment horizontal="right" vertical="center"/>
    </xf>
    <xf numFmtId="0" fontId="16" fillId="5" borderId="15" xfId="1" applyFont="1" applyFill="1" applyBorder="1" applyAlignment="1">
      <alignment vertical="center"/>
    </xf>
    <xf numFmtId="14" fontId="2" fillId="0" borderId="0" xfId="1" applyNumberFormat="1"/>
    <xf numFmtId="0" fontId="6" fillId="2" borderId="0" xfId="1" applyFont="1" applyFill="1" applyAlignment="1">
      <alignment horizontal="right" vertical="top"/>
    </xf>
    <xf numFmtId="164" fontId="6" fillId="3" borderId="0" xfId="1" applyNumberFormat="1" applyFont="1" applyFill="1" applyAlignment="1">
      <alignment horizontal="left" vertical="top"/>
    </xf>
    <xf numFmtId="0" fontId="17" fillId="5" borderId="13" xfId="1" applyFont="1" applyFill="1" applyBorder="1" applyAlignment="1">
      <alignment horizontal="center" vertical="center"/>
    </xf>
    <xf numFmtId="0" fontId="6" fillId="0" borderId="0" xfId="1" applyFont="1"/>
    <xf numFmtId="0" fontId="6" fillId="2" borderId="4" xfId="1" applyFont="1" applyFill="1" applyBorder="1" applyAlignment="1">
      <alignment horizontal="right" vertical="top"/>
    </xf>
    <xf numFmtId="0" fontId="18" fillId="0" borderId="11" xfId="1" applyFont="1" applyBorder="1" applyAlignment="1">
      <alignment horizontal="center" vertical="center" wrapText="1"/>
    </xf>
    <xf numFmtId="0" fontId="18" fillId="0" borderId="10" xfId="1" applyFont="1" applyBorder="1" applyAlignment="1">
      <alignment horizontal="center" vertical="center" wrapText="1"/>
    </xf>
    <xf numFmtId="0" fontId="18" fillId="0" borderId="17" xfId="1" applyFont="1" applyBorder="1" applyAlignment="1">
      <alignment horizontal="center" vertical="center" wrapText="1"/>
    </xf>
    <xf numFmtId="0" fontId="13" fillId="0" borderId="20" xfId="0" applyFont="1" applyBorder="1"/>
    <xf numFmtId="0" fontId="18" fillId="0" borderId="12" xfId="1" applyFont="1" applyBorder="1" applyAlignment="1">
      <alignment horizontal="center" vertical="center" wrapText="1"/>
    </xf>
    <xf numFmtId="0" fontId="18" fillId="0" borderId="9" xfId="1" applyFont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 wrapText="1"/>
    </xf>
    <xf numFmtId="0" fontId="13" fillId="0" borderId="19" xfId="0" applyFont="1" applyBorder="1"/>
    <xf numFmtId="0" fontId="17" fillId="0" borderId="19" xfId="1" applyFont="1" applyBorder="1"/>
    <xf numFmtId="49" fontId="6" fillId="2" borderId="6" xfId="1" applyNumberFormat="1" applyFont="1" applyFill="1" applyBorder="1" applyAlignment="1">
      <alignment horizontal="right" vertical="top"/>
    </xf>
    <xf numFmtId="164" fontId="6" fillId="3" borderId="7" xfId="1" applyNumberFormat="1" applyFont="1" applyFill="1" applyBorder="1" applyAlignment="1">
      <alignment horizontal="left" vertical="top"/>
    </xf>
    <xf numFmtId="0" fontId="18" fillId="0" borderId="1" xfId="1" applyFont="1" applyBorder="1" applyAlignment="1">
      <alignment horizontal="center" vertical="center" wrapText="1"/>
    </xf>
    <xf numFmtId="0" fontId="18" fillId="0" borderId="8" xfId="1" applyFont="1" applyBorder="1" applyAlignment="1">
      <alignment horizontal="center" vertical="center" wrapText="1"/>
    </xf>
    <xf numFmtId="0" fontId="18" fillId="0" borderId="7" xfId="1" applyFont="1" applyBorder="1" applyAlignment="1">
      <alignment horizontal="center" vertical="center" wrapText="1"/>
    </xf>
    <xf numFmtId="0" fontId="17" fillId="0" borderId="1" xfId="1" applyFont="1" applyBorder="1"/>
    <xf numFmtId="0" fontId="16" fillId="5" borderId="15" xfId="1" applyFont="1" applyFill="1" applyBorder="1" applyAlignment="1">
      <alignment horizontal="left" vertical="center"/>
    </xf>
    <xf numFmtId="169" fontId="17" fillId="5" borderId="13" xfId="1" applyNumberFormat="1" applyFont="1" applyFill="1" applyBorder="1" applyAlignment="1">
      <alignment horizontal="center" vertical="center"/>
    </xf>
    <xf numFmtId="0" fontId="0" fillId="0" borderId="0" xfId="0" quotePrefix="1"/>
    <xf numFmtId="0" fontId="0" fillId="7" borderId="0" xfId="0" applyFill="1"/>
    <xf numFmtId="0" fontId="6" fillId="2" borderId="4" xfId="1" applyFont="1" applyFill="1" applyBorder="1" applyAlignment="1">
      <alignment horizontal="right" vertical="top"/>
    </xf>
    <xf numFmtId="164" fontId="6" fillId="3" borderId="7" xfId="1" applyNumberFormat="1" applyFont="1" applyFill="1" applyBorder="1" applyAlignment="1">
      <alignment horizontal="left" vertical="top"/>
    </xf>
    <xf numFmtId="164" fontId="6" fillId="3" borderId="2" xfId="1" applyNumberFormat="1" applyFont="1" applyFill="1" applyBorder="1" applyAlignment="1">
      <alignment horizontal="left" vertical="top"/>
    </xf>
    <xf numFmtId="49" fontId="6" fillId="2" borderId="4" xfId="1" applyNumberFormat="1" applyFont="1" applyFill="1" applyBorder="1" applyAlignment="1">
      <alignment horizontal="right" vertical="top"/>
    </xf>
    <xf numFmtId="49" fontId="6" fillId="3" borderId="7" xfId="1" applyNumberFormat="1" applyFont="1" applyFill="1" applyBorder="1" applyAlignment="1">
      <alignment horizontal="left" vertical="top"/>
    </xf>
    <xf numFmtId="49" fontId="6" fillId="3" borderId="2" xfId="1" applyNumberFormat="1" applyFont="1" applyFill="1" applyBorder="1" applyAlignment="1">
      <alignment horizontal="left" vertical="top"/>
    </xf>
    <xf numFmtId="0" fontId="19" fillId="7" borderId="0" xfId="0" applyFont="1" applyFill="1"/>
    <xf numFmtId="0" fontId="19" fillId="7" borderId="0" xfId="0" applyFont="1" applyFill="1" applyAlignment="1">
      <alignment horizontal="center"/>
    </xf>
  </cellXfs>
  <cellStyles count="16">
    <cellStyle name="Date" xfId="7" xr:uid="{00000000-0005-0000-0000-000000000000}"/>
    <cellStyle name="En-tete1" xfId="8" xr:uid="{00000000-0005-0000-0000-000001000000}"/>
    <cellStyle name="En-tete2" xfId="9" xr:uid="{00000000-0005-0000-0000-000002000000}"/>
    <cellStyle name="Euro" xfId="10" xr:uid="{00000000-0005-0000-0000-000003000000}"/>
    <cellStyle name="Excel Built-in Normal" xfId="11" xr:uid="{00000000-0005-0000-0000-000004000000}"/>
    <cellStyle name="Financier" xfId="12" xr:uid="{00000000-0005-0000-0000-000005000000}"/>
    <cellStyle name="Fixe" xfId="13" xr:uid="{00000000-0005-0000-0000-000006000000}"/>
    <cellStyle name="Monetaire" xfId="14" xr:uid="{00000000-0005-0000-0000-000007000000}"/>
    <cellStyle name="Normal" xfId="0" builtinId="0"/>
    <cellStyle name="Normal 2" xfId="1" xr:uid="{00000000-0005-0000-0000-000009000000}"/>
    <cellStyle name="Normal 3" xfId="2" xr:uid="{00000000-0005-0000-0000-00000A000000}"/>
    <cellStyle name="Normal 3 2" xfId="3" xr:uid="{00000000-0005-0000-0000-00000B000000}"/>
    <cellStyle name="Normal 3 2 2" xfId="4" xr:uid="{00000000-0005-0000-0000-00000C000000}"/>
    <cellStyle name="Normal 3 3" xfId="5" xr:uid="{00000000-0005-0000-0000-00000D000000}"/>
    <cellStyle name="Normal 4" xfId="6" xr:uid="{00000000-0005-0000-0000-00000E000000}"/>
    <cellStyle name="YELLOW" xfId="15" xr:uid="{00000000-0005-0000-0000-00000F000000}"/>
  </cellStyles>
  <dxfs count="14"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 xr9:uid="{00000000-0011-0000-FFFF-FFFF00000000}">
      <tableStyleElement type="wholeTable" dxfId="13"/>
      <tableStyleElement type="headerRow" dxfId="12"/>
      <tableStyleElement type="firstRowStripe" dxfId="11"/>
      <tableStyleElement type="secondRowStripe" dxfId="10"/>
    </tableStyle>
  </tableStyles>
  <colors>
    <mruColors>
      <color rgb="FFFF00FF"/>
      <color rgb="FF99FFCC"/>
      <color rgb="FF00FF00"/>
      <color rgb="FFFFABAB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4</xdr:row>
          <xdr:rowOff>106680</xdr:rowOff>
        </xdr:from>
        <xdr:to>
          <xdr:col>11</xdr:col>
          <xdr:colOff>228600</xdr:colOff>
          <xdr:row>8</xdr:row>
          <xdr:rowOff>175260</xdr:rowOff>
        </xdr:to>
        <xdr:sp macro="" textlink="">
          <xdr:nvSpPr>
            <xdr:cNvPr id="30721" name="CommandButton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1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670560</xdr:colOff>
          <xdr:row>11</xdr:row>
          <xdr:rowOff>106680</xdr:rowOff>
        </xdr:from>
        <xdr:to>
          <xdr:col>11</xdr:col>
          <xdr:colOff>266700</xdr:colOff>
          <xdr:row>15</xdr:row>
          <xdr:rowOff>152400</xdr:rowOff>
        </xdr:to>
        <xdr:sp macro="" textlink="">
          <xdr:nvSpPr>
            <xdr:cNvPr id="30722" name="CommandButton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1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662940</xdr:colOff>
          <xdr:row>18</xdr:row>
          <xdr:rowOff>91440</xdr:rowOff>
        </xdr:from>
        <xdr:to>
          <xdr:col>11</xdr:col>
          <xdr:colOff>259080</xdr:colOff>
          <xdr:row>22</xdr:row>
          <xdr:rowOff>137160</xdr:rowOff>
        </xdr:to>
        <xdr:sp macro="" textlink="">
          <xdr:nvSpPr>
            <xdr:cNvPr id="30723" name="CommandButton3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id="{00000000-0008-0000-01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632460</xdr:colOff>
          <xdr:row>4</xdr:row>
          <xdr:rowOff>45720</xdr:rowOff>
        </xdr:from>
        <xdr:to>
          <xdr:col>5</xdr:col>
          <xdr:colOff>518160</xdr:colOff>
          <xdr:row>5</xdr:row>
          <xdr:rowOff>129540</xdr:rowOff>
        </xdr:to>
        <xdr:sp macro="" textlink="">
          <xdr:nvSpPr>
            <xdr:cNvPr id="30727" name="ComboBox1" hidden="1">
              <a:extLst>
                <a:ext uri="{63B3BB69-23CF-44E3-9099-C40C66FF867C}">
                  <a14:compatExt spid="_x0000_s30727"/>
                </a:ext>
                <a:ext uri="{FF2B5EF4-FFF2-40B4-BE49-F238E27FC236}">
                  <a16:creationId xmlns:a16="http://schemas.microsoft.com/office/drawing/2014/main" id="{24596ECF-871C-4FF1-9C52-3A4C44210A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487680</xdr:colOff>
          <xdr:row>4</xdr:row>
          <xdr:rowOff>45720</xdr:rowOff>
        </xdr:from>
        <xdr:to>
          <xdr:col>14</xdr:col>
          <xdr:colOff>373380</xdr:colOff>
          <xdr:row>5</xdr:row>
          <xdr:rowOff>129540</xdr:rowOff>
        </xdr:to>
        <xdr:sp macro="" textlink="">
          <xdr:nvSpPr>
            <xdr:cNvPr id="30728" name="ComboBox2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:a16="http://schemas.microsoft.com/office/drawing/2014/main" id="{887778D8-37CD-4287-8040-39B2EE8EE9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942B1C-07B7-4471-B3DC-48C4857C8919}" name="T_soignant" displayName="T_soignant" ref="A1:B5" totalsRowShown="0" headerRowDxfId="9" dataDxfId="8">
  <tableColumns count="2">
    <tableColumn id="1" xr3:uid="{26B29C51-D11C-4928-8463-913BCC1F1800}" name="Soignant" dataDxfId="7"/>
    <tableColumn id="2" xr3:uid="{22A3A420-C692-41FC-8297-89DBA4F9914A}" name="Pro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01EC3B-61A6-4032-9F61-F75454776811}" name="T_patient" displayName="T_patient" ref="D1:D4" totalsRowShown="0" headerRowDxfId="5" dataDxfId="4">
  <tableColumns count="1">
    <tableColumn id="1" xr3:uid="{1A4116A3-D99B-455E-AA7B-F272E370AD91}" name="Patient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5A3021C-2706-44F8-B192-2F259BBCF1F8}" name="T_rv" displayName="T_rv" ref="F1:I5" totalsRowShown="0">
  <tableColumns count="4">
    <tableColumn id="1" xr3:uid="{81D4F77F-6FF2-4CBC-AFF3-E3426E389FA8}" name="Patient"/>
    <tableColumn id="2" xr3:uid="{E3112E2C-6E62-4ABC-BFFA-4260DB6583E9}" name="Soignant"/>
    <tableColumn id="3" xr3:uid="{24F20DA1-2054-4C0B-A662-1333FF9E94D6}" name="Date"/>
    <tableColumn id="4" xr3:uid="{3BEAD1D0-0679-4531-9DAD-70F21F694313}" name="Heure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65A97E3-F0FB-42E4-9136-75ED3F5E2222}" name="T_heure" displayName="T_heure" ref="K1:K26" totalsRowShown="0" dataDxfId="1">
  <tableColumns count="1">
    <tableColumn id="1" xr3:uid="{1872EFE1-7A5B-45B2-9370-3016A25FA4A9}" name="he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8AF6B-E957-4985-802B-803E8FC79D14}">
  <sheetPr codeName="Feuil4"/>
  <dimension ref="E4:N4"/>
  <sheetViews>
    <sheetView showGridLines="0" tabSelected="1" workbookViewId="0">
      <selection activeCell="E21" sqref="E21"/>
    </sheetView>
  </sheetViews>
  <sheetFormatPr baseColWidth="10" defaultRowHeight="14.4"/>
  <cols>
    <col min="1" max="16384" width="11.5546875" style="49"/>
  </cols>
  <sheetData>
    <row r="4" spans="5:14">
      <c r="E4" s="56" t="s">
        <v>83</v>
      </c>
      <c r="N4" s="57" t="s">
        <v>84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30728" r:id="rId4" name="ComboBox2">
          <controlPr defaultSize="0" autoLine="0" r:id="rId5">
            <anchor moveWithCells="1">
              <from>
                <xdr:col>12</xdr:col>
                <xdr:colOff>487680</xdr:colOff>
                <xdr:row>4</xdr:row>
                <xdr:rowOff>45720</xdr:rowOff>
              </from>
              <to>
                <xdr:col>14</xdr:col>
                <xdr:colOff>373380</xdr:colOff>
                <xdr:row>5</xdr:row>
                <xdr:rowOff>129540</xdr:rowOff>
              </to>
            </anchor>
          </controlPr>
        </control>
      </mc:Choice>
      <mc:Fallback>
        <control shapeId="30728" r:id="rId4" name="ComboBox2"/>
      </mc:Fallback>
    </mc:AlternateContent>
    <mc:AlternateContent xmlns:mc="http://schemas.openxmlformats.org/markup-compatibility/2006">
      <mc:Choice Requires="x14">
        <control shapeId="30727" r:id="rId6" name="ComboBox1">
          <controlPr defaultSize="0" autoLine="0" r:id="rId7">
            <anchor moveWithCells="1">
              <from>
                <xdr:col>3</xdr:col>
                <xdr:colOff>632460</xdr:colOff>
                <xdr:row>4</xdr:row>
                <xdr:rowOff>45720</xdr:rowOff>
              </from>
              <to>
                <xdr:col>5</xdr:col>
                <xdr:colOff>518160</xdr:colOff>
                <xdr:row>5</xdr:row>
                <xdr:rowOff>129540</xdr:rowOff>
              </to>
            </anchor>
          </controlPr>
        </control>
      </mc:Choice>
      <mc:Fallback>
        <control shapeId="30727" r:id="rId6" name="ComboBox1"/>
      </mc:Fallback>
    </mc:AlternateContent>
    <mc:AlternateContent xmlns:mc="http://schemas.openxmlformats.org/markup-compatibility/2006">
      <mc:Choice Requires="x14">
        <control shapeId="30721" r:id="rId8" name="CommandButton1">
          <controlPr defaultSize="0" autoLine="0" autoPict="0" r:id="rId9">
            <anchor moveWithCells="1">
              <from>
                <xdr:col>6</xdr:col>
                <xdr:colOff>685800</xdr:colOff>
                <xdr:row>4</xdr:row>
                <xdr:rowOff>106680</xdr:rowOff>
              </from>
              <to>
                <xdr:col>11</xdr:col>
                <xdr:colOff>228600</xdr:colOff>
                <xdr:row>8</xdr:row>
                <xdr:rowOff>175260</xdr:rowOff>
              </to>
            </anchor>
          </controlPr>
        </control>
      </mc:Choice>
      <mc:Fallback>
        <control shapeId="30721" r:id="rId8" name="CommandButton1"/>
      </mc:Fallback>
    </mc:AlternateContent>
    <mc:AlternateContent xmlns:mc="http://schemas.openxmlformats.org/markup-compatibility/2006">
      <mc:Choice Requires="x14">
        <control shapeId="30722" r:id="rId10" name="CommandButton2">
          <controlPr defaultSize="0" autoLine="0" r:id="rId11">
            <anchor moveWithCells="1">
              <from>
                <xdr:col>6</xdr:col>
                <xdr:colOff>670560</xdr:colOff>
                <xdr:row>11</xdr:row>
                <xdr:rowOff>106680</xdr:rowOff>
              </from>
              <to>
                <xdr:col>11</xdr:col>
                <xdr:colOff>266700</xdr:colOff>
                <xdr:row>15</xdr:row>
                <xdr:rowOff>152400</xdr:rowOff>
              </to>
            </anchor>
          </controlPr>
        </control>
      </mc:Choice>
      <mc:Fallback>
        <control shapeId="30722" r:id="rId10" name="CommandButton2"/>
      </mc:Fallback>
    </mc:AlternateContent>
    <mc:AlternateContent xmlns:mc="http://schemas.openxmlformats.org/markup-compatibility/2006">
      <mc:Choice Requires="x14">
        <control shapeId="30723" r:id="rId12" name="CommandButton3">
          <controlPr defaultSize="0" autoLine="0" r:id="rId13">
            <anchor moveWithCells="1">
              <from>
                <xdr:col>6</xdr:col>
                <xdr:colOff>662940</xdr:colOff>
                <xdr:row>18</xdr:row>
                <xdr:rowOff>91440</xdr:rowOff>
              </from>
              <to>
                <xdr:col>11</xdr:col>
                <xdr:colOff>259080</xdr:colOff>
                <xdr:row>22</xdr:row>
                <xdr:rowOff>137160</xdr:rowOff>
              </to>
            </anchor>
          </controlPr>
        </control>
      </mc:Choice>
      <mc:Fallback>
        <control shapeId="30723" r:id="rId12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9D14F-60A6-460E-9023-B6621A9783EA}">
  <sheetPr codeName="Feuil18"/>
  <dimension ref="A1:K125"/>
  <sheetViews>
    <sheetView showGridLines="0" zoomScaleNormal="100" workbookViewId="0">
      <pane xSplit="3" ySplit="2" topLeftCell="D3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baseColWidth="10" defaultColWidth="23.109375" defaultRowHeight="12.75" customHeight="1" zeroHeight="1"/>
  <cols>
    <col min="1" max="1" width="4.33203125" style="5" customWidth="1"/>
    <col min="2" max="2" width="3.21875" style="5" customWidth="1"/>
    <col min="3" max="3" width="1.33203125" style="1" customWidth="1"/>
    <col min="4" max="9" width="32.77734375" style="1" customWidth="1"/>
    <col min="10" max="16383" width="23.109375" style="1"/>
    <col min="16384" max="16384" width="4" style="1" customWidth="1"/>
  </cols>
  <sheetData>
    <row r="1" spans="1:11" ht="27.6" customHeight="1">
      <c r="A1" s="11"/>
      <c r="B1" s="6"/>
      <c r="C1" s="7"/>
      <c r="D1" s="22" t="s">
        <v>13</v>
      </c>
      <c r="E1" s="23" t="s">
        <v>81</v>
      </c>
      <c r="F1" s="24" t="s">
        <v>60</v>
      </c>
      <c r="G1" s="23" t="s">
        <v>82</v>
      </c>
      <c r="H1" s="46">
        <v>25</v>
      </c>
      <c r="I1" s="18">
        <f>Var_An</f>
        <v>2023</v>
      </c>
      <c r="K1" s="25">
        <f>DATE(I1,MATCH(F1,l_mois,0),1)</f>
        <v>45078</v>
      </c>
    </row>
    <row r="2" spans="1:11" s="29" customFormat="1" ht="25.2" customHeight="1">
      <c r="A2" s="26"/>
      <c r="B2" s="27"/>
      <c r="C2" s="7">
        <v>1</v>
      </c>
      <c r="D2" s="47">
        <v>45096</v>
      </c>
      <c r="E2" s="47">
        <v>45097</v>
      </c>
      <c r="F2" s="47">
        <v>45098</v>
      </c>
      <c r="G2" s="47">
        <v>45099</v>
      </c>
      <c r="H2" s="47">
        <v>45100</v>
      </c>
      <c r="I2" s="28" t="s">
        <v>11</v>
      </c>
    </row>
    <row r="3" spans="1:11" ht="19.2" customHeight="1">
      <c r="A3" s="30"/>
      <c r="B3" s="27"/>
      <c r="C3" s="4"/>
      <c r="D3" s="31"/>
      <c r="E3" s="32"/>
      <c r="F3" s="32"/>
      <c r="G3" s="33"/>
      <c r="H3" s="31"/>
      <c r="I3" s="34"/>
      <c r="K3" s="48">
        <f>_xlfn.ISOWEEKNUM(DATE(I1,MATCH(F1,l_mois,0),1))</f>
        <v>22</v>
      </c>
    </row>
    <row r="4" spans="1:11" ht="19.2" customHeight="1">
      <c r="A4" s="53" t="s">
        <v>0</v>
      </c>
      <c r="B4" s="54" t="s">
        <v>1</v>
      </c>
      <c r="C4" s="2"/>
      <c r="D4" s="35"/>
      <c r="E4" s="36"/>
      <c r="F4" s="36"/>
      <c r="G4" s="37"/>
      <c r="H4" s="35"/>
      <c r="I4" s="38"/>
      <c r="K4">
        <f>IF(MONTH($K$1+7)=MONTH($K$1),IF($K$3+1&gt;52,1,$K$3+1),"")</f>
        <v>23</v>
      </c>
    </row>
    <row r="5" spans="1:11" ht="19.2" customHeight="1">
      <c r="A5" s="53"/>
      <c r="B5" s="55"/>
      <c r="C5" s="3"/>
      <c r="D5" s="31"/>
      <c r="E5" s="32"/>
      <c r="F5" s="32"/>
      <c r="G5" s="33"/>
      <c r="H5" s="31"/>
      <c r="I5" s="38"/>
      <c r="K5">
        <f>IF(MONTH($K$1+14)=MONTH($K$1),IF($K$3+2&gt;52,1,$K$3+2),"")</f>
        <v>24</v>
      </c>
    </row>
    <row r="6" spans="1:11" ht="19.2" customHeight="1">
      <c r="A6" s="50">
        <v>8</v>
      </c>
      <c r="B6" s="51">
        <v>30</v>
      </c>
      <c r="C6" s="2"/>
      <c r="D6" s="35"/>
      <c r="E6" s="36"/>
      <c r="F6" s="36"/>
      <c r="G6" s="37"/>
      <c r="H6" s="35"/>
      <c r="I6" s="38"/>
      <c r="K6">
        <f>IF(MONTH($K$1+21)=MONTH($K$1),IF($K$3+3&gt;52,1,$K$3+3),"")</f>
        <v>25</v>
      </c>
    </row>
    <row r="7" spans="1:11" ht="19.2" customHeight="1">
      <c r="A7" s="50"/>
      <c r="B7" s="52"/>
      <c r="C7" s="3"/>
      <c r="D7" s="31"/>
      <c r="E7" s="32"/>
      <c r="F7" s="32"/>
      <c r="G7" s="33"/>
      <c r="H7" s="31"/>
      <c r="I7" s="38"/>
      <c r="K7">
        <f>IF(MONTH($K$1+28)=MONTH($K$1),IF($K$3+4&gt;52,1,$K$3+4),"")</f>
        <v>26</v>
      </c>
    </row>
    <row r="8" spans="1:11" ht="19.2" customHeight="1">
      <c r="A8" s="53" t="s">
        <v>2</v>
      </c>
      <c r="B8" s="51" t="s">
        <v>1</v>
      </c>
      <c r="C8" s="2"/>
      <c r="D8" s="35"/>
      <c r="E8" s="36"/>
      <c r="F8" s="36"/>
      <c r="G8" s="37"/>
      <c r="H8" s="35"/>
      <c r="I8" s="38"/>
      <c r="K8" t="str">
        <f>IF(MONTH($K$1+35)=MONTH($K$1),IF($K$3+5&gt;52,1,$K$3+5),"")</f>
        <v/>
      </c>
    </row>
    <row r="9" spans="1:11" ht="19.2" customHeight="1">
      <c r="A9" s="53"/>
      <c r="B9" s="52"/>
      <c r="C9" s="3"/>
      <c r="D9" s="31"/>
      <c r="E9" s="32"/>
      <c r="F9" s="32"/>
      <c r="G9" s="33"/>
      <c r="H9" s="31"/>
      <c r="I9" s="39"/>
      <c r="K9" t="str">
        <f>IF(MONTH($K$1+42)=MONTH($K$1),IF($K$3+6&gt;52,1,$K$3+6),"")</f>
        <v/>
      </c>
    </row>
    <row r="10" spans="1:11" ht="19.2" customHeight="1">
      <c r="A10" s="50">
        <v>9</v>
      </c>
      <c r="B10" s="51">
        <v>30</v>
      </c>
      <c r="C10" s="2"/>
      <c r="D10" s="35"/>
      <c r="E10" s="36"/>
      <c r="F10" s="36"/>
      <c r="G10" s="37"/>
      <c r="H10" s="35"/>
      <c r="I10" s="39"/>
    </row>
    <row r="11" spans="1:11" ht="19.2" customHeight="1">
      <c r="A11" s="50"/>
      <c r="B11" s="52"/>
      <c r="C11" s="3"/>
      <c r="D11" s="31"/>
      <c r="E11" s="32"/>
      <c r="F11" s="32"/>
      <c r="G11" s="33"/>
      <c r="H11" s="31"/>
      <c r="I11" s="39"/>
    </row>
    <row r="12" spans="1:11" ht="19.2" customHeight="1">
      <c r="A12" s="53" t="s">
        <v>3</v>
      </c>
      <c r="B12" s="51" t="s">
        <v>1</v>
      </c>
      <c r="C12" s="2"/>
      <c r="D12" s="35"/>
      <c r="E12" s="36"/>
      <c r="F12" s="36"/>
      <c r="G12" s="37"/>
      <c r="H12" s="35"/>
      <c r="I12" s="39"/>
    </row>
    <row r="13" spans="1:11" ht="19.2" customHeight="1">
      <c r="A13" s="53"/>
      <c r="B13" s="52"/>
      <c r="C13" s="3"/>
      <c r="D13" s="31"/>
      <c r="E13" s="32"/>
      <c r="F13" s="32"/>
      <c r="G13" s="33"/>
      <c r="H13" s="31"/>
      <c r="I13" s="39"/>
    </row>
    <row r="14" spans="1:11" ht="19.2" customHeight="1">
      <c r="A14" s="50">
        <v>10</v>
      </c>
      <c r="B14" s="51">
        <v>30</v>
      </c>
      <c r="C14" s="2"/>
      <c r="D14" s="35"/>
      <c r="E14" s="36"/>
      <c r="F14" s="36"/>
      <c r="G14" s="37"/>
      <c r="H14" s="35"/>
      <c r="I14" s="39"/>
    </row>
    <row r="15" spans="1:11" ht="19.2" customHeight="1">
      <c r="A15" s="50"/>
      <c r="B15" s="52"/>
      <c r="C15" s="3"/>
      <c r="D15" s="31"/>
      <c r="E15" s="32"/>
      <c r="F15" s="32"/>
      <c r="G15" s="33"/>
      <c r="H15" s="31"/>
      <c r="I15" s="39"/>
    </row>
    <row r="16" spans="1:11" ht="19.2" customHeight="1">
      <c r="A16" s="53" t="s">
        <v>4</v>
      </c>
      <c r="B16" s="51" t="s">
        <v>1</v>
      </c>
      <c r="C16" s="2"/>
      <c r="D16" s="35"/>
      <c r="E16" s="36"/>
      <c r="F16" s="36"/>
      <c r="G16" s="37"/>
      <c r="H16" s="35"/>
      <c r="I16" s="39"/>
    </row>
    <row r="17" spans="1:9" ht="19.2" customHeight="1">
      <c r="A17" s="53"/>
      <c r="B17" s="52"/>
      <c r="C17" s="3"/>
      <c r="D17" s="31"/>
      <c r="E17" s="32"/>
      <c r="F17" s="32"/>
      <c r="G17" s="33"/>
      <c r="H17" s="31"/>
      <c r="I17" s="39"/>
    </row>
    <row r="18" spans="1:9" ht="19.2" customHeight="1">
      <c r="A18" s="50">
        <v>11</v>
      </c>
      <c r="B18" s="51">
        <v>30</v>
      </c>
      <c r="C18" s="2"/>
      <c r="D18" s="35"/>
      <c r="E18" s="36"/>
      <c r="F18" s="36"/>
      <c r="G18" s="37"/>
      <c r="H18" s="35"/>
      <c r="I18" s="39"/>
    </row>
    <row r="19" spans="1:9" ht="19.2" customHeight="1">
      <c r="A19" s="50"/>
      <c r="B19" s="52"/>
      <c r="C19" s="4"/>
      <c r="D19" s="31"/>
      <c r="E19" s="32"/>
      <c r="F19" s="32"/>
      <c r="G19" s="33"/>
      <c r="H19" s="31"/>
      <c r="I19" s="39"/>
    </row>
    <row r="20" spans="1:9" ht="19.2" customHeight="1">
      <c r="A20" s="53" t="s">
        <v>5</v>
      </c>
      <c r="B20" s="51" t="s">
        <v>1</v>
      </c>
      <c r="C20" s="2"/>
      <c r="D20" s="35"/>
      <c r="E20" s="36"/>
      <c r="F20" s="36"/>
      <c r="G20" s="37"/>
      <c r="H20" s="35"/>
      <c r="I20" s="39"/>
    </row>
    <row r="21" spans="1:9" ht="19.2" customHeight="1">
      <c r="A21" s="53"/>
      <c r="B21" s="52"/>
      <c r="C21" s="3"/>
      <c r="D21" s="31"/>
      <c r="E21" s="32"/>
      <c r="F21" s="32"/>
      <c r="G21" s="33"/>
      <c r="H21" s="31"/>
      <c r="I21" s="39"/>
    </row>
    <row r="22" spans="1:9" ht="19.2" customHeight="1">
      <c r="A22" s="50">
        <v>12</v>
      </c>
      <c r="B22" s="51">
        <v>30</v>
      </c>
      <c r="C22" s="2"/>
      <c r="D22" s="35"/>
      <c r="E22" s="36"/>
      <c r="F22" s="36"/>
      <c r="G22" s="37"/>
      <c r="H22" s="35"/>
      <c r="I22" s="39"/>
    </row>
    <row r="23" spans="1:9" ht="19.2" customHeight="1">
      <c r="A23" s="50"/>
      <c r="B23" s="52"/>
      <c r="C23" s="3"/>
      <c r="D23" s="31"/>
      <c r="E23" s="32"/>
      <c r="F23" s="32"/>
      <c r="G23" s="33"/>
      <c r="H23" s="31"/>
      <c r="I23" s="39"/>
    </row>
    <row r="24" spans="1:9" ht="19.2" customHeight="1">
      <c r="A24" s="53" t="s">
        <v>6</v>
      </c>
      <c r="B24" s="51" t="s">
        <v>1</v>
      </c>
      <c r="C24" s="2"/>
      <c r="D24" s="35"/>
      <c r="E24" s="36"/>
      <c r="F24" s="36"/>
      <c r="G24" s="37"/>
      <c r="H24" s="35"/>
      <c r="I24" s="39"/>
    </row>
    <row r="25" spans="1:9" ht="19.2" customHeight="1">
      <c r="A25" s="53"/>
      <c r="B25" s="52"/>
      <c r="C25" s="3"/>
      <c r="D25" s="31"/>
      <c r="E25" s="32"/>
      <c r="F25" s="32"/>
      <c r="G25" s="33"/>
      <c r="H25" s="31"/>
      <c r="I25" s="39"/>
    </row>
    <row r="26" spans="1:9" ht="19.2" customHeight="1">
      <c r="A26" s="50">
        <v>13</v>
      </c>
      <c r="B26" s="51">
        <v>30</v>
      </c>
      <c r="C26" s="2"/>
      <c r="D26" s="35"/>
      <c r="E26" s="36"/>
      <c r="F26" s="36"/>
      <c r="G26" s="37"/>
      <c r="H26" s="35"/>
      <c r="I26" s="39"/>
    </row>
    <row r="27" spans="1:9" ht="19.2" customHeight="1">
      <c r="A27" s="50"/>
      <c r="B27" s="52"/>
      <c r="C27" s="3"/>
      <c r="D27" s="31"/>
      <c r="E27" s="32"/>
      <c r="F27" s="32"/>
      <c r="G27" s="33"/>
      <c r="H27" s="31"/>
      <c r="I27" s="39"/>
    </row>
    <row r="28" spans="1:9" ht="19.2" customHeight="1">
      <c r="A28" s="53" t="s">
        <v>7</v>
      </c>
      <c r="B28" s="51" t="s">
        <v>1</v>
      </c>
      <c r="C28" s="2"/>
      <c r="D28" s="35"/>
      <c r="E28" s="36"/>
      <c r="F28" s="36"/>
      <c r="G28" s="37"/>
      <c r="H28" s="35"/>
      <c r="I28" s="39"/>
    </row>
    <row r="29" spans="1:9" ht="19.2" customHeight="1">
      <c r="A29" s="53"/>
      <c r="B29" s="52"/>
      <c r="C29" s="3"/>
      <c r="D29" s="31"/>
      <c r="E29" s="32"/>
      <c r="F29" s="32"/>
      <c r="G29" s="33"/>
      <c r="H29" s="31"/>
      <c r="I29" s="39"/>
    </row>
    <row r="30" spans="1:9" ht="19.2" customHeight="1">
      <c r="A30" s="50">
        <v>14</v>
      </c>
      <c r="B30" s="51">
        <v>30</v>
      </c>
      <c r="C30" s="2"/>
      <c r="D30" s="35"/>
      <c r="E30" s="36"/>
      <c r="F30" s="36"/>
      <c r="G30" s="37"/>
      <c r="H30" s="35"/>
      <c r="I30" s="39"/>
    </row>
    <row r="31" spans="1:9" ht="19.2" customHeight="1">
      <c r="A31" s="50"/>
      <c r="B31" s="52"/>
      <c r="C31" s="3"/>
      <c r="D31" s="31"/>
      <c r="E31" s="32"/>
      <c r="F31" s="32"/>
      <c r="G31" s="33"/>
      <c r="H31" s="31"/>
      <c r="I31" s="39"/>
    </row>
    <row r="32" spans="1:9" ht="19.2" customHeight="1">
      <c r="A32" s="53" t="s">
        <v>8</v>
      </c>
      <c r="B32" s="51" t="s">
        <v>1</v>
      </c>
      <c r="C32" s="2"/>
      <c r="D32" s="35"/>
      <c r="E32" s="36"/>
      <c r="F32" s="36"/>
      <c r="G32" s="37"/>
      <c r="H32" s="35"/>
      <c r="I32" s="39"/>
    </row>
    <row r="33" spans="1:9" ht="19.2" customHeight="1">
      <c r="A33" s="53"/>
      <c r="B33" s="52"/>
      <c r="C33" s="3"/>
      <c r="D33" s="31"/>
      <c r="E33" s="32"/>
      <c r="F33" s="32"/>
      <c r="G33" s="33"/>
      <c r="H33" s="31"/>
      <c r="I33" s="39"/>
    </row>
    <row r="34" spans="1:9" ht="19.2" customHeight="1">
      <c r="A34" s="50">
        <v>15</v>
      </c>
      <c r="B34" s="51">
        <v>30</v>
      </c>
      <c r="C34" s="2"/>
      <c r="D34" s="35"/>
      <c r="E34" s="36"/>
      <c r="F34" s="36"/>
      <c r="G34" s="37"/>
      <c r="H34" s="35"/>
      <c r="I34" s="39"/>
    </row>
    <row r="35" spans="1:9" ht="19.2" customHeight="1">
      <c r="A35" s="50"/>
      <c r="B35" s="52"/>
      <c r="C35" s="3"/>
      <c r="D35" s="31"/>
      <c r="E35" s="32"/>
      <c r="F35" s="32"/>
      <c r="G35" s="33"/>
      <c r="H35" s="31"/>
      <c r="I35" s="39"/>
    </row>
    <row r="36" spans="1:9" ht="19.2" customHeight="1">
      <c r="A36" s="53" t="s">
        <v>9</v>
      </c>
      <c r="B36" s="51" t="s">
        <v>1</v>
      </c>
      <c r="C36" s="2"/>
      <c r="D36" s="35"/>
      <c r="E36" s="36"/>
      <c r="F36" s="36"/>
      <c r="G36" s="37"/>
      <c r="H36" s="35"/>
      <c r="I36" s="39"/>
    </row>
    <row r="37" spans="1:9" ht="19.2" customHeight="1">
      <c r="A37" s="53"/>
      <c r="B37" s="52"/>
      <c r="C37" s="3"/>
      <c r="D37" s="31"/>
      <c r="E37" s="32"/>
      <c r="F37" s="32"/>
      <c r="G37" s="33"/>
      <c r="H37" s="31"/>
      <c r="I37" s="39"/>
    </row>
    <row r="38" spans="1:9" ht="19.2" customHeight="1">
      <c r="A38" s="50">
        <v>16</v>
      </c>
      <c r="B38" s="51">
        <v>30</v>
      </c>
      <c r="C38" s="2"/>
      <c r="D38" s="35"/>
      <c r="E38" s="36"/>
      <c r="F38" s="36"/>
      <c r="G38" s="37"/>
      <c r="H38" s="35"/>
      <c r="I38" s="39"/>
    </row>
    <row r="39" spans="1:9" ht="19.2" customHeight="1">
      <c r="A39" s="50"/>
      <c r="B39" s="52"/>
      <c r="C39" s="3"/>
      <c r="D39" s="31"/>
      <c r="E39" s="32"/>
      <c r="F39" s="32"/>
      <c r="G39" s="33"/>
      <c r="H39" s="31"/>
      <c r="I39" s="39"/>
    </row>
    <row r="40" spans="1:9" ht="19.2" customHeight="1">
      <c r="A40" s="40" t="s">
        <v>10</v>
      </c>
      <c r="B40" s="41" t="s">
        <v>1</v>
      </c>
      <c r="C40" s="2"/>
      <c r="D40" s="42"/>
      <c r="E40" s="43"/>
      <c r="F40" s="43"/>
      <c r="G40" s="44"/>
      <c r="H40" s="42"/>
      <c r="I40" s="45"/>
    </row>
    <row r="41" spans="1:9" ht="12.75" hidden="1" customHeight="1">
      <c r="H41" s="8"/>
    </row>
    <row r="42" spans="1:9" ht="12.75" hidden="1" customHeight="1">
      <c r="H42" s="8"/>
    </row>
    <row r="43" spans="1:9" ht="12.75" hidden="1" customHeight="1">
      <c r="H43" s="8"/>
    </row>
    <row r="44" spans="1:9" ht="12.75" hidden="1" customHeight="1">
      <c r="H44" s="8"/>
    </row>
    <row r="45" spans="1:9" ht="12.75" hidden="1" customHeight="1">
      <c r="H45" s="8"/>
    </row>
    <row r="46" spans="1:9" s="10" customFormat="1" ht="12.75" hidden="1" customHeight="1">
      <c r="A46" s="5"/>
      <c r="B46" s="5"/>
      <c r="C46" s="1"/>
      <c r="D46" s="1"/>
      <c r="E46" s="1"/>
      <c r="F46" s="1"/>
      <c r="G46" s="1"/>
      <c r="H46" s="9"/>
    </row>
    <row r="47" spans="1:9" ht="12.75" customHeight="1"/>
    <row r="48" spans="1:9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</sheetData>
  <mergeCells count="36"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</mergeCells>
  <dataValidations count="2">
    <dataValidation type="list" allowBlank="1" showInputMessage="1" showErrorMessage="1" sqref="F1" xr:uid="{26AFF437-D467-435E-982E-2CC3BF67C48D}">
      <formula1>l_mois</formula1>
    </dataValidation>
    <dataValidation type="list" allowBlank="1" showInputMessage="1" showErrorMessage="1" sqref="H1" xr:uid="{A46B55A5-8298-47E2-ABA7-0EFA16475767}">
      <formula1>l_semaine</formula1>
    </dataValidation>
  </dataValidations>
  <printOptions horizontalCentered="1" verticalCentered="1"/>
  <pageMargins left="0" right="0" top="0" bottom="0" header="0" footer="0"/>
  <pageSetup paperSize="9" scale="25" fitToHeight="60"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xr:uid="{BB84482E-5E79-4004-A1FF-19375518D675}">
          <x14:formula1>
            <xm:f>#REF!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A5B51-705E-4AE7-96EA-A4C133528499}">
  <sheetPr codeName="Feuil16"/>
  <dimension ref="A1:K125"/>
  <sheetViews>
    <sheetView showGridLines="0" zoomScaleNormal="100" workbookViewId="0">
      <pane xSplit="3" ySplit="2" topLeftCell="D3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baseColWidth="10" defaultColWidth="23.109375" defaultRowHeight="12.75" customHeight="1" zeroHeight="1"/>
  <cols>
    <col min="1" max="1" width="4.33203125" style="5" customWidth="1"/>
    <col min="2" max="2" width="3.21875" style="5" customWidth="1"/>
    <col min="3" max="3" width="1.33203125" style="1" customWidth="1"/>
    <col min="4" max="9" width="32.77734375" style="1" customWidth="1"/>
    <col min="10" max="16383" width="23.109375" style="1"/>
    <col min="16384" max="16384" width="4" style="1" customWidth="1"/>
  </cols>
  <sheetData>
    <row r="1" spans="1:11" ht="27.6" customHeight="1">
      <c r="A1" s="11"/>
      <c r="B1" s="6"/>
      <c r="C1" s="7"/>
      <c r="D1" s="22" t="s">
        <v>14</v>
      </c>
      <c r="E1" s="23" t="s">
        <v>81</v>
      </c>
      <c r="F1" s="24" t="s">
        <v>60</v>
      </c>
      <c r="G1" s="23" t="s">
        <v>82</v>
      </c>
      <c r="H1" s="46">
        <v>25</v>
      </c>
      <c r="I1" s="18">
        <f>Var_An</f>
        <v>2023</v>
      </c>
      <c r="K1" s="25">
        <f>DATE(I1,MATCH(F1,l_mois,0),1)</f>
        <v>45078</v>
      </c>
    </row>
    <row r="2" spans="1:11" s="29" customFormat="1" ht="25.2" customHeight="1">
      <c r="A2" s="26"/>
      <c r="B2" s="27"/>
      <c r="C2" s="7">
        <v>1</v>
      </c>
      <c r="D2" s="47">
        <v>45096</v>
      </c>
      <c r="E2" s="47">
        <v>45097</v>
      </c>
      <c r="F2" s="47">
        <v>45098</v>
      </c>
      <c r="G2" s="47">
        <v>45099</v>
      </c>
      <c r="H2" s="47">
        <v>45100</v>
      </c>
      <c r="I2" s="28" t="s">
        <v>11</v>
      </c>
    </row>
    <row r="3" spans="1:11" ht="19.2" customHeight="1">
      <c r="A3" s="30"/>
      <c r="B3" s="27"/>
      <c r="C3" s="4"/>
      <c r="D3" s="31"/>
      <c r="E3" s="32"/>
      <c r="F3" s="32"/>
      <c r="G3" s="33"/>
      <c r="H3" s="31"/>
      <c r="I3" s="34"/>
      <c r="K3" s="48">
        <f>_xlfn.ISOWEEKNUM(DATE(I1,MATCH(F1,l_mois,0),1))</f>
        <v>22</v>
      </c>
    </row>
    <row r="4" spans="1:11" ht="19.2" customHeight="1">
      <c r="A4" s="53" t="s">
        <v>0</v>
      </c>
      <c r="B4" s="54" t="s">
        <v>1</v>
      </c>
      <c r="C4" s="2"/>
      <c r="D4" s="35"/>
      <c r="E4" s="36"/>
      <c r="F4" s="36"/>
      <c r="G4" s="37"/>
      <c r="H4" s="35"/>
      <c r="I4" s="38"/>
      <c r="K4">
        <f>IF(MONTH($K$1+7)=MONTH($K$1),IF($K$3+1&gt;52,1,$K$3+1),"")</f>
        <v>23</v>
      </c>
    </row>
    <row r="5" spans="1:11" ht="19.2" customHeight="1">
      <c r="A5" s="53"/>
      <c r="B5" s="55"/>
      <c r="C5" s="3"/>
      <c r="D5" s="31"/>
      <c r="E5" s="32"/>
      <c r="F5" s="32"/>
      <c r="G5" s="33"/>
      <c r="H5" s="31"/>
      <c r="I5" s="38"/>
      <c r="K5">
        <f>IF(MONTH($K$1+14)=MONTH($K$1),IF($K$3+2&gt;52,1,$K$3+2),"")</f>
        <v>24</v>
      </c>
    </row>
    <row r="6" spans="1:11" ht="19.2" customHeight="1">
      <c r="A6" s="50">
        <v>8</v>
      </c>
      <c r="B6" s="51">
        <v>30</v>
      </c>
      <c r="C6" s="2"/>
      <c r="D6" s="35"/>
      <c r="E6" s="36"/>
      <c r="F6" s="36"/>
      <c r="G6" s="37"/>
      <c r="H6" s="35"/>
      <c r="I6" s="38"/>
      <c r="K6">
        <f>IF(MONTH($K$1+21)=MONTH($K$1),IF($K$3+3&gt;52,1,$K$3+3),"")</f>
        <v>25</v>
      </c>
    </row>
    <row r="7" spans="1:11" ht="19.2" customHeight="1">
      <c r="A7" s="50"/>
      <c r="B7" s="52"/>
      <c r="C7" s="3"/>
      <c r="D7" s="31"/>
      <c r="E7" s="32"/>
      <c r="F7" s="32"/>
      <c r="G7" s="33"/>
      <c r="H7" s="31"/>
      <c r="I7" s="38"/>
      <c r="K7">
        <f>IF(MONTH($K$1+28)=MONTH($K$1),IF($K$3+4&gt;52,1,$K$3+4),"")</f>
        <v>26</v>
      </c>
    </row>
    <row r="8" spans="1:11" ht="19.2" customHeight="1">
      <c r="A8" s="53" t="s">
        <v>2</v>
      </c>
      <c r="B8" s="51" t="s">
        <v>1</v>
      </c>
      <c r="C8" s="2"/>
      <c r="D8" s="35"/>
      <c r="E8" s="36"/>
      <c r="F8" s="36"/>
      <c r="G8" s="37"/>
      <c r="H8" s="35"/>
      <c r="I8" s="38"/>
      <c r="K8" t="str">
        <f>IF(MONTH($K$1+35)=MONTH($K$1),IF($K$3+5&gt;52,1,$K$3+5),"")</f>
        <v/>
      </c>
    </row>
    <row r="9" spans="1:11" ht="19.2" customHeight="1">
      <c r="A9" s="53"/>
      <c r="B9" s="52"/>
      <c r="C9" s="3"/>
      <c r="D9" s="31"/>
      <c r="E9" s="32"/>
      <c r="F9" s="32"/>
      <c r="G9" s="33"/>
      <c r="H9" s="31"/>
      <c r="I9" s="39"/>
      <c r="K9" t="str">
        <f>IF(MONTH($K$1+42)=MONTH($K$1),IF($K$3+6&gt;52,1,$K$3+6),"")</f>
        <v/>
      </c>
    </row>
    <row r="10" spans="1:11" ht="19.2" customHeight="1">
      <c r="A10" s="50">
        <v>9</v>
      </c>
      <c r="B10" s="51">
        <v>30</v>
      </c>
      <c r="C10" s="2"/>
      <c r="D10" s="35"/>
      <c r="E10" s="36"/>
      <c r="F10" s="36"/>
      <c r="G10" s="37"/>
      <c r="H10" s="35"/>
      <c r="I10" s="39"/>
    </row>
    <row r="11" spans="1:11" ht="19.2" customHeight="1">
      <c r="A11" s="50"/>
      <c r="B11" s="52"/>
      <c r="C11" s="3"/>
      <c r="D11" s="31"/>
      <c r="E11" s="32"/>
      <c r="F11" s="32"/>
      <c r="G11" s="33"/>
      <c r="H11" s="31"/>
      <c r="I11" s="39"/>
    </row>
    <row r="12" spans="1:11" ht="19.2" customHeight="1">
      <c r="A12" s="53" t="s">
        <v>3</v>
      </c>
      <c r="B12" s="51" t="s">
        <v>1</v>
      </c>
      <c r="C12" s="2"/>
      <c r="D12" s="35"/>
      <c r="E12" s="36"/>
      <c r="F12" s="36"/>
      <c r="G12" s="37"/>
      <c r="H12" s="35"/>
      <c r="I12" s="39"/>
    </row>
    <row r="13" spans="1:11" ht="19.2" customHeight="1">
      <c r="A13" s="53"/>
      <c r="B13" s="52"/>
      <c r="C13" s="3"/>
      <c r="D13" s="31"/>
      <c r="E13" s="32"/>
      <c r="F13" s="32"/>
      <c r="G13" s="33"/>
      <c r="H13" s="31"/>
      <c r="I13" s="39"/>
    </row>
    <row r="14" spans="1:11" ht="19.2" customHeight="1">
      <c r="A14" s="50">
        <v>10</v>
      </c>
      <c r="B14" s="51">
        <v>30</v>
      </c>
      <c r="C14" s="2"/>
      <c r="D14" s="35"/>
      <c r="E14" s="36"/>
      <c r="F14" s="36"/>
      <c r="G14" s="37"/>
      <c r="H14" s="35"/>
      <c r="I14" s="39"/>
    </row>
    <row r="15" spans="1:11" ht="19.2" customHeight="1">
      <c r="A15" s="50"/>
      <c r="B15" s="52"/>
      <c r="C15" s="3"/>
      <c r="D15" s="31"/>
      <c r="E15" s="32"/>
      <c r="F15" s="32"/>
      <c r="G15" s="33"/>
      <c r="H15" s="31"/>
      <c r="I15" s="39"/>
    </row>
    <row r="16" spans="1:11" ht="19.2" customHeight="1">
      <c r="A16" s="53" t="s">
        <v>4</v>
      </c>
      <c r="B16" s="51" t="s">
        <v>1</v>
      </c>
      <c r="C16" s="2"/>
      <c r="D16" s="35"/>
      <c r="E16" s="36"/>
      <c r="F16" s="36"/>
      <c r="G16" s="37"/>
      <c r="H16" s="35"/>
      <c r="I16" s="39"/>
    </row>
    <row r="17" spans="1:9" ht="19.2" customHeight="1">
      <c r="A17" s="53"/>
      <c r="B17" s="52"/>
      <c r="C17" s="3"/>
      <c r="D17" s="31"/>
      <c r="E17" s="32"/>
      <c r="F17" s="32"/>
      <c r="G17" s="33"/>
      <c r="H17" s="31"/>
      <c r="I17" s="39"/>
    </row>
    <row r="18" spans="1:9" ht="19.2" customHeight="1">
      <c r="A18" s="50">
        <v>11</v>
      </c>
      <c r="B18" s="51">
        <v>30</v>
      </c>
      <c r="C18" s="2"/>
      <c r="D18" s="35"/>
      <c r="E18" s="36"/>
      <c r="F18" s="36"/>
      <c r="G18" s="37"/>
      <c r="H18" s="35"/>
      <c r="I18" s="39"/>
    </row>
    <row r="19" spans="1:9" ht="19.2" customHeight="1">
      <c r="A19" s="50"/>
      <c r="B19" s="52"/>
      <c r="C19" s="4"/>
      <c r="D19" s="31"/>
      <c r="E19" s="32"/>
      <c r="F19" s="32"/>
      <c r="G19" s="33"/>
      <c r="H19" s="31"/>
      <c r="I19" s="39"/>
    </row>
    <row r="20" spans="1:9" ht="19.2" customHeight="1">
      <c r="A20" s="53" t="s">
        <v>5</v>
      </c>
      <c r="B20" s="51" t="s">
        <v>1</v>
      </c>
      <c r="C20" s="2"/>
      <c r="D20" s="35"/>
      <c r="E20" s="36"/>
      <c r="F20" s="36"/>
      <c r="G20" s="37"/>
      <c r="H20" s="35"/>
      <c r="I20" s="39"/>
    </row>
    <row r="21" spans="1:9" ht="19.2" customHeight="1">
      <c r="A21" s="53"/>
      <c r="B21" s="52"/>
      <c r="C21" s="3"/>
      <c r="D21" s="31"/>
      <c r="E21" s="32"/>
      <c r="F21" s="32"/>
      <c r="G21" s="33"/>
      <c r="H21" s="31"/>
      <c r="I21" s="39"/>
    </row>
    <row r="22" spans="1:9" ht="19.2" customHeight="1">
      <c r="A22" s="50">
        <v>12</v>
      </c>
      <c r="B22" s="51">
        <v>30</v>
      </c>
      <c r="C22" s="2"/>
      <c r="D22" s="35"/>
      <c r="E22" s="36"/>
      <c r="F22" s="36"/>
      <c r="G22" s="37"/>
      <c r="H22" s="35"/>
      <c r="I22" s="39"/>
    </row>
    <row r="23" spans="1:9" ht="19.2" customHeight="1">
      <c r="A23" s="50"/>
      <c r="B23" s="52"/>
      <c r="C23" s="3"/>
      <c r="D23" s="31"/>
      <c r="E23" s="32"/>
      <c r="F23" s="32"/>
      <c r="G23" s="33"/>
      <c r="H23" s="31"/>
      <c r="I23" s="39"/>
    </row>
    <row r="24" spans="1:9" ht="19.2" customHeight="1">
      <c r="A24" s="53" t="s">
        <v>6</v>
      </c>
      <c r="B24" s="51" t="s">
        <v>1</v>
      </c>
      <c r="C24" s="2"/>
      <c r="D24" s="35"/>
      <c r="E24" s="36"/>
      <c r="F24" s="36"/>
      <c r="G24" s="37"/>
      <c r="H24" s="35"/>
      <c r="I24" s="39"/>
    </row>
    <row r="25" spans="1:9" ht="19.2" customHeight="1">
      <c r="A25" s="53"/>
      <c r="B25" s="52"/>
      <c r="C25" s="3"/>
      <c r="D25" s="31"/>
      <c r="E25" s="32"/>
      <c r="F25" s="32"/>
      <c r="G25" s="33"/>
      <c r="H25" s="31"/>
      <c r="I25" s="39"/>
    </row>
    <row r="26" spans="1:9" ht="19.2" customHeight="1">
      <c r="A26" s="50">
        <v>13</v>
      </c>
      <c r="B26" s="51">
        <v>30</v>
      </c>
      <c r="C26" s="2"/>
      <c r="D26" s="35"/>
      <c r="E26" s="36"/>
      <c r="F26" s="36"/>
      <c r="G26" s="37"/>
      <c r="H26" s="35"/>
      <c r="I26" s="39"/>
    </row>
    <row r="27" spans="1:9" ht="19.2" customHeight="1">
      <c r="A27" s="50"/>
      <c r="B27" s="52"/>
      <c r="C27" s="3"/>
      <c r="D27" s="31"/>
      <c r="E27" s="32"/>
      <c r="F27" s="32"/>
      <c r="G27" s="33"/>
      <c r="H27" s="31"/>
      <c r="I27" s="39"/>
    </row>
    <row r="28" spans="1:9" ht="19.2" customHeight="1">
      <c r="A28" s="53" t="s">
        <v>7</v>
      </c>
      <c r="B28" s="51" t="s">
        <v>1</v>
      </c>
      <c r="C28" s="2"/>
      <c r="D28" s="35"/>
      <c r="E28" s="36"/>
      <c r="F28" s="36"/>
      <c r="G28" s="37"/>
      <c r="H28" s="35"/>
      <c r="I28" s="39"/>
    </row>
    <row r="29" spans="1:9" ht="19.2" customHeight="1">
      <c r="A29" s="53"/>
      <c r="B29" s="52"/>
      <c r="C29" s="3"/>
      <c r="D29" s="31"/>
      <c r="E29" s="32"/>
      <c r="F29" s="32"/>
      <c r="G29" s="33"/>
      <c r="H29" s="31"/>
      <c r="I29" s="39"/>
    </row>
    <row r="30" spans="1:9" ht="19.2" customHeight="1">
      <c r="A30" s="50">
        <v>14</v>
      </c>
      <c r="B30" s="51">
        <v>30</v>
      </c>
      <c r="C30" s="2"/>
      <c r="D30" s="35"/>
      <c r="E30" s="36"/>
      <c r="F30" s="36"/>
      <c r="G30" s="37"/>
      <c r="H30" s="35"/>
      <c r="I30" s="39"/>
    </row>
    <row r="31" spans="1:9" ht="19.2" customHeight="1">
      <c r="A31" s="50"/>
      <c r="B31" s="52"/>
      <c r="C31" s="3"/>
      <c r="D31" s="31"/>
      <c r="E31" s="32"/>
      <c r="F31" s="32"/>
      <c r="G31" s="33"/>
      <c r="H31" s="31"/>
      <c r="I31" s="39"/>
    </row>
    <row r="32" spans="1:9" ht="19.2" customHeight="1">
      <c r="A32" s="53" t="s">
        <v>8</v>
      </c>
      <c r="B32" s="51" t="s">
        <v>1</v>
      </c>
      <c r="C32" s="2"/>
      <c r="D32" s="35"/>
      <c r="E32" s="36"/>
      <c r="F32" s="36"/>
      <c r="G32" s="37"/>
      <c r="H32" s="35"/>
      <c r="I32" s="39"/>
    </row>
    <row r="33" spans="1:9" ht="19.2" customHeight="1">
      <c r="A33" s="53"/>
      <c r="B33" s="52"/>
      <c r="C33" s="3"/>
      <c r="D33" s="31"/>
      <c r="E33" s="32"/>
      <c r="F33" s="32"/>
      <c r="G33" s="33"/>
      <c r="H33" s="31"/>
      <c r="I33" s="39"/>
    </row>
    <row r="34" spans="1:9" ht="19.2" customHeight="1">
      <c r="A34" s="50">
        <v>15</v>
      </c>
      <c r="B34" s="51">
        <v>30</v>
      </c>
      <c r="C34" s="2"/>
      <c r="D34" s="35"/>
      <c r="E34" s="36"/>
      <c r="F34" s="36"/>
      <c r="G34" s="37"/>
      <c r="H34" s="35"/>
      <c r="I34" s="39"/>
    </row>
    <row r="35" spans="1:9" ht="19.2" customHeight="1">
      <c r="A35" s="50"/>
      <c r="B35" s="52"/>
      <c r="C35" s="3"/>
      <c r="D35" s="31"/>
      <c r="E35" s="32"/>
      <c r="F35" s="32"/>
      <c r="G35" s="33"/>
      <c r="H35" s="31"/>
      <c r="I35" s="39"/>
    </row>
    <row r="36" spans="1:9" ht="19.2" customHeight="1">
      <c r="A36" s="53" t="s">
        <v>9</v>
      </c>
      <c r="B36" s="51" t="s">
        <v>1</v>
      </c>
      <c r="C36" s="2"/>
      <c r="D36" s="35"/>
      <c r="E36" s="36"/>
      <c r="F36" s="36"/>
      <c r="G36" s="37"/>
      <c r="H36" s="35"/>
      <c r="I36" s="39"/>
    </row>
    <row r="37" spans="1:9" ht="19.2" customHeight="1">
      <c r="A37" s="53"/>
      <c r="B37" s="52"/>
      <c r="C37" s="3"/>
      <c r="D37" s="31"/>
      <c r="E37" s="32"/>
      <c r="F37" s="32"/>
      <c r="G37" s="33"/>
      <c r="H37" s="31"/>
      <c r="I37" s="39"/>
    </row>
    <row r="38" spans="1:9" ht="19.2" customHeight="1">
      <c r="A38" s="50">
        <v>16</v>
      </c>
      <c r="B38" s="51">
        <v>30</v>
      </c>
      <c r="C38" s="2"/>
      <c r="D38" s="35"/>
      <c r="E38" s="36"/>
      <c r="F38" s="36"/>
      <c r="G38" s="37"/>
      <c r="H38" s="35"/>
      <c r="I38" s="39"/>
    </row>
    <row r="39" spans="1:9" ht="19.2" customHeight="1">
      <c r="A39" s="50"/>
      <c r="B39" s="52"/>
      <c r="C39" s="3"/>
      <c r="D39" s="31"/>
      <c r="E39" s="32"/>
      <c r="F39" s="32"/>
      <c r="G39" s="33"/>
      <c r="H39" s="31"/>
      <c r="I39" s="39"/>
    </row>
    <row r="40" spans="1:9" ht="19.2" customHeight="1">
      <c r="A40" s="40" t="s">
        <v>10</v>
      </c>
      <c r="B40" s="41" t="s">
        <v>1</v>
      </c>
      <c r="C40" s="2"/>
      <c r="D40" s="42"/>
      <c r="E40" s="43"/>
      <c r="F40" s="43"/>
      <c r="G40" s="44"/>
      <c r="H40" s="42"/>
      <c r="I40" s="45"/>
    </row>
    <row r="41" spans="1:9" ht="12.75" hidden="1" customHeight="1">
      <c r="H41" s="8"/>
    </row>
    <row r="42" spans="1:9" ht="12.75" hidden="1" customHeight="1">
      <c r="H42" s="8"/>
    </row>
    <row r="43" spans="1:9" ht="12.75" hidden="1" customHeight="1">
      <c r="H43" s="8"/>
    </row>
    <row r="44" spans="1:9" ht="12.75" hidden="1" customHeight="1">
      <c r="H44" s="8"/>
    </row>
    <row r="45" spans="1:9" ht="12.75" hidden="1" customHeight="1">
      <c r="H45" s="8"/>
    </row>
    <row r="46" spans="1:9" s="10" customFormat="1" ht="12.75" hidden="1" customHeight="1">
      <c r="A46" s="5"/>
      <c r="B46" s="5"/>
      <c r="C46" s="1"/>
      <c r="D46" s="1"/>
      <c r="E46" s="1"/>
      <c r="F46" s="1"/>
      <c r="G46" s="1"/>
      <c r="H46" s="9"/>
    </row>
    <row r="47" spans="1:9" ht="12.75" customHeight="1"/>
    <row r="48" spans="1:9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</sheetData>
  <mergeCells count="36"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</mergeCells>
  <dataValidations count="2">
    <dataValidation type="list" allowBlank="1" showInputMessage="1" showErrorMessage="1" sqref="H1" xr:uid="{55485AD1-055A-4424-8E08-B7625E9DBE4E}">
      <formula1>l_semaine</formula1>
    </dataValidation>
    <dataValidation type="list" allowBlank="1" showInputMessage="1" showErrorMessage="1" sqref="F1" xr:uid="{BFED83C4-E6F2-4D78-8C2A-DA7AEA5F84B5}">
      <formula1>l_mois</formula1>
    </dataValidation>
  </dataValidations>
  <printOptions horizontalCentered="1" verticalCentered="1"/>
  <pageMargins left="0" right="0" top="0" bottom="0" header="0" footer="0"/>
  <pageSetup paperSize="9" scale="25" fitToHeight="60"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xr:uid="{6F69C7A1-5BE0-4F0F-A011-4D32A38E42E6}">
          <x14:formula1>
            <xm:f>#REF!</xm:f>
          </x14:formula1>
          <xm:sqref>D3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4495D-8234-4C73-A95D-9D27B7A642D6}">
  <sheetPr codeName="Feuil14"/>
  <dimension ref="A1:K125"/>
  <sheetViews>
    <sheetView showGridLines="0" zoomScaleNormal="100" workbookViewId="0">
      <pane xSplit="3" ySplit="2" topLeftCell="D3" activePane="bottomRight" state="frozen"/>
      <selection activeCell="A2" sqref="A2"/>
      <selection pane="topRight" activeCell="C2" sqref="C2"/>
      <selection pane="bottomLeft" activeCell="A6" sqref="A6"/>
      <selection pane="bottomRight" activeCell="E19" sqref="E19"/>
    </sheetView>
  </sheetViews>
  <sheetFormatPr baseColWidth="10" defaultColWidth="23.109375" defaultRowHeight="12.75" customHeight="1" zeroHeight="1"/>
  <cols>
    <col min="1" max="1" width="4.33203125" style="5" customWidth="1"/>
    <col min="2" max="2" width="3.21875" style="5" customWidth="1"/>
    <col min="3" max="3" width="1.33203125" style="1" customWidth="1"/>
    <col min="4" max="9" width="32.77734375" style="1" customWidth="1"/>
    <col min="10" max="16383" width="23.109375" style="1"/>
    <col min="16384" max="16384" width="4" style="1" customWidth="1"/>
  </cols>
  <sheetData>
    <row r="1" spans="1:11" ht="27.6" customHeight="1">
      <c r="A1" s="11"/>
      <c r="B1" s="6"/>
      <c r="C1" s="7"/>
      <c r="D1" s="22" t="s">
        <v>25</v>
      </c>
      <c r="E1" s="23" t="s">
        <v>81</v>
      </c>
      <c r="F1" s="24" t="s">
        <v>60</v>
      </c>
      <c r="G1" s="23" t="s">
        <v>82</v>
      </c>
      <c r="H1" s="46">
        <v>24</v>
      </c>
      <c r="I1" s="18">
        <f>Var_An</f>
        <v>2023</v>
      </c>
      <c r="K1" s="25">
        <f>DATE(I1,MATCH(F1,l_mois,0),1)</f>
        <v>45078</v>
      </c>
    </row>
    <row r="2" spans="1:11" s="29" customFormat="1" ht="25.2" customHeight="1">
      <c r="A2" s="26"/>
      <c r="B2" s="27"/>
      <c r="C2" s="7">
        <v>1</v>
      </c>
      <c r="D2" s="47">
        <v>45089</v>
      </c>
      <c r="E2" s="47">
        <v>45090</v>
      </c>
      <c r="F2" s="47">
        <v>45091</v>
      </c>
      <c r="G2" s="47">
        <v>45092</v>
      </c>
      <c r="H2" s="47">
        <v>45093</v>
      </c>
      <c r="I2" s="28" t="s">
        <v>11</v>
      </c>
    </row>
    <row r="3" spans="1:11" ht="19.2" customHeight="1">
      <c r="A3" s="30"/>
      <c r="B3" s="27"/>
      <c r="C3" s="4"/>
      <c r="D3" s="31"/>
      <c r="E3" s="32"/>
      <c r="F3" s="32"/>
      <c r="G3" s="33"/>
      <c r="H3" s="31"/>
      <c r="I3" s="34"/>
      <c r="K3" s="48">
        <f>_xlfn.ISOWEEKNUM(DATE(I1,MATCH(F1,l_mois,0),1))</f>
        <v>22</v>
      </c>
    </row>
    <row r="4" spans="1:11" ht="19.2" customHeight="1">
      <c r="A4" s="53" t="s">
        <v>0</v>
      </c>
      <c r="B4" s="54" t="s">
        <v>1</v>
      </c>
      <c r="C4" s="2"/>
      <c r="D4" s="35"/>
      <c r="E4" s="36"/>
      <c r="F4" s="36"/>
      <c r="G4" s="37"/>
      <c r="H4" s="35"/>
      <c r="I4" s="38"/>
      <c r="K4">
        <f>IF(MONTH($K$1+7)=MONTH($K$1),IF($K$3+1&gt;52,1,$K$3+1),"")</f>
        <v>23</v>
      </c>
    </row>
    <row r="5" spans="1:11" ht="19.2" customHeight="1">
      <c r="A5" s="53"/>
      <c r="B5" s="55"/>
      <c r="C5" s="3"/>
      <c r="D5" s="31"/>
      <c r="E5" s="32"/>
      <c r="F5" s="32"/>
      <c r="G5" s="33"/>
      <c r="H5" s="31"/>
      <c r="I5" s="38"/>
      <c r="K5">
        <f>IF(MONTH($K$1+14)=MONTH($K$1),IF($K$3+2&gt;52,1,$K$3+2),"")</f>
        <v>24</v>
      </c>
    </row>
    <row r="6" spans="1:11" ht="19.2" customHeight="1">
      <c r="A6" s="50">
        <v>8</v>
      </c>
      <c r="B6" s="51">
        <v>30</v>
      </c>
      <c r="C6" s="2"/>
      <c r="D6" s="35"/>
      <c r="E6" s="36"/>
      <c r="F6" s="36"/>
      <c r="G6" s="37"/>
      <c r="H6" s="35"/>
      <c r="I6" s="38"/>
      <c r="K6">
        <f>IF(MONTH($K$1+21)=MONTH($K$1),IF($K$3+3&gt;52,1,$K$3+3),"")</f>
        <v>25</v>
      </c>
    </row>
    <row r="7" spans="1:11" ht="19.2" customHeight="1">
      <c r="A7" s="50"/>
      <c r="B7" s="52"/>
      <c r="C7" s="3"/>
      <c r="D7" s="31"/>
      <c r="E7" s="32"/>
      <c r="F7" s="32"/>
      <c r="G7" s="33"/>
      <c r="H7" s="31"/>
      <c r="I7" s="38"/>
      <c r="K7">
        <f>IF(MONTH($K$1+28)=MONTH($K$1),IF($K$3+4&gt;52,1,$K$3+4),"")</f>
        <v>26</v>
      </c>
    </row>
    <row r="8" spans="1:11" ht="19.2" customHeight="1">
      <c r="A8" s="53" t="s">
        <v>2</v>
      </c>
      <c r="B8" s="51" t="s">
        <v>1</v>
      </c>
      <c r="C8" s="2"/>
      <c r="D8" s="35"/>
      <c r="E8" s="36"/>
      <c r="F8" s="36"/>
      <c r="G8" s="37"/>
      <c r="H8" s="35"/>
      <c r="I8" s="38"/>
      <c r="K8" t="str">
        <f>IF(MONTH($K$1+35)=MONTH($K$1),IF($K$3+5&gt;52,1,$K$3+5),"")</f>
        <v/>
      </c>
    </row>
    <row r="9" spans="1:11" ht="19.2" customHeight="1">
      <c r="A9" s="53"/>
      <c r="B9" s="52"/>
      <c r="C9" s="3"/>
      <c r="D9" s="31"/>
      <c r="E9" s="32"/>
      <c r="F9" s="32"/>
      <c r="G9" s="33"/>
      <c r="H9" s="31"/>
      <c r="I9" s="39"/>
      <c r="K9" t="str">
        <f>IF(MONTH($K$1+42)=MONTH($K$1),IF($K$3+6&gt;52,1,$K$3+6),"")</f>
        <v/>
      </c>
    </row>
    <row r="10" spans="1:11" ht="19.2" customHeight="1">
      <c r="A10" s="50">
        <v>9</v>
      </c>
      <c r="B10" s="51">
        <v>30</v>
      </c>
      <c r="C10" s="2"/>
      <c r="D10" s="35"/>
      <c r="E10" s="36"/>
      <c r="F10" s="36"/>
      <c r="G10" s="37"/>
      <c r="H10" s="35"/>
      <c r="I10" s="39"/>
    </row>
    <row r="11" spans="1:11" ht="19.2" customHeight="1">
      <c r="A11" s="50"/>
      <c r="B11" s="52"/>
      <c r="C11" s="3"/>
      <c r="D11" s="31"/>
      <c r="E11" s="32" t="s">
        <v>21</v>
      </c>
      <c r="F11" s="32"/>
      <c r="G11" s="33"/>
      <c r="H11" s="31"/>
      <c r="I11" s="39"/>
    </row>
    <row r="12" spans="1:11" ht="19.2" customHeight="1">
      <c r="A12" s="53" t="s">
        <v>3</v>
      </c>
      <c r="B12" s="51" t="s">
        <v>1</v>
      </c>
      <c r="C12" s="2"/>
      <c r="D12" s="35"/>
      <c r="E12" s="36"/>
      <c r="F12" s="36"/>
      <c r="G12" s="37"/>
      <c r="H12" s="35"/>
      <c r="I12" s="39"/>
    </row>
    <row r="13" spans="1:11" ht="19.2" customHeight="1">
      <c r="A13" s="53"/>
      <c r="B13" s="52"/>
      <c r="C13" s="3"/>
      <c r="D13" s="31"/>
      <c r="E13" s="32"/>
      <c r="F13" s="32"/>
      <c r="G13" s="33"/>
      <c r="H13" s="31"/>
      <c r="I13" s="39"/>
    </row>
    <row r="14" spans="1:11" ht="19.2" customHeight="1">
      <c r="A14" s="50">
        <v>10</v>
      </c>
      <c r="B14" s="51">
        <v>30</v>
      </c>
      <c r="C14" s="2"/>
      <c r="D14" s="35"/>
      <c r="E14" s="36"/>
      <c r="F14" s="36"/>
      <c r="G14" s="37"/>
      <c r="H14" s="35"/>
      <c r="I14" s="39"/>
    </row>
    <row r="15" spans="1:11" ht="19.2" customHeight="1">
      <c r="A15" s="50"/>
      <c r="B15" s="52"/>
      <c r="C15" s="3"/>
      <c r="D15" s="31"/>
      <c r="E15" s="32"/>
      <c r="F15" s="32"/>
      <c r="G15" s="33"/>
      <c r="H15" s="31"/>
      <c r="I15" s="39"/>
    </row>
    <row r="16" spans="1:11" ht="19.2" customHeight="1">
      <c r="A16" s="53" t="s">
        <v>4</v>
      </c>
      <c r="B16" s="51" t="s">
        <v>1</v>
      </c>
      <c r="C16" s="2"/>
      <c r="D16" s="35"/>
      <c r="E16" s="36"/>
      <c r="F16" s="36"/>
      <c r="G16" s="37"/>
      <c r="H16" s="35"/>
      <c r="I16" s="39"/>
    </row>
    <row r="17" spans="1:9" ht="19.2" customHeight="1">
      <c r="A17" s="53"/>
      <c r="B17" s="52"/>
      <c r="C17" s="3"/>
      <c r="D17" s="31"/>
      <c r="E17" s="32"/>
      <c r="F17" s="32"/>
      <c r="G17" s="33"/>
      <c r="H17" s="31"/>
      <c r="I17" s="39"/>
    </row>
    <row r="18" spans="1:9" ht="19.2" customHeight="1">
      <c r="A18" s="50">
        <v>11</v>
      </c>
      <c r="B18" s="51">
        <v>30</v>
      </c>
      <c r="C18" s="2"/>
      <c r="D18" s="35"/>
      <c r="E18" s="36"/>
      <c r="F18" s="36"/>
      <c r="G18" s="37"/>
      <c r="H18" s="35"/>
      <c r="I18" s="39"/>
    </row>
    <row r="19" spans="1:9" ht="19.2" customHeight="1">
      <c r="A19" s="50"/>
      <c r="B19" s="52"/>
      <c r="C19" s="4"/>
      <c r="D19" s="31"/>
      <c r="E19" s="32"/>
      <c r="F19" s="32"/>
      <c r="G19" s="33"/>
      <c r="H19" s="31"/>
      <c r="I19" s="39"/>
    </row>
    <row r="20" spans="1:9" ht="19.2" customHeight="1">
      <c r="A20" s="53" t="s">
        <v>5</v>
      </c>
      <c r="B20" s="51" t="s">
        <v>1</v>
      </c>
      <c r="C20" s="2"/>
      <c r="D20" s="35"/>
      <c r="E20" s="36"/>
      <c r="F20" s="36"/>
      <c r="G20" s="37"/>
      <c r="H20" s="35"/>
      <c r="I20" s="39"/>
    </row>
    <row r="21" spans="1:9" ht="19.2" customHeight="1">
      <c r="A21" s="53"/>
      <c r="B21" s="52"/>
      <c r="C21" s="3"/>
      <c r="D21" s="31"/>
      <c r="E21" s="32"/>
      <c r="F21" s="32"/>
      <c r="G21" s="33"/>
      <c r="H21" s="31"/>
      <c r="I21" s="39"/>
    </row>
    <row r="22" spans="1:9" ht="19.2" customHeight="1">
      <c r="A22" s="50">
        <v>12</v>
      </c>
      <c r="B22" s="51">
        <v>30</v>
      </c>
      <c r="C22" s="2"/>
      <c r="D22" s="35"/>
      <c r="E22" s="36"/>
      <c r="F22" s="36"/>
      <c r="G22" s="37"/>
      <c r="H22" s="35"/>
      <c r="I22" s="39"/>
    </row>
    <row r="23" spans="1:9" ht="19.2" customHeight="1">
      <c r="A23" s="50"/>
      <c r="B23" s="52"/>
      <c r="C23" s="3"/>
      <c r="D23" s="31"/>
      <c r="E23" s="32"/>
      <c r="F23" s="32"/>
      <c r="G23" s="33"/>
      <c r="H23" s="31"/>
      <c r="I23" s="39"/>
    </row>
    <row r="24" spans="1:9" ht="19.2" customHeight="1">
      <c r="A24" s="53" t="s">
        <v>6</v>
      </c>
      <c r="B24" s="51" t="s">
        <v>1</v>
      </c>
      <c r="C24" s="2"/>
      <c r="D24" s="35"/>
      <c r="E24" s="36"/>
      <c r="F24" s="36"/>
      <c r="G24" s="37"/>
      <c r="H24" s="35"/>
      <c r="I24" s="39"/>
    </row>
    <row r="25" spans="1:9" ht="19.2" customHeight="1">
      <c r="A25" s="53"/>
      <c r="B25" s="52"/>
      <c r="C25" s="3"/>
      <c r="D25" s="31"/>
      <c r="E25" s="32"/>
      <c r="F25" s="32"/>
      <c r="G25" s="33"/>
      <c r="H25" s="31"/>
      <c r="I25" s="39"/>
    </row>
    <row r="26" spans="1:9" ht="19.2" customHeight="1">
      <c r="A26" s="50">
        <v>13</v>
      </c>
      <c r="B26" s="51">
        <v>30</v>
      </c>
      <c r="C26" s="2"/>
      <c r="D26" s="35"/>
      <c r="E26" s="36"/>
      <c r="F26" s="36"/>
      <c r="G26" s="37"/>
      <c r="H26" s="35"/>
      <c r="I26" s="39"/>
    </row>
    <row r="27" spans="1:9" ht="19.2" customHeight="1">
      <c r="A27" s="50"/>
      <c r="B27" s="52"/>
      <c r="C27" s="3"/>
      <c r="D27" s="31"/>
      <c r="E27" s="32"/>
      <c r="F27" s="32"/>
      <c r="G27" s="33"/>
      <c r="H27" s="31"/>
      <c r="I27" s="39"/>
    </row>
    <row r="28" spans="1:9" ht="19.2" customHeight="1">
      <c r="A28" s="53" t="s">
        <v>7</v>
      </c>
      <c r="B28" s="51" t="s">
        <v>1</v>
      </c>
      <c r="C28" s="2"/>
      <c r="D28" s="35"/>
      <c r="E28" s="36"/>
      <c r="F28" s="36"/>
      <c r="G28" s="37"/>
      <c r="H28" s="35"/>
      <c r="I28" s="39"/>
    </row>
    <row r="29" spans="1:9" ht="19.2" customHeight="1">
      <c r="A29" s="53"/>
      <c r="B29" s="52"/>
      <c r="C29" s="3"/>
      <c r="D29" s="31"/>
      <c r="E29" s="32"/>
      <c r="F29" s="32"/>
      <c r="G29" s="33"/>
      <c r="H29" s="31"/>
      <c r="I29" s="39"/>
    </row>
    <row r="30" spans="1:9" ht="19.2" customHeight="1">
      <c r="A30" s="50">
        <v>14</v>
      </c>
      <c r="B30" s="51">
        <v>30</v>
      </c>
      <c r="C30" s="2"/>
      <c r="D30" s="35"/>
      <c r="E30" s="36"/>
      <c r="F30" s="36"/>
      <c r="G30" s="37"/>
      <c r="H30" s="35"/>
      <c r="I30" s="39"/>
    </row>
    <row r="31" spans="1:9" ht="19.2" customHeight="1">
      <c r="A31" s="50"/>
      <c r="B31" s="52"/>
      <c r="C31" s="3"/>
      <c r="D31" s="31"/>
      <c r="E31" s="32"/>
      <c r="F31" s="32"/>
      <c r="G31" s="33"/>
      <c r="H31" s="31"/>
      <c r="I31" s="39"/>
    </row>
    <row r="32" spans="1:9" ht="19.2" customHeight="1">
      <c r="A32" s="53" t="s">
        <v>8</v>
      </c>
      <c r="B32" s="51" t="s">
        <v>1</v>
      </c>
      <c r="C32" s="2"/>
      <c r="D32" s="35"/>
      <c r="E32" s="36"/>
      <c r="F32" s="36"/>
      <c r="G32" s="37"/>
      <c r="H32" s="35"/>
      <c r="I32" s="39"/>
    </row>
    <row r="33" spans="1:9" ht="19.2" customHeight="1">
      <c r="A33" s="53"/>
      <c r="B33" s="52"/>
      <c r="C33" s="3"/>
      <c r="D33" s="31"/>
      <c r="E33" s="32"/>
      <c r="F33" s="32"/>
      <c r="G33" s="33"/>
      <c r="H33" s="31"/>
      <c r="I33" s="39"/>
    </row>
    <row r="34" spans="1:9" ht="19.2" customHeight="1">
      <c r="A34" s="50">
        <v>15</v>
      </c>
      <c r="B34" s="51">
        <v>30</v>
      </c>
      <c r="C34" s="2"/>
      <c r="D34" s="35"/>
      <c r="E34" s="36"/>
      <c r="F34" s="36"/>
      <c r="G34" s="37"/>
      <c r="H34" s="35"/>
      <c r="I34" s="39"/>
    </row>
    <row r="35" spans="1:9" ht="19.2" customHeight="1">
      <c r="A35" s="50"/>
      <c r="B35" s="52"/>
      <c r="C35" s="3"/>
      <c r="D35" s="31"/>
      <c r="E35" s="32"/>
      <c r="F35" s="32"/>
      <c r="G35" s="33"/>
      <c r="H35" s="31"/>
      <c r="I35" s="39"/>
    </row>
    <row r="36" spans="1:9" ht="19.2" customHeight="1">
      <c r="A36" s="53" t="s">
        <v>9</v>
      </c>
      <c r="B36" s="51" t="s">
        <v>1</v>
      </c>
      <c r="C36" s="2"/>
      <c r="D36" s="35"/>
      <c r="E36" s="36"/>
      <c r="F36" s="36"/>
      <c r="G36" s="37"/>
      <c r="H36" s="35"/>
      <c r="I36" s="39"/>
    </row>
    <row r="37" spans="1:9" ht="19.2" customHeight="1">
      <c r="A37" s="53"/>
      <c r="B37" s="52"/>
      <c r="C37" s="3"/>
      <c r="D37" s="31"/>
      <c r="E37" s="32"/>
      <c r="F37" s="32"/>
      <c r="G37" s="33"/>
      <c r="H37" s="31"/>
      <c r="I37" s="39"/>
    </row>
    <row r="38" spans="1:9" ht="19.2" customHeight="1">
      <c r="A38" s="50">
        <v>16</v>
      </c>
      <c r="B38" s="51">
        <v>30</v>
      </c>
      <c r="C38" s="2"/>
      <c r="D38" s="35"/>
      <c r="E38" s="36"/>
      <c r="F38" s="36"/>
      <c r="G38" s="37"/>
      <c r="H38" s="35"/>
      <c r="I38" s="39"/>
    </row>
    <row r="39" spans="1:9" ht="19.2" customHeight="1">
      <c r="A39" s="50"/>
      <c r="B39" s="52"/>
      <c r="C39" s="3"/>
      <c r="D39" s="31"/>
      <c r="E39" s="32"/>
      <c r="F39" s="32"/>
      <c r="G39" s="33"/>
      <c r="H39" s="31"/>
      <c r="I39" s="39"/>
    </row>
    <row r="40" spans="1:9" ht="19.2" customHeight="1">
      <c r="A40" s="40" t="s">
        <v>10</v>
      </c>
      <c r="B40" s="41" t="s">
        <v>1</v>
      </c>
      <c r="C40" s="2"/>
      <c r="D40" s="42"/>
      <c r="E40" s="43"/>
      <c r="F40" s="43"/>
      <c r="G40" s="44"/>
      <c r="H40" s="42"/>
      <c r="I40" s="45"/>
    </row>
    <row r="41" spans="1:9" ht="12.75" hidden="1" customHeight="1">
      <c r="H41" s="8"/>
    </row>
    <row r="42" spans="1:9" ht="12.75" hidden="1" customHeight="1">
      <c r="H42" s="8"/>
    </row>
    <row r="43" spans="1:9" ht="12.75" hidden="1" customHeight="1">
      <c r="H43" s="8"/>
    </row>
    <row r="44" spans="1:9" ht="12.75" hidden="1" customHeight="1">
      <c r="H44" s="8"/>
    </row>
    <row r="45" spans="1:9" ht="12.75" hidden="1" customHeight="1">
      <c r="H45" s="8"/>
    </row>
    <row r="46" spans="1:9" s="10" customFormat="1" ht="12.75" hidden="1" customHeight="1">
      <c r="A46" s="5"/>
      <c r="B46" s="5"/>
      <c r="C46" s="1"/>
      <c r="D46" s="1"/>
      <c r="E46" s="1"/>
      <c r="F46" s="1"/>
      <c r="G46" s="1"/>
      <c r="H46" s="9"/>
    </row>
    <row r="47" spans="1:9" ht="12.75" customHeight="1"/>
    <row r="48" spans="1:9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</sheetData>
  <mergeCells count="36">
    <mergeCell ref="A34:A35"/>
    <mergeCell ref="B34:B35"/>
    <mergeCell ref="A36:A37"/>
    <mergeCell ref="B36:B37"/>
    <mergeCell ref="A38:A39"/>
    <mergeCell ref="B38:B39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B26:B27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14:A15"/>
    <mergeCell ref="B14:B15"/>
    <mergeCell ref="A8:A9"/>
    <mergeCell ref="B8:B9"/>
    <mergeCell ref="A4:A5"/>
    <mergeCell ref="B4:B5"/>
    <mergeCell ref="A6:A7"/>
    <mergeCell ref="B6:B7"/>
  </mergeCells>
  <dataValidations count="2">
    <dataValidation type="list" allowBlank="1" showInputMessage="1" showErrorMessage="1" sqref="F1" xr:uid="{C78B0141-0326-48D5-8E59-70AEAC3E7722}">
      <formula1>l_mois</formula1>
    </dataValidation>
    <dataValidation type="list" allowBlank="1" showInputMessage="1" showErrorMessage="1" sqref="H1" xr:uid="{03218D0C-1E0C-4046-A8F6-44BC393122B9}">
      <formula1>l_semaine</formula1>
    </dataValidation>
  </dataValidations>
  <printOptions horizontalCentered="1" verticalCentered="1"/>
  <pageMargins left="0" right="0" top="0" bottom="0" header="0" footer="0"/>
  <pageSetup paperSize="9" scale="25" fitToHeight="60"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xr:uid="{F29BB0A4-E379-4A54-84B2-DD93A0926A5D}">
          <x14:formula1>
            <xm:f>#REF!</xm:f>
          </x14:formula1>
          <xm:sqref>D3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62E50-845B-4CB2-9419-188F49B1B109}">
  <sheetPr codeName="Feuil23"/>
  <dimension ref="A1:K125"/>
  <sheetViews>
    <sheetView showGridLines="0" zoomScaleNormal="100" workbookViewId="0">
      <pane xSplit="3" ySplit="2" topLeftCell="D3" activePane="bottomRight" state="frozen"/>
      <selection activeCell="D16" sqref="D16"/>
      <selection pane="topRight" activeCell="D16" sqref="D16"/>
      <selection pane="bottomLeft" activeCell="D16" sqref="D16"/>
      <selection pane="bottomRight" activeCell="H1" sqref="H1"/>
    </sheetView>
  </sheetViews>
  <sheetFormatPr baseColWidth="10" defaultColWidth="23.109375" defaultRowHeight="12.75" customHeight="1" zeroHeight="1"/>
  <cols>
    <col min="1" max="1" width="4.33203125" style="5" customWidth="1"/>
    <col min="2" max="2" width="3.21875" style="5" customWidth="1"/>
    <col min="3" max="3" width="1.33203125" style="1" customWidth="1"/>
    <col min="4" max="9" width="32.77734375" style="1" customWidth="1"/>
    <col min="10" max="16383" width="23.109375" style="1"/>
    <col min="16384" max="16384" width="4" style="1" customWidth="1"/>
  </cols>
  <sheetData>
    <row r="1" spans="1:11" ht="27.6" customHeight="1">
      <c r="A1" s="11"/>
      <c r="B1" s="6"/>
      <c r="C1" s="7"/>
      <c r="D1" s="22" t="s">
        <v>22</v>
      </c>
      <c r="E1" s="23" t="s">
        <v>81</v>
      </c>
      <c r="F1" s="24" t="s">
        <v>60</v>
      </c>
      <c r="G1" s="23" t="s">
        <v>82</v>
      </c>
      <c r="H1" s="46">
        <v>24</v>
      </c>
      <c r="I1" s="18">
        <f>Var_An</f>
        <v>2023</v>
      </c>
      <c r="K1" s="25">
        <f>DATE(I1,MATCH(F1,l_mois,0),1)</f>
        <v>45078</v>
      </c>
    </row>
    <row r="2" spans="1:11" s="29" customFormat="1" ht="25.2" customHeight="1">
      <c r="A2" s="26"/>
      <c r="B2" s="27"/>
      <c r="C2" s="7">
        <v>1</v>
      </c>
      <c r="D2" s="47">
        <v>45089</v>
      </c>
      <c r="E2" s="47">
        <v>45090</v>
      </c>
      <c r="F2" s="47">
        <v>45091</v>
      </c>
      <c r="G2" s="47">
        <v>45092</v>
      </c>
      <c r="H2" s="47">
        <v>45093</v>
      </c>
      <c r="I2" s="28" t="s">
        <v>12</v>
      </c>
    </row>
    <row r="3" spans="1:11" ht="19.2" customHeight="1">
      <c r="A3" s="30"/>
      <c r="B3" s="27"/>
      <c r="C3" s="4"/>
      <c r="D3" s="31"/>
      <c r="E3" s="32"/>
      <c r="F3" s="32"/>
      <c r="G3" s="33"/>
      <c r="H3" s="31"/>
      <c r="I3" s="34"/>
      <c r="K3" s="48">
        <f>_xlfn.ISOWEEKNUM(DATE(I1,MATCH(F1,l_mois,0),1))</f>
        <v>22</v>
      </c>
    </row>
    <row r="4" spans="1:11" ht="19.2" customHeight="1">
      <c r="A4" s="53" t="s">
        <v>0</v>
      </c>
      <c r="B4" s="54" t="s">
        <v>1</v>
      </c>
      <c r="C4" s="2"/>
      <c r="D4" s="35"/>
      <c r="E4" s="36"/>
      <c r="F4" s="36"/>
      <c r="G4" s="37"/>
      <c r="H4" s="35"/>
      <c r="I4" s="38"/>
      <c r="K4">
        <f>IF(MONTH($K$1+7)=MONTH($K$1),IF($K$3+1&gt;52,1,$K$3+1),"")</f>
        <v>23</v>
      </c>
    </row>
    <row r="5" spans="1:11" ht="19.2" customHeight="1">
      <c r="A5" s="53"/>
      <c r="B5" s="55"/>
      <c r="C5" s="3"/>
      <c r="D5" s="31"/>
      <c r="E5" s="32"/>
      <c r="F5" s="32"/>
      <c r="G5" s="33"/>
      <c r="H5" s="31"/>
      <c r="I5" s="38"/>
      <c r="K5">
        <f>IF(MONTH($K$1+14)=MONTH($K$1),IF($K$3+2&gt;52,1,$K$3+2),"")</f>
        <v>24</v>
      </c>
    </row>
    <row r="6" spans="1:11" ht="19.2" customHeight="1">
      <c r="A6" s="50">
        <v>8</v>
      </c>
      <c r="B6" s="51">
        <v>30</v>
      </c>
      <c r="C6" s="2"/>
      <c r="D6" s="35"/>
      <c r="E6" s="36"/>
      <c r="F6" s="36"/>
      <c r="G6" s="37"/>
      <c r="H6" s="35"/>
      <c r="I6" s="38"/>
      <c r="K6">
        <f>IF(MONTH($K$1+21)=MONTH($K$1),IF($K$3+3&gt;52,1,$K$3+3),"")</f>
        <v>25</v>
      </c>
    </row>
    <row r="7" spans="1:11" ht="19.2" customHeight="1">
      <c r="A7" s="50"/>
      <c r="B7" s="52"/>
      <c r="C7" s="3"/>
      <c r="D7" s="31"/>
      <c r="E7" s="32"/>
      <c r="F7" s="32"/>
      <c r="G7" s="33"/>
      <c r="H7" s="31"/>
      <c r="I7" s="38"/>
      <c r="K7">
        <f>IF(MONTH($K$1+28)=MONTH($K$1),IF($K$3+4&gt;52,1,$K$3+4),"")</f>
        <v>26</v>
      </c>
    </row>
    <row r="8" spans="1:11" ht="19.2" customHeight="1">
      <c r="A8" s="53" t="s">
        <v>2</v>
      </c>
      <c r="B8" s="51" t="s">
        <v>1</v>
      </c>
      <c r="C8" s="2"/>
      <c r="D8" s="35"/>
      <c r="E8" s="36"/>
      <c r="F8" s="36"/>
      <c r="G8" s="37"/>
      <c r="H8" s="35"/>
      <c r="I8" s="38"/>
      <c r="K8" t="str">
        <f>IF(MONTH($K$1+35)=MONTH($K$1),IF($K$3+5&gt;52,1,$K$3+5),"")</f>
        <v/>
      </c>
    </row>
    <row r="9" spans="1:11" ht="19.2" customHeight="1">
      <c r="A9" s="53"/>
      <c r="B9" s="52"/>
      <c r="C9" s="3"/>
      <c r="D9" s="31"/>
      <c r="E9" s="32"/>
      <c r="F9" s="32" t="s">
        <v>13</v>
      </c>
      <c r="G9" s="33"/>
      <c r="H9" s="31"/>
      <c r="I9" s="39"/>
      <c r="K9" t="str">
        <f>IF(MONTH($K$1+42)=MONTH($K$1),IF($K$3+6&gt;52,1,$K$3+6),"")</f>
        <v/>
      </c>
    </row>
    <row r="10" spans="1:11" ht="19.2" customHeight="1">
      <c r="A10" s="50">
        <v>9</v>
      </c>
      <c r="B10" s="51">
        <v>30</v>
      </c>
      <c r="C10" s="2"/>
      <c r="D10" s="35"/>
      <c r="E10" s="36"/>
      <c r="F10" s="36"/>
      <c r="G10" s="37"/>
      <c r="H10" s="35"/>
      <c r="I10" s="39"/>
    </row>
    <row r="11" spans="1:11" ht="19.2" customHeight="1">
      <c r="A11" s="50"/>
      <c r="B11" s="52"/>
      <c r="C11" s="3"/>
      <c r="D11" s="31"/>
      <c r="E11" s="32"/>
      <c r="F11" s="32"/>
      <c r="G11" s="33"/>
      <c r="H11" s="31"/>
      <c r="I11" s="39"/>
    </row>
    <row r="12" spans="1:11" ht="19.2" customHeight="1">
      <c r="A12" s="53" t="s">
        <v>3</v>
      </c>
      <c r="B12" s="51" t="s">
        <v>1</v>
      </c>
      <c r="C12" s="2"/>
      <c r="D12" s="35"/>
      <c r="E12" s="36"/>
      <c r="F12" s="36"/>
      <c r="G12" s="37"/>
      <c r="H12" s="35"/>
      <c r="I12" s="39"/>
    </row>
    <row r="13" spans="1:11" ht="19.2" customHeight="1">
      <c r="A13" s="53"/>
      <c r="B13" s="52"/>
      <c r="C13" s="3"/>
      <c r="D13" s="31"/>
      <c r="E13" s="32"/>
      <c r="F13" s="32"/>
      <c r="G13" s="33"/>
      <c r="H13" s="31"/>
      <c r="I13" s="39"/>
    </row>
    <row r="14" spans="1:11" ht="19.2" customHeight="1">
      <c r="A14" s="50">
        <v>10</v>
      </c>
      <c r="B14" s="51">
        <v>30</v>
      </c>
      <c r="C14" s="2"/>
      <c r="D14" s="35"/>
      <c r="E14" s="36"/>
      <c r="F14" s="36"/>
      <c r="G14" s="37"/>
      <c r="H14" s="35"/>
      <c r="I14" s="39"/>
    </row>
    <row r="15" spans="1:11" ht="19.2" customHeight="1">
      <c r="A15" s="50"/>
      <c r="B15" s="52"/>
      <c r="C15" s="3"/>
      <c r="D15" s="31"/>
      <c r="E15" s="32"/>
      <c r="F15" s="32"/>
      <c r="G15" s="33"/>
      <c r="H15" s="31"/>
      <c r="I15" s="39"/>
    </row>
    <row r="16" spans="1:11" ht="19.2" customHeight="1">
      <c r="A16" s="53" t="s">
        <v>4</v>
      </c>
      <c r="B16" s="51" t="s">
        <v>1</v>
      </c>
      <c r="C16" s="2"/>
      <c r="D16" s="35"/>
      <c r="E16" s="36"/>
      <c r="F16" s="36"/>
      <c r="G16" s="37"/>
      <c r="H16" s="35"/>
      <c r="I16" s="39"/>
    </row>
    <row r="17" spans="1:9" ht="19.2" customHeight="1">
      <c r="A17" s="53"/>
      <c r="B17" s="52"/>
      <c r="C17" s="3"/>
      <c r="D17" s="31"/>
      <c r="E17" s="32"/>
      <c r="F17" s="32"/>
      <c r="G17" s="33"/>
      <c r="H17" s="31"/>
      <c r="I17" s="39"/>
    </row>
    <row r="18" spans="1:9" ht="19.2" customHeight="1">
      <c r="A18" s="50">
        <v>11</v>
      </c>
      <c r="B18" s="51">
        <v>30</v>
      </c>
      <c r="C18" s="2"/>
      <c r="D18" s="35"/>
      <c r="E18" s="36"/>
      <c r="F18" s="36"/>
      <c r="G18" s="37"/>
      <c r="H18" s="35"/>
      <c r="I18" s="39"/>
    </row>
    <row r="19" spans="1:9" ht="19.2" customHeight="1">
      <c r="A19" s="50"/>
      <c r="B19" s="52"/>
      <c r="C19" s="4"/>
      <c r="D19" s="31"/>
      <c r="E19" s="32"/>
      <c r="F19" s="32"/>
      <c r="G19" s="33"/>
      <c r="H19" s="31"/>
      <c r="I19" s="39"/>
    </row>
    <row r="20" spans="1:9" ht="19.2" customHeight="1">
      <c r="A20" s="53" t="s">
        <v>5</v>
      </c>
      <c r="B20" s="51" t="s">
        <v>1</v>
      </c>
      <c r="C20" s="2"/>
      <c r="D20" s="35"/>
      <c r="E20" s="36"/>
      <c r="F20" s="36"/>
      <c r="G20" s="37"/>
      <c r="H20" s="35"/>
      <c r="I20" s="39"/>
    </row>
    <row r="21" spans="1:9" ht="19.2" customHeight="1">
      <c r="A21" s="53"/>
      <c r="B21" s="52"/>
      <c r="C21" s="3"/>
      <c r="D21" s="31"/>
      <c r="E21" s="32"/>
      <c r="F21" s="32"/>
      <c r="G21" s="33"/>
      <c r="H21" s="31"/>
      <c r="I21" s="39"/>
    </row>
    <row r="22" spans="1:9" ht="19.2" customHeight="1">
      <c r="A22" s="50">
        <v>12</v>
      </c>
      <c r="B22" s="51">
        <v>30</v>
      </c>
      <c r="C22" s="2"/>
      <c r="D22" s="35"/>
      <c r="E22" s="36"/>
      <c r="F22" s="36"/>
      <c r="G22" s="37"/>
      <c r="H22" s="35"/>
      <c r="I22" s="39"/>
    </row>
    <row r="23" spans="1:9" ht="19.2" customHeight="1">
      <c r="A23" s="50"/>
      <c r="B23" s="52"/>
      <c r="C23" s="3"/>
      <c r="D23" s="31"/>
      <c r="E23" s="32"/>
      <c r="F23" s="32"/>
      <c r="G23" s="33"/>
      <c r="H23" s="31"/>
      <c r="I23" s="39"/>
    </row>
    <row r="24" spans="1:9" ht="19.2" customHeight="1">
      <c r="A24" s="53" t="s">
        <v>6</v>
      </c>
      <c r="B24" s="51" t="s">
        <v>1</v>
      </c>
      <c r="C24" s="2"/>
      <c r="D24" s="35"/>
      <c r="E24" s="36"/>
      <c r="F24" s="36"/>
      <c r="G24" s="37"/>
      <c r="H24" s="35"/>
      <c r="I24" s="39"/>
    </row>
    <row r="25" spans="1:9" ht="19.2" customHeight="1">
      <c r="A25" s="53"/>
      <c r="B25" s="52"/>
      <c r="C25" s="3"/>
      <c r="D25" s="31"/>
      <c r="E25" s="32"/>
      <c r="F25" s="32"/>
      <c r="G25" s="33"/>
      <c r="H25" s="31"/>
      <c r="I25" s="39"/>
    </row>
    <row r="26" spans="1:9" ht="19.2" customHeight="1">
      <c r="A26" s="50">
        <v>13</v>
      </c>
      <c r="B26" s="51">
        <v>30</v>
      </c>
      <c r="C26" s="2"/>
      <c r="D26" s="35"/>
      <c r="E26" s="36"/>
      <c r="F26" s="36"/>
      <c r="G26" s="37"/>
      <c r="H26" s="35"/>
      <c r="I26" s="39"/>
    </row>
    <row r="27" spans="1:9" ht="19.2" customHeight="1">
      <c r="A27" s="50"/>
      <c r="B27" s="52"/>
      <c r="C27" s="3"/>
      <c r="D27" s="31"/>
      <c r="E27" s="32"/>
      <c r="F27" s="32"/>
      <c r="G27" s="33"/>
      <c r="H27" s="31"/>
      <c r="I27" s="39"/>
    </row>
    <row r="28" spans="1:9" ht="19.2" customHeight="1">
      <c r="A28" s="53" t="s">
        <v>7</v>
      </c>
      <c r="B28" s="51" t="s">
        <v>1</v>
      </c>
      <c r="C28" s="2"/>
      <c r="D28" s="35"/>
      <c r="E28" s="36"/>
      <c r="F28" s="36"/>
      <c r="G28" s="37"/>
      <c r="H28" s="35"/>
      <c r="I28" s="39"/>
    </row>
    <row r="29" spans="1:9" ht="19.2" customHeight="1">
      <c r="A29" s="53"/>
      <c r="B29" s="52"/>
      <c r="C29" s="3"/>
      <c r="D29" s="31"/>
      <c r="E29" s="32"/>
      <c r="F29" s="32"/>
      <c r="G29" s="33"/>
      <c r="H29" s="31"/>
      <c r="I29" s="39"/>
    </row>
    <row r="30" spans="1:9" ht="19.2" customHeight="1">
      <c r="A30" s="50">
        <v>14</v>
      </c>
      <c r="B30" s="51">
        <v>30</v>
      </c>
      <c r="C30" s="2"/>
      <c r="D30" s="35"/>
      <c r="E30" s="36"/>
      <c r="F30" s="36"/>
      <c r="G30" s="37"/>
      <c r="H30" s="35"/>
      <c r="I30" s="39"/>
    </row>
    <row r="31" spans="1:9" ht="19.2" customHeight="1">
      <c r="A31" s="50"/>
      <c r="B31" s="52"/>
      <c r="C31" s="3"/>
      <c r="D31" s="31"/>
      <c r="E31" s="32"/>
      <c r="F31" s="32"/>
      <c r="G31" s="33"/>
      <c r="H31" s="31"/>
      <c r="I31" s="39"/>
    </row>
    <row r="32" spans="1:9" ht="19.2" customHeight="1">
      <c r="A32" s="53" t="s">
        <v>8</v>
      </c>
      <c r="B32" s="51" t="s">
        <v>1</v>
      </c>
      <c r="C32" s="2"/>
      <c r="D32" s="35"/>
      <c r="E32" s="36"/>
      <c r="F32" s="36"/>
      <c r="G32" s="37"/>
      <c r="H32" s="35"/>
      <c r="I32" s="39"/>
    </row>
    <row r="33" spans="1:9" ht="19.2" customHeight="1">
      <c r="A33" s="53"/>
      <c r="B33" s="52"/>
      <c r="C33" s="3"/>
      <c r="D33" s="31"/>
      <c r="E33" s="32"/>
      <c r="F33" s="32"/>
      <c r="G33" s="33"/>
      <c r="H33" s="31"/>
      <c r="I33" s="39"/>
    </row>
    <row r="34" spans="1:9" ht="19.2" customHeight="1">
      <c r="A34" s="50">
        <v>15</v>
      </c>
      <c r="B34" s="51">
        <v>30</v>
      </c>
      <c r="C34" s="2"/>
      <c r="D34" s="35"/>
      <c r="E34" s="36"/>
      <c r="F34" s="36"/>
      <c r="G34" s="37"/>
      <c r="H34" s="35"/>
      <c r="I34" s="39"/>
    </row>
    <row r="35" spans="1:9" ht="19.2" customHeight="1">
      <c r="A35" s="50"/>
      <c r="B35" s="52"/>
      <c r="C35" s="3"/>
      <c r="D35" s="31"/>
      <c r="E35" s="32"/>
      <c r="F35" s="32"/>
      <c r="G35" s="33"/>
      <c r="H35" s="31"/>
      <c r="I35" s="39"/>
    </row>
    <row r="36" spans="1:9" ht="19.2" customHeight="1">
      <c r="A36" s="53" t="s">
        <v>9</v>
      </c>
      <c r="B36" s="51" t="s">
        <v>1</v>
      </c>
      <c r="C36" s="2"/>
      <c r="D36" s="35"/>
      <c r="E36" s="36"/>
      <c r="F36" s="36"/>
      <c r="G36" s="37"/>
      <c r="H36" s="35"/>
      <c r="I36" s="39"/>
    </row>
    <row r="37" spans="1:9" ht="19.2" customHeight="1">
      <c r="A37" s="53"/>
      <c r="B37" s="52"/>
      <c r="C37" s="3"/>
      <c r="D37" s="31"/>
      <c r="E37" s="32"/>
      <c r="F37" s="32"/>
      <c r="G37" s="33"/>
      <c r="H37" s="31"/>
      <c r="I37" s="39"/>
    </row>
    <row r="38" spans="1:9" ht="19.2" customHeight="1">
      <c r="A38" s="50">
        <v>16</v>
      </c>
      <c r="B38" s="51">
        <v>30</v>
      </c>
      <c r="C38" s="2"/>
      <c r="D38" s="35"/>
      <c r="E38" s="36"/>
      <c r="F38" s="36"/>
      <c r="G38" s="37"/>
      <c r="H38" s="35"/>
      <c r="I38" s="39"/>
    </row>
    <row r="39" spans="1:9" ht="19.2" customHeight="1">
      <c r="A39" s="50"/>
      <c r="B39" s="52"/>
      <c r="C39" s="3"/>
      <c r="D39" s="31"/>
      <c r="E39" s="32"/>
      <c r="F39" s="32"/>
      <c r="G39" s="33"/>
      <c r="H39" s="31"/>
      <c r="I39" s="39"/>
    </row>
    <row r="40" spans="1:9" ht="19.2" customHeight="1">
      <c r="A40" s="40" t="s">
        <v>10</v>
      </c>
      <c r="B40" s="41" t="s">
        <v>1</v>
      </c>
      <c r="C40" s="2"/>
      <c r="D40" s="42"/>
      <c r="E40" s="43"/>
      <c r="F40" s="43"/>
      <c r="G40" s="44"/>
      <c r="H40" s="42"/>
      <c r="I40" s="45"/>
    </row>
    <row r="41" spans="1:9" ht="12.75" hidden="1" customHeight="1">
      <c r="H41" s="8"/>
    </row>
    <row r="42" spans="1:9" ht="12.75" hidden="1" customHeight="1">
      <c r="H42" s="8"/>
    </row>
    <row r="43" spans="1:9" ht="12.75" hidden="1" customHeight="1">
      <c r="H43" s="8"/>
    </row>
    <row r="44" spans="1:9" ht="12.75" hidden="1" customHeight="1">
      <c r="H44" s="8"/>
    </row>
    <row r="45" spans="1:9" ht="12.75" hidden="1" customHeight="1">
      <c r="H45" s="8"/>
    </row>
    <row r="46" spans="1:9" s="10" customFormat="1" ht="12.75" hidden="1" customHeight="1">
      <c r="A46" s="5"/>
      <c r="B46" s="5"/>
      <c r="C46" s="1"/>
      <c r="D46" s="1"/>
      <c r="E46" s="1"/>
      <c r="F46" s="1"/>
      <c r="G46" s="1"/>
      <c r="H46" s="9"/>
    </row>
    <row r="47" spans="1:9" ht="12.75" customHeight="1"/>
    <row r="48" spans="1:9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</sheetData>
  <mergeCells count="36"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</mergeCells>
  <dataValidations count="2">
    <dataValidation type="list" allowBlank="1" showInputMessage="1" showErrorMessage="1" sqref="H1" xr:uid="{D43760C5-C539-4C40-A48B-82294B7D18C6}">
      <formula1>l_semaine</formula1>
    </dataValidation>
    <dataValidation type="list" allowBlank="1" showInputMessage="1" showErrorMessage="1" sqref="F1" xr:uid="{B0F58AB6-D4AD-4040-A814-8012FB4C0D23}">
      <formula1>l_mois</formula1>
    </dataValidation>
  </dataValidations>
  <printOptions horizontalCentered="1" verticalCentered="1"/>
  <pageMargins left="0" right="0" top="0" bottom="0" header="0" footer="0"/>
  <pageSetup paperSize="9" scale="25" fitToHeight="60"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xr:uid="{71E9A719-44F2-495C-AF7A-332C9F6D8942}">
          <x14:formula1>
            <xm:f>#REF!</xm:f>
          </x14:formula1>
          <xm:sqref>D3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55FEF-B505-4D4D-83C8-6BA6C63E12F0}">
  <sheetPr codeName="Feuil22"/>
  <dimension ref="A1:K125"/>
  <sheetViews>
    <sheetView showGridLines="0" zoomScaleNormal="100" workbookViewId="0">
      <pane xSplit="3" ySplit="2" topLeftCell="D3" activePane="bottomRight" state="frozen"/>
      <selection activeCell="D16" sqref="D16"/>
      <selection pane="topRight" activeCell="D16" sqref="D16"/>
      <selection pane="bottomLeft" activeCell="D16" sqref="D16"/>
      <selection pane="bottomRight" activeCell="A14" sqref="A14:A15"/>
    </sheetView>
  </sheetViews>
  <sheetFormatPr baseColWidth="10" defaultColWidth="23.109375" defaultRowHeight="12.75" customHeight="1" zeroHeight="1"/>
  <cols>
    <col min="1" max="1" width="4.33203125" style="5" customWidth="1"/>
    <col min="2" max="2" width="3.21875" style="5" customWidth="1"/>
    <col min="3" max="3" width="1.33203125" style="1" customWidth="1"/>
    <col min="4" max="9" width="32.77734375" style="1" customWidth="1"/>
    <col min="10" max="16383" width="23.109375" style="1"/>
    <col min="16384" max="16384" width="4" style="1" customWidth="1"/>
  </cols>
  <sheetData>
    <row r="1" spans="1:11" ht="27.6" customHeight="1">
      <c r="A1" s="11"/>
      <c r="B1" s="6"/>
      <c r="C1" s="7"/>
      <c r="D1" s="22" t="s">
        <v>18</v>
      </c>
      <c r="E1" s="23" t="s">
        <v>81</v>
      </c>
      <c r="F1" s="24" t="s">
        <v>60</v>
      </c>
      <c r="G1" s="23" t="s">
        <v>82</v>
      </c>
      <c r="H1" s="46">
        <v>25</v>
      </c>
      <c r="I1" s="18">
        <f>Var_An</f>
        <v>2023</v>
      </c>
      <c r="K1" s="25">
        <f>DATE(I1,MATCH(F1,l_mois,0),1)</f>
        <v>45078</v>
      </c>
    </row>
    <row r="2" spans="1:11" s="29" customFormat="1" ht="25.2" customHeight="1">
      <c r="A2" s="26"/>
      <c r="B2" s="27"/>
      <c r="C2" s="7">
        <v>1</v>
      </c>
      <c r="D2" s="47">
        <v>45096</v>
      </c>
      <c r="E2" s="47">
        <v>45097</v>
      </c>
      <c r="F2" s="47">
        <v>45098</v>
      </c>
      <c r="G2" s="47">
        <v>45099</v>
      </c>
      <c r="H2" s="47">
        <v>45100</v>
      </c>
      <c r="I2" s="28" t="s">
        <v>12</v>
      </c>
    </row>
    <row r="3" spans="1:11" ht="19.2" customHeight="1">
      <c r="A3" s="30"/>
      <c r="B3" s="27"/>
      <c r="C3" s="4"/>
      <c r="D3" s="31"/>
      <c r="E3" s="32"/>
      <c r="F3" s="32"/>
      <c r="G3" s="33"/>
      <c r="H3" s="31"/>
      <c r="I3" s="34"/>
      <c r="K3" s="48">
        <f>_xlfn.ISOWEEKNUM(DATE(I1,MATCH(F1,l_mois,0),1))</f>
        <v>22</v>
      </c>
    </row>
    <row r="4" spans="1:11" ht="19.2" customHeight="1">
      <c r="A4" s="53" t="s">
        <v>0</v>
      </c>
      <c r="B4" s="54" t="s">
        <v>1</v>
      </c>
      <c r="C4" s="2"/>
      <c r="D4" s="35"/>
      <c r="E4" s="36"/>
      <c r="F4" s="36"/>
      <c r="G4" s="37"/>
      <c r="H4" s="35"/>
      <c r="I4" s="38"/>
      <c r="K4">
        <f>IF(MONTH($K$1+7)=MONTH($K$1),IF($K$3+1&gt;52,1,$K$3+1),"")</f>
        <v>23</v>
      </c>
    </row>
    <row r="5" spans="1:11" ht="19.2" customHeight="1">
      <c r="A5" s="53"/>
      <c r="B5" s="55"/>
      <c r="C5" s="3"/>
      <c r="D5" s="31"/>
      <c r="E5" s="32"/>
      <c r="F5" s="32"/>
      <c r="G5" s="33"/>
      <c r="H5" s="31"/>
      <c r="I5" s="38"/>
      <c r="K5">
        <f>IF(MONTH($K$1+14)=MONTH($K$1),IF($K$3+2&gt;52,1,$K$3+2),"")</f>
        <v>24</v>
      </c>
    </row>
    <row r="6" spans="1:11" ht="19.2" customHeight="1">
      <c r="A6" s="50">
        <v>8</v>
      </c>
      <c r="B6" s="51">
        <v>30</v>
      </c>
      <c r="C6" s="2"/>
      <c r="D6" s="35"/>
      <c r="E6" s="36"/>
      <c r="F6" s="36"/>
      <c r="G6" s="37"/>
      <c r="H6" s="35"/>
      <c r="I6" s="38"/>
      <c r="K6">
        <f>IF(MONTH($K$1+21)=MONTH($K$1),IF($K$3+3&gt;52,1,$K$3+3),"")</f>
        <v>25</v>
      </c>
    </row>
    <row r="7" spans="1:11" ht="19.2" customHeight="1">
      <c r="A7" s="50"/>
      <c r="B7" s="52"/>
      <c r="C7" s="3"/>
      <c r="D7" s="31"/>
      <c r="E7" s="32"/>
      <c r="F7" s="32"/>
      <c r="G7" s="33"/>
      <c r="H7" s="31"/>
      <c r="I7" s="38"/>
      <c r="K7">
        <f>IF(MONTH($K$1+28)=MONTH($K$1),IF($K$3+4&gt;52,1,$K$3+4),"")</f>
        <v>26</v>
      </c>
    </row>
    <row r="8" spans="1:11" ht="19.2" customHeight="1">
      <c r="A8" s="53" t="s">
        <v>2</v>
      </c>
      <c r="B8" s="51" t="s">
        <v>1</v>
      </c>
      <c r="C8" s="2"/>
      <c r="D8" s="35"/>
      <c r="E8" s="36"/>
      <c r="F8" s="36"/>
      <c r="G8" s="37"/>
      <c r="H8" s="35"/>
      <c r="I8" s="38"/>
      <c r="K8" t="str">
        <f>IF(MONTH($K$1+35)=MONTH($K$1),IF($K$3+5&gt;52,1,$K$3+5),"")</f>
        <v/>
      </c>
    </row>
    <row r="9" spans="1:11" ht="19.2" customHeight="1">
      <c r="A9" s="53"/>
      <c r="B9" s="52"/>
      <c r="C9" s="3"/>
      <c r="D9" s="31"/>
      <c r="E9" s="32"/>
      <c r="F9" s="32"/>
      <c r="G9" s="33"/>
      <c r="H9" s="31"/>
      <c r="I9" s="39"/>
      <c r="K9" t="str">
        <f>IF(MONTH($K$1+42)=MONTH($K$1),IF($K$3+6&gt;52,1,$K$3+6),"")</f>
        <v/>
      </c>
    </row>
    <row r="10" spans="1:11" ht="19.2" customHeight="1">
      <c r="A10" s="50">
        <v>9</v>
      </c>
      <c r="B10" s="51">
        <v>30</v>
      </c>
      <c r="C10" s="2"/>
      <c r="D10" s="35"/>
      <c r="E10" s="36"/>
      <c r="F10" s="36"/>
      <c r="G10" s="37"/>
      <c r="H10" s="35"/>
      <c r="I10" s="39"/>
    </row>
    <row r="11" spans="1:11" ht="19.2" customHeight="1">
      <c r="A11" s="50"/>
      <c r="B11" s="52"/>
      <c r="C11" s="3"/>
      <c r="D11" s="31"/>
      <c r="E11" s="32"/>
      <c r="F11" s="32"/>
      <c r="G11" s="33"/>
      <c r="H11" s="31"/>
      <c r="I11" s="39"/>
    </row>
    <row r="12" spans="1:11" ht="19.2" customHeight="1">
      <c r="A12" s="53" t="s">
        <v>3</v>
      </c>
      <c r="B12" s="51" t="s">
        <v>1</v>
      </c>
      <c r="C12" s="2"/>
      <c r="D12" s="35"/>
      <c r="E12" s="36"/>
      <c r="F12" s="36"/>
      <c r="G12" s="37"/>
      <c r="H12" s="35"/>
      <c r="I12" s="39"/>
    </row>
    <row r="13" spans="1:11" ht="19.2" customHeight="1">
      <c r="A13" s="53"/>
      <c r="B13" s="52"/>
      <c r="C13" s="3"/>
      <c r="D13" s="31"/>
      <c r="E13" s="32"/>
      <c r="F13" s="32"/>
      <c r="G13" s="33"/>
      <c r="H13" s="31"/>
      <c r="I13" s="39"/>
    </row>
    <row r="14" spans="1:11" ht="19.2" customHeight="1">
      <c r="A14" s="50">
        <v>10</v>
      </c>
      <c r="B14" s="51">
        <v>30</v>
      </c>
      <c r="C14" s="2"/>
      <c r="D14" s="35"/>
      <c r="E14" s="36"/>
      <c r="F14" s="36"/>
      <c r="G14" s="37"/>
      <c r="H14" s="35"/>
      <c r="I14" s="39"/>
    </row>
    <row r="15" spans="1:11" ht="19.2" customHeight="1">
      <c r="A15" s="50"/>
      <c r="B15" s="52"/>
      <c r="C15" s="3"/>
      <c r="D15" s="31"/>
      <c r="E15" s="32"/>
      <c r="F15" s="32"/>
      <c r="G15" s="33"/>
      <c r="H15" s="31"/>
      <c r="I15" s="39"/>
    </row>
    <row r="16" spans="1:11" ht="19.2" customHeight="1">
      <c r="A16" s="53" t="s">
        <v>4</v>
      </c>
      <c r="B16" s="51" t="s">
        <v>1</v>
      </c>
      <c r="C16" s="2"/>
      <c r="D16" s="35"/>
      <c r="E16" s="36"/>
      <c r="F16" s="36"/>
      <c r="G16" s="37"/>
      <c r="H16" s="35"/>
      <c r="I16" s="39"/>
    </row>
    <row r="17" spans="1:9" ht="19.2" customHeight="1">
      <c r="A17" s="53"/>
      <c r="B17" s="52"/>
      <c r="C17" s="3"/>
      <c r="D17" s="31"/>
      <c r="E17" s="32"/>
      <c r="F17" s="32"/>
      <c r="G17" s="33"/>
      <c r="H17" s="31"/>
      <c r="I17" s="39"/>
    </row>
    <row r="18" spans="1:9" ht="19.2" customHeight="1">
      <c r="A18" s="50">
        <v>11</v>
      </c>
      <c r="B18" s="51">
        <v>30</v>
      </c>
      <c r="C18" s="2"/>
      <c r="D18" s="35"/>
      <c r="E18" s="36"/>
      <c r="F18" s="36"/>
      <c r="G18" s="37"/>
      <c r="H18" s="35"/>
      <c r="I18" s="39"/>
    </row>
    <row r="19" spans="1:9" ht="19.2" customHeight="1">
      <c r="A19" s="50"/>
      <c r="B19" s="52"/>
      <c r="C19" s="4"/>
      <c r="D19" s="31"/>
      <c r="E19" s="32"/>
      <c r="F19" s="32"/>
      <c r="G19" s="33"/>
      <c r="H19" s="31"/>
      <c r="I19" s="39"/>
    </row>
    <row r="20" spans="1:9" ht="19.2" customHeight="1">
      <c r="A20" s="53" t="s">
        <v>5</v>
      </c>
      <c r="B20" s="51" t="s">
        <v>1</v>
      </c>
      <c r="C20" s="2"/>
      <c r="D20" s="35"/>
      <c r="E20" s="36"/>
      <c r="F20" s="36"/>
      <c r="G20" s="37"/>
      <c r="H20" s="35"/>
      <c r="I20" s="39"/>
    </row>
    <row r="21" spans="1:9" ht="19.2" customHeight="1">
      <c r="A21" s="53"/>
      <c r="B21" s="52"/>
      <c r="C21" s="3"/>
      <c r="D21" s="31"/>
      <c r="E21" s="32"/>
      <c r="F21" s="32"/>
      <c r="G21" s="33"/>
      <c r="H21" s="31"/>
      <c r="I21" s="39"/>
    </row>
    <row r="22" spans="1:9" ht="19.2" customHeight="1">
      <c r="A22" s="50">
        <v>12</v>
      </c>
      <c r="B22" s="51">
        <v>30</v>
      </c>
      <c r="C22" s="2"/>
      <c r="D22" s="35"/>
      <c r="E22" s="36"/>
      <c r="F22" s="36"/>
      <c r="G22" s="37"/>
      <c r="H22" s="35"/>
      <c r="I22" s="39"/>
    </row>
    <row r="23" spans="1:9" ht="19.2" customHeight="1">
      <c r="A23" s="50"/>
      <c r="B23" s="52"/>
      <c r="C23" s="3"/>
      <c r="D23" s="31"/>
      <c r="E23" s="32"/>
      <c r="F23" s="32"/>
      <c r="G23" s="33"/>
      <c r="H23" s="31"/>
      <c r="I23" s="39"/>
    </row>
    <row r="24" spans="1:9" ht="19.2" customHeight="1">
      <c r="A24" s="53" t="s">
        <v>6</v>
      </c>
      <c r="B24" s="51" t="s">
        <v>1</v>
      </c>
      <c r="C24" s="2"/>
      <c r="D24" s="35"/>
      <c r="E24" s="36"/>
      <c r="F24" s="36"/>
      <c r="G24" s="37"/>
      <c r="H24" s="35"/>
      <c r="I24" s="39"/>
    </row>
    <row r="25" spans="1:9" ht="19.2" customHeight="1">
      <c r="A25" s="53"/>
      <c r="B25" s="52"/>
      <c r="C25" s="3"/>
      <c r="D25" s="31"/>
      <c r="E25" s="32"/>
      <c r="F25" s="32"/>
      <c r="G25" s="33"/>
      <c r="H25" s="31"/>
      <c r="I25" s="39"/>
    </row>
    <row r="26" spans="1:9" ht="19.2" customHeight="1">
      <c r="A26" s="50">
        <v>13</v>
      </c>
      <c r="B26" s="51">
        <v>30</v>
      </c>
      <c r="C26" s="2"/>
      <c r="D26" s="35"/>
      <c r="E26" s="36"/>
      <c r="F26" s="36"/>
      <c r="G26" s="37"/>
      <c r="H26" s="35"/>
      <c r="I26" s="39"/>
    </row>
    <row r="27" spans="1:9" ht="19.2" customHeight="1">
      <c r="A27" s="50"/>
      <c r="B27" s="52"/>
      <c r="C27" s="3"/>
      <c r="D27" s="31"/>
      <c r="E27" s="32"/>
      <c r="F27" s="32"/>
      <c r="G27" s="33"/>
      <c r="H27" s="31"/>
      <c r="I27" s="39"/>
    </row>
    <row r="28" spans="1:9" ht="19.2" customHeight="1">
      <c r="A28" s="53" t="s">
        <v>7</v>
      </c>
      <c r="B28" s="51" t="s">
        <v>1</v>
      </c>
      <c r="C28" s="2"/>
      <c r="D28" s="35"/>
      <c r="E28" s="36"/>
      <c r="F28" s="36"/>
      <c r="G28" s="37"/>
      <c r="H28" s="35"/>
      <c r="I28" s="39"/>
    </row>
    <row r="29" spans="1:9" ht="19.2" customHeight="1">
      <c r="A29" s="53"/>
      <c r="B29" s="52"/>
      <c r="C29" s="3"/>
      <c r="D29" s="31"/>
      <c r="E29" s="32"/>
      <c r="F29" s="32"/>
      <c r="G29" s="33"/>
      <c r="H29" s="31"/>
      <c r="I29" s="39"/>
    </row>
    <row r="30" spans="1:9" ht="19.2" customHeight="1">
      <c r="A30" s="50">
        <v>14</v>
      </c>
      <c r="B30" s="51">
        <v>30</v>
      </c>
      <c r="C30" s="2"/>
      <c r="D30" s="35"/>
      <c r="E30" s="36"/>
      <c r="F30" s="36"/>
      <c r="G30" s="37"/>
      <c r="H30" s="35"/>
      <c r="I30" s="39"/>
    </row>
    <row r="31" spans="1:9" ht="19.2" customHeight="1">
      <c r="A31" s="50"/>
      <c r="B31" s="52"/>
      <c r="C31" s="3"/>
      <c r="D31" s="31"/>
      <c r="E31" s="32"/>
      <c r="F31" s="32"/>
      <c r="G31" s="33"/>
      <c r="H31" s="31"/>
      <c r="I31" s="39"/>
    </row>
    <row r="32" spans="1:9" ht="19.2" customHeight="1">
      <c r="A32" s="53" t="s">
        <v>8</v>
      </c>
      <c r="B32" s="51" t="s">
        <v>1</v>
      </c>
      <c r="C32" s="2"/>
      <c r="D32" s="35"/>
      <c r="E32" s="36"/>
      <c r="F32" s="36"/>
      <c r="G32" s="37"/>
      <c r="H32" s="35"/>
      <c r="I32" s="39"/>
    </row>
    <row r="33" spans="1:9" ht="19.2" customHeight="1">
      <c r="A33" s="53"/>
      <c r="B33" s="52"/>
      <c r="C33" s="3"/>
      <c r="D33" s="31"/>
      <c r="E33" s="32"/>
      <c r="F33" s="32"/>
      <c r="G33" s="33"/>
      <c r="H33" s="31"/>
      <c r="I33" s="39"/>
    </row>
    <row r="34" spans="1:9" ht="19.2" customHeight="1">
      <c r="A34" s="50">
        <v>15</v>
      </c>
      <c r="B34" s="51">
        <v>30</v>
      </c>
      <c r="C34" s="2"/>
      <c r="D34" s="35"/>
      <c r="E34" s="36"/>
      <c r="F34" s="36"/>
      <c r="G34" s="37"/>
      <c r="H34" s="35"/>
      <c r="I34" s="39"/>
    </row>
    <row r="35" spans="1:9" ht="19.2" customHeight="1">
      <c r="A35" s="50"/>
      <c r="B35" s="52"/>
      <c r="C35" s="3"/>
      <c r="D35" s="31"/>
      <c r="E35" s="32"/>
      <c r="F35" s="32"/>
      <c r="G35" s="33"/>
      <c r="H35" s="31"/>
      <c r="I35" s="39"/>
    </row>
    <row r="36" spans="1:9" ht="19.2" customHeight="1">
      <c r="A36" s="53" t="s">
        <v>9</v>
      </c>
      <c r="B36" s="51" t="s">
        <v>1</v>
      </c>
      <c r="C36" s="2"/>
      <c r="D36" s="35"/>
      <c r="E36" s="36"/>
      <c r="F36" s="36"/>
      <c r="G36" s="37"/>
      <c r="H36" s="35"/>
      <c r="I36" s="39"/>
    </row>
    <row r="37" spans="1:9" ht="19.2" customHeight="1">
      <c r="A37" s="53"/>
      <c r="B37" s="52"/>
      <c r="C37" s="3"/>
      <c r="D37" s="31"/>
      <c r="E37" s="32"/>
      <c r="F37" s="32"/>
      <c r="G37" s="33"/>
      <c r="H37" s="31"/>
      <c r="I37" s="39"/>
    </row>
    <row r="38" spans="1:9" ht="19.2" customHeight="1">
      <c r="A38" s="50">
        <v>16</v>
      </c>
      <c r="B38" s="51">
        <v>30</v>
      </c>
      <c r="C38" s="2"/>
      <c r="D38" s="35"/>
      <c r="E38" s="36"/>
      <c r="F38" s="36"/>
      <c r="G38" s="37"/>
      <c r="H38" s="35"/>
      <c r="I38" s="39"/>
    </row>
    <row r="39" spans="1:9" ht="19.2" customHeight="1">
      <c r="A39" s="50"/>
      <c r="B39" s="52"/>
      <c r="C39" s="3"/>
      <c r="D39" s="31"/>
      <c r="E39" s="32"/>
      <c r="F39" s="32"/>
      <c r="G39" s="33"/>
      <c r="H39" s="31"/>
      <c r="I39" s="39"/>
    </row>
    <row r="40" spans="1:9" ht="19.2" customHeight="1">
      <c r="A40" s="40" t="s">
        <v>10</v>
      </c>
      <c r="B40" s="41" t="s">
        <v>1</v>
      </c>
      <c r="C40" s="2"/>
      <c r="D40" s="42"/>
      <c r="E40" s="43"/>
      <c r="F40" s="43"/>
      <c r="G40" s="44"/>
      <c r="H40" s="42"/>
      <c r="I40" s="45"/>
    </row>
    <row r="41" spans="1:9" ht="12.75" hidden="1" customHeight="1">
      <c r="H41" s="8"/>
    </row>
    <row r="42" spans="1:9" ht="12.75" hidden="1" customHeight="1">
      <c r="H42" s="8"/>
    </row>
    <row r="43" spans="1:9" ht="12.75" hidden="1" customHeight="1">
      <c r="H43" s="8"/>
    </row>
    <row r="44" spans="1:9" ht="12.75" hidden="1" customHeight="1">
      <c r="H44" s="8"/>
    </row>
    <row r="45" spans="1:9" ht="12.75" hidden="1" customHeight="1">
      <c r="H45" s="8"/>
    </row>
    <row r="46" spans="1:9" s="10" customFormat="1" ht="12.75" hidden="1" customHeight="1">
      <c r="A46" s="5"/>
      <c r="B46" s="5"/>
      <c r="C46" s="1"/>
      <c r="D46" s="1"/>
      <c r="E46" s="1"/>
      <c r="F46" s="1"/>
      <c r="G46" s="1"/>
      <c r="H46" s="9"/>
    </row>
    <row r="47" spans="1:9" ht="12.75" customHeight="1"/>
    <row r="48" spans="1:9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</sheetData>
  <mergeCells count="36"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</mergeCells>
  <dataValidations count="2">
    <dataValidation type="list" allowBlank="1" showInputMessage="1" showErrorMessage="1" sqref="H1" xr:uid="{F8549B1F-FD49-4D40-974C-66CB233E8F95}">
      <formula1>l_semaine</formula1>
    </dataValidation>
    <dataValidation type="list" allowBlank="1" showInputMessage="1" showErrorMessage="1" sqref="F1" xr:uid="{F4A2F190-696F-4152-8689-DBEB8364D676}">
      <formula1>l_mois</formula1>
    </dataValidation>
  </dataValidations>
  <printOptions horizontalCentered="1" verticalCentered="1"/>
  <pageMargins left="0" right="0" top="0" bottom="0" header="0" footer="0"/>
  <pageSetup paperSize="9" scale="25" fitToHeight="60"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xr:uid="{19FC2D0F-ED86-4236-BD8B-DEEB0FD92D18}">
          <x14:formula1>
            <xm:f>#REF!</xm:f>
          </x14:formula1>
          <xm:sqref>D3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FEE67-A7FA-4B9E-AAE3-BC7759C4E432}">
  <sheetPr codeName="Feuil24"/>
  <dimension ref="A1:K125"/>
  <sheetViews>
    <sheetView showGridLines="0" zoomScaleNormal="100" workbookViewId="0">
      <pane xSplit="3" ySplit="2" topLeftCell="D3" activePane="bottomRight" state="frozen"/>
      <selection activeCell="D16" sqref="D16"/>
      <selection pane="topRight" activeCell="D16" sqref="D16"/>
      <selection pane="bottomLeft" activeCell="D16" sqref="D16"/>
      <selection pane="bottomRight" activeCell="E18" sqref="E18"/>
    </sheetView>
  </sheetViews>
  <sheetFormatPr baseColWidth="10" defaultColWidth="23.109375" defaultRowHeight="12.75" customHeight="1" zeroHeight="1"/>
  <cols>
    <col min="1" max="1" width="4.33203125" style="5" customWidth="1"/>
    <col min="2" max="2" width="3.21875" style="5" customWidth="1"/>
    <col min="3" max="3" width="1.33203125" style="1" customWidth="1"/>
    <col min="4" max="9" width="32.77734375" style="1" customWidth="1"/>
    <col min="10" max="16383" width="23.109375" style="1"/>
    <col min="16384" max="16384" width="4" style="1" customWidth="1"/>
  </cols>
  <sheetData>
    <row r="1" spans="1:11" ht="27.6" customHeight="1">
      <c r="A1" s="11"/>
      <c r="B1" s="6"/>
      <c r="C1" s="7"/>
      <c r="D1" s="22" t="s">
        <v>21</v>
      </c>
      <c r="E1" s="23" t="s">
        <v>81</v>
      </c>
      <c r="F1" s="24" t="s">
        <v>60</v>
      </c>
      <c r="G1" s="23" t="s">
        <v>82</v>
      </c>
      <c r="H1" s="46">
        <v>24</v>
      </c>
      <c r="I1" s="18">
        <f>Var_An</f>
        <v>2023</v>
      </c>
      <c r="K1" s="25">
        <f>DATE(I1,MATCH(F1,l_mois,0),1)</f>
        <v>45078</v>
      </c>
    </row>
    <row r="2" spans="1:11" s="29" customFormat="1" ht="25.2" customHeight="1">
      <c r="A2" s="26"/>
      <c r="B2" s="27"/>
      <c r="C2" s="7">
        <v>1</v>
      </c>
      <c r="D2" s="47">
        <v>45089</v>
      </c>
      <c r="E2" s="47">
        <v>45090</v>
      </c>
      <c r="F2" s="47">
        <v>45091</v>
      </c>
      <c r="G2" s="47">
        <v>45092</v>
      </c>
      <c r="H2" s="47">
        <v>45093</v>
      </c>
      <c r="I2" s="28" t="s">
        <v>12</v>
      </c>
    </row>
    <row r="3" spans="1:11" ht="19.2" customHeight="1">
      <c r="A3" s="30"/>
      <c r="B3" s="27"/>
      <c r="C3" s="4"/>
      <c r="D3" s="31"/>
      <c r="E3" s="32"/>
      <c r="F3" s="32"/>
      <c r="G3" s="33"/>
      <c r="H3" s="31"/>
      <c r="I3" s="34"/>
      <c r="K3" s="48">
        <f>_xlfn.ISOWEEKNUM(DATE(I1,MATCH(F1,l_mois,0),1))</f>
        <v>22</v>
      </c>
    </row>
    <row r="4" spans="1:11" ht="19.2" customHeight="1">
      <c r="A4" s="53" t="s">
        <v>0</v>
      </c>
      <c r="B4" s="54" t="s">
        <v>1</v>
      </c>
      <c r="C4" s="2"/>
      <c r="D4" s="35"/>
      <c r="E4" s="36"/>
      <c r="F4" s="36"/>
      <c r="G4" s="37"/>
      <c r="H4" s="35"/>
      <c r="I4" s="38"/>
      <c r="K4">
        <f>IF(MONTH($K$1+7)=MONTH($K$1),IF($K$3+1&gt;52,1,$K$3+1),"")</f>
        <v>23</v>
      </c>
    </row>
    <row r="5" spans="1:11" ht="19.2" customHeight="1">
      <c r="A5" s="53"/>
      <c r="B5" s="55"/>
      <c r="C5" s="3"/>
      <c r="D5" s="31"/>
      <c r="E5" s="32"/>
      <c r="F5" s="32"/>
      <c r="G5" s="33"/>
      <c r="H5" s="31"/>
      <c r="I5" s="38"/>
      <c r="K5">
        <f>IF(MONTH($K$1+14)=MONTH($K$1),IF($K$3+2&gt;52,1,$K$3+2),"")</f>
        <v>24</v>
      </c>
    </row>
    <row r="6" spans="1:11" ht="19.2" customHeight="1">
      <c r="A6" s="50">
        <v>8</v>
      </c>
      <c r="B6" s="51">
        <v>30</v>
      </c>
      <c r="C6" s="2"/>
      <c r="D6" s="35"/>
      <c r="E6" s="36"/>
      <c r="F6" s="36"/>
      <c r="G6" s="37"/>
      <c r="H6" s="35"/>
      <c r="I6" s="38"/>
      <c r="K6">
        <f>IF(MONTH($K$1+21)=MONTH($K$1),IF($K$3+3&gt;52,1,$K$3+3),"")</f>
        <v>25</v>
      </c>
    </row>
    <row r="7" spans="1:11" ht="19.2" customHeight="1">
      <c r="A7" s="50"/>
      <c r="B7" s="52"/>
      <c r="C7" s="3"/>
      <c r="D7" s="31"/>
      <c r="E7" s="32"/>
      <c r="F7" s="32"/>
      <c r="G7" s="33"/>
      <c r="H7" s="31"/>
      <c r="I7" s="38"/>
      <c r="K7">
        <f>IF(MONTH($K$1+28)=MONTH($K$1),IF($K$3+4&gt;52,1,$K$3+4),"")</f>
        <v>26</v>
      </c>
    </row>
    <row r="8" spans="1:11" ht="19.2" customHeight="1">
      <c r="A8" s="53" t="s">
        <v>2</v>
      </c>
      <c r="B8" s="51" t="s">
        <v>1</v>
      </c>
      <c r="C8" s="2"/>
      <c r="D8" s="35"/>
      <c r="E8" s="36"/>
      <c r="F8" s="36"/>
      <c r="G8" s="37"/>
      <c r="H8" s="35"/>
      <c r="I8" s="38"/>
      <c r="K8" t="str">
        <f>IF(MONTH($K$1+35)=MONTH($K$1),IF($K$3+5&gt;52,1,$K$3+5),"")</f>
        <v/>
      </c>
    </row>
    <row r="9" spans="1:11" ht="19.2" customHeight="1">
      <c r="A9" s="53"/>
      <c r="B9" s="52"/>
      <c r="C9" s="3"/>
      <c r="D9" s="31"/>
      <c r="E9" s="32"/>
      <c r="F9" s="32"/>
      <c r="G9" s="33"/>
      <c r="H9" s="31"/>
      <c r="I9" s="39"/>
      <c r="K9" t="str">
        <f>IF(MONTH($K$1+42)=MONTH($K$1),IF($K$3+6&gt;52,1,$K$3+6),"")</f>
        <v/>
      </c>
    </row>
    <row r="10" spans="1:11" ht="19.2" customHeight="1">
      <c r="A10" s="50">
        <v>9</v>
      </c>
      <c r="B10" s="51">
        <v>30</v>
      </c>
      <c r="C10" s="2"/>
      <c r="D10" s="35"/>
      <c r="E10" s="36"/>
      <c r="F10" s="36"/>
      <c r="G10" s="37"/>
      <c r="H10" s="35"/>
      <c r="I10" s="39"/>
    </row>
    <row r="11" spans="1:11" ht="19.2" customHeight="1">
      <c r="A11" s="50"/>
      <c r="B11" s="52"/>
      <c r="C11" s="3"/>
      <c r="D11" s="31"/>
      <c r="E11" s="32" t="s">
        <v>25</v>
      </c>
      <c r="F11" s="32"/>
      <c r="G11" s="33"/>
      <c r="H11" s="31"/>
      <c r="I11" s="39"/>
    </row>
    <row r="12" spans="1:11" ht="19.2" customHeight="1">
      <c r="A12" s="53" t="s">
        <v>3</v>
      </c>
      <c r="B12" s="51" t="s">
        <v>1</v>
      </c>
      <c r="C12" s="2"/>
      <c r="D12" s="35"/>
      <c r="E12" s="36"/>
      <c r="F12" s="36"/>
      <c r="G12" s="37"/>
      <c r="H12" s="35"/>
      <c r="I12" s="39"/>
    </row>
    <row r="13" spans="1:11" ht="19.2" customHeight="1">
      <c r="A13" s="53"/>
      <c r="B13" s="52"/>
      <c r="C13" s="3"/>
      <c r="D13" s="31"/>
      <c r="E13" s="32"/>
      <c r="F13" s="32"/>
      <c r="G13" s="33"/>
      <c r="H13" s="31"/>
      <c r="I13" s="39"/>
    </row>
    <row r="14" spans="1:11" ht="19.2" customHeight="1">
      <c r="A14" s="50">
        <v>10</v>
      </c>
      <c r="B14" s="51">
        <v>30</v>
      </c>
      <c r="C14" s="2"/>
      <c r="D14" s="35"/>
      <c r="E14" s="36"/>
      <c r="F14" s="36"/>
      <c r="G14" s="37"/>
      <c r="H14" s="35"/>
      <c r="I14" s="39"/>
    </row>
    <row r="15" spans="1:11" ht="19.2" customHeight="1">
      <c r="A15" s="50"/>
      <c r="B15" s="52"/>
      <c r="C15" s="3"/>
      <c r="D15" s="31"/>
      <c r="E15" s="32"/>
      <c r="F15" s="32"/>
      <c r="G15" s="33"/>
      <c r="H15" s="31"/>
      <c r="I15" s="39"/>
    </row>
    <row r="16" spans="1:11" ht="19.2" customHeight="1">
      <c r="A16" s="53" t="s">
        <v>4</v>
      </c>
      <c r="B16" s="51" t="s">
        <v>1</v>
      </c>
      <c r="C16" s="2"/>
      <c r="D16" s="35"/>
      <c r="E16" s="36"/>
      <c r="F16" s="36"/>
      <c r="G16" s="37"/>
      <c r="H16" s="35"/>
      <c r="I16" s="39"/>
    </row>
    <row r="17" spans="1:9" ht="19.2" customHeight="1">
      <c r="A17" s="53"/>
      <c r="B17" s="52"/>
      <c r="C17" s="3"/>
      <c r="D17" s="31"/>
      <c r="E17" s="32"/>
      <c r="F17" s="32"/>
      <c r="G17" s="33"/>
      <c r="H17" s="31"/>
      <c r="I17" s="39"/>
    </row>
    <row r="18" spans="1:9" ht="19.2" customHeight="1">
      <c r="A18" s="50">
        <v>11</v>
      </c>
      <c r="B18" s="51">
        <v>30</v>
      </c>
      <c r="C18" s="2"/>
      <c r="D18" s="35"/>
      <c r="E18" s="36"/>
      <c r="F18" s="36"/>
      <c r="G18" s="37"/>
      <c r="H18" s="35"/>
      <c r="I18" s="39"/>
    </row>
    <row r="19" spans="1:9" ht="19.2" customHeight="1">
      <c r="A19" s="50"/>
      <c r="B19" s="52"/>
      <c r="C19" s="4"/>
      <c r="D19" s="31"/>
      <c r="E19" s="32"/>
      <c r="F19" s="32"/>
      <c r="G19" s="33"/>
      <c r="H19" s="31"/>
      <c r="I19" s="39"/>
    </row>
    <row r="20" spans="1:9" ht="19.2" customHeight="1">
      <c r="A20" s="53" t="s">
        <v>5</v>
      </c>
      <c r="B20" s="51" t="s">
        <v>1</v>
      </c>
      <c r="C20" s="2"/>
      <c r="D20" s="35"/>
      <c r="E20" s="36"/>
      <c r="F20" s="36"/>
      <c r="G20" s="37"/>
      <c r="H20" s="35"/>
      <c r="I20" s="39"/>
    </row>
    <row r="21" spans="1:9" ht="19.2" customHeight="1">
      <c r="A21" s="53"/>
      <c r="B21" s="52"/>
      <c r="C21" s="3"/>
      <c r="D21" s="31"/>
      <c r="E21" s="32"/>
      <c r="F21" s="32"/>
      <c r="G21" s="33"/>
      <c r="H21" s="31"/>
      <c r="I21" s="39"/>
    </row>
    <row r="22" spans="1:9" ht="19.2" customHeight="1">
      <c r="A22" s="50">
        <v>12</v>
      </c>
      <c r="B22" s="51">
        <v>30</v>
      </c>
      <c r="C22" s="2"/>
      <c r="D22" s="35"/>
      <c r="E22" s="36"/>
      <c r="F22" s="36"/>
      <c r="G22" s="37"/>
      <c r="H22" s="35"/>
      <c r="I22" s="39"/>
    </row>
    <row r="23" spans="1:9" ht="19.2" customHeight="1">
      <c r="A23" s="50"/>
      <c r="B23" s="52"/>
      <c r="C23" s="3"/>
      <c r="D23" s="31"/>
      <c r="E23" s="32"/>
      <c r="F23" s="32"/>
      <c r="G23" s="33"/>
      <c r="H23" s="31"/>
      <c r="I23" s="39"/>
    </row>
    <row r="24" spans="1:9" ht="19.2" customHeight="1">
      <c r="A24" s="53" t="s">
        <v>6</v>
      </c>
      <c r="B24" s="51" t="s">
        <v>1</v>
      </c>
      <c r="C24" s="2"/>
      <c r="D24" s="35"/>
      <c r="E24" s="36"/>
      <c r="F24" s="36"/>
      <c r="G24" s="37"/>
      <c r="H24" s="35"/>
      <c r="I24" s="39"/>
    </row>
    <row r="25" spans="1:9" ht="19.2" customHeight="1">
      <c r="A25" s="53"/>
      <c r="B25" s="52"/>
      <c r="C25" s="3"/>
      <c r="D25" s="31"/>
      <c r="E25" s="32"/>
      <c r="F25" s="32"/>
      <c r="G25" s="33"/>
      <c r="H25" s="31"/>
      <c r="I25" s="39"/>
    </row>
    <row r="26" spans="1:9" ht="19.2" customHeight="1">
      <c r="A26" s="50">
        <v>13</v>
      </c>
      <c r="B26" s="51">
        <v>30</v>
      </c>
      <c r="C26" s="2"/>
      <c r="D26" s="35"/>
      <c r="E26" s="36"/>
      <c r="F26" s="36"/>
      <c r="G26" s="37"/>
      <c r="H26" s="35"/>
      <c r="I26" s="39"/>
    </row>
    <row r="27" spans="1:9" ht="19.2" customHeight="1">
      <c r="A27" s="50"/>
      <c r="B27" s="52"/>
      <c r="C27" s="3"/>
      <c r="D27" s="31"/>
      <c r="E27" s="32"/>
      <c r="F27" s="32"/>
      <c r="G27" s="33"/>
      <c r="H27" s="31"/>
      <c r="I27" s="39"/>
    </row>
    <row r="28" spans="1:9" ht="19.2" customHeight="1">
      <c r="A28" s="53" t="s">
        <v>7</v>
      </c>
      <c r="B28" s="51" t="s">
        <v>1</v>
      </c>
      <c r="C28" s="2"/>
      <c r="D28" s="35"/>
      <c r="E28" s="36"/>
      <c r="F28" s="36"/>
      <c r="G28" s="37"/>
      <c r="H28" s="35"/>
      <c r="I28" s="39"/>
    </row>
    <row r="29" spans="1:9" ht="19.2" customHeight="1">
      <c r="A29" s="53"/>
      <c r="B29" s="52"/>
      <c r="C29" s="3"/>
      <c r="D29" s="31"/>
      <c r="E29" s="32"/>
      <c r="F29" s="32"/>
      <c r="G29" s="33"/>
      <c r="H29" s="31"/>
      <c r="I29" s="39"/>
    </row>
    <row r="30" spans="1:9" ht="19.2" customHeight="1">
      <c r="A30" s="50">
        <v>14</v>
      </c>
      <c r="B30" s="51">
        <v>30</v>
      </c>
      <c r="C30" s="2"/>
      <c r="D30" s="35"/>
      <c r="E30" s="36"/>
      <c r="F30" s="36"/>
      <c r="G30" s="37"/>
      <c r="H30" s="35"/>
      <c r="I30" s="39"/>
    </row>
    <row r="31" spans="1:9" ht="19.2" customHeight="1">
      <c r="A31" s="50"/>
      <c r="B31" s="52"/>
      <c r="C31" s="3"/>
      <c r="D31" s="31"/>
      <c r="E31" s="32"/>
      <c r="F31" s="32"/>
      <c r="G31" s="33"/>
      <c r="H31" s="31"/>
      <c r="I31" s="39"/>
    </row>
    <row r="32" spans="1:9" ht="19.2" customHeight="1">
      <c r="A32" s="53" t="s">
        <v>8</v>
      </c>
      <c r="B32" s="51" t="s">
        <v>1</v>
      </c>
      <c r="C32" s="2"/>
      <c r="D32" s="35"/>
      <c r="E32" s="36"/>
      <c r="F32" s="36"/>
      <c r="G32" s="37"/>
      <c r="H32" s="35"/>
      <c r="I32" s="39"/>
    </row>
    <row r="33" spans="1:9" ht="19.2" customHeight="1">
      <c r="A33" s="53"/>
      <c r="B33" s="52"/>
      <c r="C33" s="3"/>
      <c r="D33" s="31"/>
      <c r="E33" s="32"/>
      <c r="F33" s="32"/>
      <c r="G33" s="33"/>
      <c r="H33" s="31"/>
      <c r="I33" s="39"/>
    </row>
    <row r="34" spans="1:9" ht="19.2" customHeight="1">
      <c r="A34" s="50">
        <v>15</v>
      </c>
      <c r="B34" s="51">
        <v>30</v>
      </c>
      <c r="C34" s="2"/>
      <c r="D34" s="35"/>
      <c r="E34" s="36"/>
      <c r="F34" s="36"/>
      <c r="G34" s="37"/>
      <c r="H34" s="35"/>
      <c r="I34" s="39"/>
    </row>
    <row r="35" spans="1:9" ht="19.2" customHeight="1">
      <c r="A35" s="50"/>
      <c r="B35" s="52"/>
      <c r="C35" s="3"/>
      <c r="D35" s="31"/>
      <c r="E35" s="32"/>
      <c r="F35" s="32"/>
      <c r="G35" s="33"/>
      <c r="H35" s="31"/>
      <c r="I35" s="39"/>
    </row>
    <row r="36" spans="1:9" ht="19.2" customHeight="1">
      <c r="A36" s="53" t="s">
        <v>9</v>
      </c>
      <c r="B36" s="51" t="s">
        <v>1</v>
      </c>
      <c r="C36" s="2"/>
      <c r="D36" s="35"/>
      <c r="E36" s="36"/>
      <c r="F36" s="36"/>
      <c r="G36" s="37"/>
      <c r="H36" s="35"/>
      <c r="I36" s="39"/>
    </row>
    <row r="37" spans="1:9" ht="19.2" customHeight="1">
      <c r="A37" s="53"/>
      <c r="B37" s="52"/>
      <c r="C37" s="3"/>
      <c r="D37" s="31"/>
      <c r="E37" s="32"/>
      <c r="F37" s="32"/>
      <c r="G37" s="33"/>
      <c r="H37" s="31"/>
      <c r="I37" s="39"/>
    </row>
    <row r="38" spans="1:9" ht="19.2" customHeight="1">
      <c r="A38" s="50">
        <v>16</v>
      </c>
      <c r="B38" s="51">
        <v>30</v>
      </c>
      <c r="C38" s="2"/>
      <c r="D38" s="35"/>
      <c r="E38" s="36"/>
      <c r="F38" s="36"/>
      <c r="G38" s="37"/>
      <c r="H38" s="35"/>
      <c r="I38" s="39"/>
    </row>
    <row r="39" spans="1:9" ht="19.2" customHeight="1">
      <c r="A39" s="50"/>
      <c r="B39" s="52"/>
      <c r="C39" s="3"/>
      <c r="D39" s="31"/>
      <c r="E39" s="32"/>
      <c r="F39" s="32"/>
      <c r="G39" s="33"/>
      <c r="H39" s="31"/>
      <c r="I39" s="39"/>
    </row>
    <row r="40" spans="1:9" ht="19.2" customHeight="1">
      <c r="A40" s="40" t="s">
        <v>10</v>
      </c>
      <c r="B40" s="41" t="s">
        <v>1</v>
      </c>
      <c r="C40" s="2"/>
      <c r="D40" s="42"/>
      <c r="E40" s="43"/>
      <c r="F40" s="43"/>
      <c r="G40" s="44"/>
      <c r="H40" s="42"/>
      <c r="I40" s="45"/>
    </row>
    <row r="41" spans="1:9" ht="12.75" hidden="1" customHeight="1">
      <c r="H41" s="8"/>
    </row>
    <row r="42" spans="1:9" ht="12.75" hidden="1" customHeight="1">
      <c r="H42" s="8"/>
    </row>
    <row r="43" spans="1:9" ht="12.75" hidden="1" customHeight="1">
      <c r="H43" s="8"/>
    </row>
    <row r="44" spans="1:9" ht="12.75" hidden="1" customHeight="1">
      <c r="H44" s="8"/>
    </row>
    <row r="45" spans="1:9" ht="12.75" hidden="1" customHeight="1">
      <c r="H45" s="8"/>
    </row>
    <row r="46" spans="1:9" s="10" customFormat="1" ht="12.75" hidden="1" customHeight="1">
      <c r="A46" s="5"/>
      <c r="B46" s="5"/>
      <c r="C46" s="1"/>
      <c r="D46" s="1"/>
      <c r="E46" s="1"/>
      <c r="F46" s="1"/>
      <c r="G46" s="1"/>
      <c r="H46" s="9"/>
    </row>
    <row r="47" spans="1:9" ht="12.75" customHeight="1"/>
    <row r="48" spans="1:9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</sheetData>
  <mergeCells count="36"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</mergeCells>
  <dataValidations disablePrompts="1" count="2">
    <dataValidation type="list" allowBlank="1" showInputMessage="1" showErrorMessage="1" sqref="F1" xr:uid="{3A8DE7F3-18C1-4E17-A35A-0031E2B93E4C}">
      <formula1>l_mois</formula1>
    </dataValidation>
    <dataValidation type="list" allowBlank="1" showInputMessage="1" showErrorMessage="1" sqref="H1" xr:uid="{AB71ED65-7F45-4FEC-9842-68248BC5BFCF}">
      <formula1>l_semaine</formula1>
    </dataValidation>
  </dataValidations>
  <printOptions horizontalCentered="1" verticalCentered="1"/>
  <pageMargins left="0" right="0" top="0" bottom="0" header="0" footer="0"/>
  <pageSetup paperSize="9" scale="25" fitToHeight="60"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DropDown="1" showInputMessage="1" showErrorMessage="1" xr:uid="{003CBD72-D828-4C9A-AFE9-EB8A284C2248}">
          <x14:formula1>
            <xm:f>#REF!</xm:f>
          </x14:formula1>
          <xm:sqref>D3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6E4D4-F76F-4EB6-8B16-F905A6B0AEAF}">
  <sheetPr codeName="Feuil21"/>
  <dimension ref="A1:K125"/>
  <sheetViews>
    <sheetView showGridLines="0" zoomScaleNormal="100" workbookViewId="0">
      <pane xSplit="3" ySplit="2" topLeftCell="D3" activePane="bottomRight" state="frozen"/>
      <selection activeCell="D16" sqref="D16"/>
      <selection pane="topRight" activeCell="D16" sqref="D16"/>
      <selection pane="bottomLeft" activeCell="D16" sqref="D16"/>
      <selection pane="bottomRight" activeCell="A18" sqref="A18:A19"/>
    </sheetView>
  </sheetViews>
  <sheetFormatPr baseColWidth="10" defaultColWidth="23.109375" defaultRowHeight="12.75" customHeight="1" zeroHeight="1"/>
  <cols>
    <col min="1" max="1" width="4.33203125" style="5" customWidth="1"/>
    <col min="2" max="2" width="3.21875" style="5" customWidth="1"/>
    <col min="3" max="3" width="1.33203125" style="1" customWidth="1"/>
    <col min="4" max="9" width="32.77734375" style="1" customWidth="1"/>
    <col min="10" max="16383" width="23.109375" style="1"/>
    <col min="16384" max="16384" width="4" style="1" customWidth="1"/>
  </cols>
  <sheetData>
    <row r="1" spans="1:11" ht="27.6" customHeight="1">
      <c r="A1" s="11"/>
      <c r="B1" s="6"/>
      <c r="C1" s="7"/>
      <c r="D1" s="22" t="s">
        <v>25</v>
      </c>
      <c r="E1" s="23" t="s">
        <v>81</v>
      </c>
      <c r="F1" s="24" t="s">
        <v>60</v>
      </c>
      <c r="G1" s="23" t="s">
        <v>82</v>
      </c>
      <c r="H1" s="46">
        <v>25</v>
      </c>
      <c r="I1" s="18">
        <f>Var_An</f>
        <v>2023</v>
      </c>
      <c r="K1" s="25">
        <f>DATE(I1,MATCH(F1,l_mois,0),1)</f>
        <v>45078</v>
      </c>
    </row>
    <row r="2" spans="1:11" s="29" customFormat="1" ht="25.2" customHeight="1">
      <c r="A2" s="26"/>
      <c r="B2" s="27"/>
      <c r="C2" s="7">
        <v>1</v>
      </c>
      <c r="D2" s="47">
        <v>45096</v>
      </c>
      <c r="E2" s="47">
        <v>45097</v>
      </c>
      <c r="F2" s="47">
        <v>45098</v>
      </c>
      <c r="G2" s="47">
        <v>45099</v>
      </c>
      <c r="H2" s="47">
        <v>45100</v>
      </c>
      <c r="I2" s="28" t="s">
        <v>12</v>
      </c>
    </row>
    <row r="3" spans="1:11" ht="19.2" customHeight="1">
      <c r="A3" s="30"/>
      <c r="B3" s="27"/>
      <c r="C3" s="4"/>
      <c r="D3" s="31"/>
      <c r="E3" s="32"/>
      <c r="F3" s="32"/>
      <c r="G3" s="33"/>
      <c r="H3" s="31"/>
      <c r="I3" s="34"/>
      <c r="K3" s="48">
        <f>_xlfn.ISOWEEKNUM(DATE(I1,MATCH(F1,l_mois,0),1))</f>
        <v>22</v>
      </c>
    </row>
    <row r="4" spans="1:11" ht="19.2" customHeight="1">
      <c r="A4" s="53" t="s">
        <v>0</v>
      </c>
      <c r="B4" s="54" t="s">
        <v>1</v>
      </c>
      <c r="C4" s="2"/>
      <c r="D4" s="35"/>
      <c r="E4" s="36"/>
      <c r="F4" s="36"/>
      <c r="G4" s="37"/>
      <c r="H4" s="35"/>
      <c r="I4" s="38"/>
      <c r="K4">
        <f>IF(MONTH($K$1+7)=MONTH($K$1),IF($K$3+1&gt;52,1,$K$3+1),"")</f>
        <v>23</v>
      </c>
    </row>
    <row r="5" spans="1:11" ht="19.2" customHeight="1">
      <c r="A5" s="53"/>
      <c r="B5" s="55"/>
      <c r="C5" s="3"/>
      <c r="D5" s="31"/>
      <c r="E5" s="32"/>
      <c r="F5" s="32"/>
      <c r="G5" s="33"/>
      <c r="H5" s="31"/>
      <c r="I5" s="38"/>
      <c r="K5">
        <f>IF(MONTH($K$1+14)=MONTH($K$1),IF($K$3+2&gt;52,1,$K$3+2),"")</f>
        <v>24</v>
      </c>
    </row>
    <row r="6" spans="1:11" ht="19.2" customHeight="1">
      <c r="A6" s="50">
        <v>8</v>
      </c>
      <c r="B6" s="51">
        <v>30</v>
      </c>
      <c r="C6" s="2"/>
      <c r="D6" s="35"/>
      <c r="E6" s="36"/>
      <c r="F6" s="36"/>
      <c r="G6" s="37"/>
      <c r="H6" s="35"/>
      <c r="I6" s="38"/>
      <c r="K6">
        <f>IF(MONTH($K$1+21)=MONTH($K$1),IF($K$3+3&gt;52,1,$K$3+3),"")</f>
        <v>25</v>
      </c>
    </row>
    <row r="7" spans="1:11" ht="19.2" customHeight="1">
      <c r="A7" s="50"/>
      <c r="B7" s="52"/>
      <c r="C7" s="3"/>
      <c r="D7" s="31"/>
      <c r="E7" s="32"/>
      <c r="F7" s="32"/>
      <c r="G7" s="33"/>
      <c r="H7" s="31"/>
      <c r="I7" s="38"/>
      <c r="K7">
        <f>IF(MONTH($K$1+28)=MONTH($K$1),IF($K$3+4&gt;52,1,$K$3+4),"")</f>
        <v>26</v>
      </c>
    </row>
    <row r="8" spans="1:11" ht="19.2" customHeight="1">
      <c r="A8" s="53" t="s">
        <v>2</v>
      </c>
      <c r="B8" s="51" t="s">
        <v>1</v>
      </c>
      <c r="C8" s="2"/>
      <c r="D8" s="35"/>
      <c r="E8" s="36"/>
      <c r="F8" s="36"/>
      <c r="G8" s="37"/>
      <c r="H8" s="35"/>
      <c r="I8" s="38"/>
      <c r="K8" t="str">
        <f>IF(MONTH($K$1+35)=MONTH($K$1),IF($K$3+5&gt;52,1,$K$3+5),"")</f>
        <v/>
      </c>
    </row>
    <row r="9" spans="1:11" ht="19.2" customHeight="1">
      <c r="A9" s="53"/>
      <c r="B9" s="52"/>
      <c r="C9" s="3"/>
      <c r="D9" s="31"/>
      <c r="E9" s="32"/>
      <c r="F9" s="32"/>
      <c r="G9" s="33"/>
      <c r="H9" s="31"/>
      <c r="I9" s="39"/>
      <c r="K9" t="str">
        <f>IF(MONTH($K$1+42)=MONTH($K$1),IF($K$3+6&gt;52,1,$K$3+6),"")</f>
        <v/>
      </c>
    </row>
    <row r="10" spans="1:11" ht="19.2" customHeight="1">
      <c r="A10" s="50">
        <v>9</v>
      </c>
      <c r="B10" s="51">
        <v>30</v>
      </c>
      <c r="C10" s="2"/>
      <c r="D10" s="35"/>
      <c r="E10" s="36"/>
      <c r="F10" s="36"/>
      <c r="G10" s="37"/>
      <c r="H10" s="35"/>
      <c r="I10" s="39"/>
    </row>
    <row r="11" spans="1:11" ht="19.2" customHeight="1">
      <c r="A11" s="50"/>
      <c r="B11" s="52"/>
      <c r="C11" s="3"/>
      <c r="D11" s="31"/>
      <c r="E11" s="32"/>
      <c r="F11" s="32"/>
      <c r="G11" s="33"/>
      <c r="H11" s="31"/>
      <c r="I11" s="39"/>
    </row>
    <row r="12" spans="1:11" ht="19.2" customHeight="1">
      <c r="A12" s="53" t="s">
        <v>3</v>
      </c>
      <c r="B12" s="51" t="s">
        <v>1</v>
      </c>
      <c r="C12" s="2"/>
      <c r="D12" s="35"/>
      <c r="E12" s="36"/>
      <c r="F12" s="36"/>
      <c r="G12" s="37"/>
      <c r="H12" s="35"/>
      <c r="I12" s="39"/>
    </row>
    <row r="13" spans="1:11" ht="19.2" customHeight="1">
      <c r="A13" s="53"/>
      <c r="B13" s="52"/>
      <c r="C13" s="3"/>
      <c r="D13" s="31"/>
      <c r="E13" s="32"/>
      <c r="F13" s="32"/>
      <c r="G13" s="33"/>
      <c r="H13" s="31"/>
      <c r="I13" s="39"/>
    </row>
    <row r="14" spans="1:11" ht="19.2" customHeight="1">
      <c r="A14" s="50">
        <v>10</v>
      </c>
      <c r="B14" s="51">
        <v>30</v>
      </c>
      <c r="C14" s="2"/>
      <c r="D14" s="35"/>
      <c r="E14" s="36"/>
      <c r="F14" s="36"/>
      <c r="G14" s="37"/>
      <c r="H14" s="35"/>
      <c r="I14" s="39"/>
    </row>
    <row r="15" spans="1:11" ht="19.2" customHeight="1">
      <c r="A15" s="50"/>
      <c r="B15" s="52"/>
      <c r="C15" s="3"/>
      <c r="D15" s="31"/>
      <c r="E15" s="32"/>
      <c r="F15" s="32"/>
      <c r="G15" s="33"/>
      <c r="H15" s="31"/>
      <c r="I15" s="39"/>
    </row>
    <row r="16" spans="1:11" ht="19.2" customHeight="1">
      <c r="A16" s="53" t="s">
        <v>4</v>
      </c>
      <c r="B16" s="51" t="s">
        <v>1</v>
      </c>
      <c r="C16" s="2"/>
      <c r="D16" s="35"/>
      <c r="E16" s="36"/>
      <c r="F16" s="36"/>
      <c r="G16" s="37"/>
      <c r="H16" s="35"/>
      <c r="I16" s="39"/>
    </row>
    <row r="17" spans="1:9" ht="19.2" customHeight="1">
      <c r="A17" s="53"/>
      <c r="B17" s="52"/>
      <c r="C17" s="3"/>
      <c r="D17" s="31"/>
      <c r="E17" s="32"/>
      <c r="F17" s="32"/>
      <c r="G17" s="33"/>
      <c r="H17" s="31"/>
      <c r="I17" s="39"/>
    </row>
    <row r="18" spans="1:9" ht="19.2" customHeight="1">
      <c r="A18" s="50">
        <v>11</v>
      </c>
      <c r="B18" s="51">
        <v>30</v>
      </c>
      <c r="C18" s="2"/>
      <c r="D18" s="35"/>
      <c r="E18" s="36"/>
      <c r="F18" s="36"/>
      <c r="G18" s="37"/>
      <c r="H18" s="35"/>
      <c r="I18" s="39"/>
    </row>
    <row r="19" spans="1:9" ht="19.2" customHeight="1">
      <c r="A19" s="50"/>
      <c r="B19" s="52"/>
      <c r="C19" s="4"/>
      <c r="D19" s="31"/>
      <c r="E19" s="32"/>
      <c r="F19" s="32"/>
      <c r="G19" s="33"/>
      <c r="H19" s="31"/>
      <c r="I19" s="39"/>
    </row>
    <row r="20" spans="1:9" ht="19.2" customHeight="1">
      <c r="A20" s="53" t="s">
        <v>5</v>
      </c>
      <c r="B20" s="51" t="s">
        <v>1</v>
      </c>
      <c r="C20" s="2"/>
      <c r="D20" s="35"/>
      <c r="E20" s="36"/>
      <c r="F20" s="36"/>
      <c r="G20" s="37"/>
      <c r="H20" s="35"/>
      <c r="I20" s="39"/>
    </row>
    <row r="21" spans="1:9" ht="19.2" customHeight="1">
      <c r="A21" s="53"/>
      <c r="B21" s="52"/>
      <c r="C21" s="3"/>
      <c r="D21" s="31"/>
      <c r="E21" s="32"/>
      <c r="F21" s="32"/>
      <c r="G21" s="33"/>
      <c r="H21" s="31"/>
      <c r="I21" s="39"/>
    </row>
    <row r="22" spans="1:9" ht="19.2" customHeight="1">
      <c r="A22" s="50">
        <v>12</v>
      </c>
      <c r="B22" s="51">
        <v>30</v>
      </c>
      <c r="C22" s="2"/>
      <c r="D22" s="35"/>
      <c r="E22" s="36"/>
      <c r="F22" s="36"/>
      <c r="G22" s="37"/>
      <c r="H22" s="35"/>
      <c r="I22" s="39"/>
    </row>
    <row r="23" spans="1:9" ht="19.2" customHeight="1">
      <c r="A23" s="50"/>
      <c r="B23" s="52"/>
      <c r="C23" s="3"/>
      <c r="D23" s="31"/>
      <c r="E23" s="32"/>
      <c r="F23" s="32"/>
      <c r="G23" s="33"/>
      <c r="H23" s="31"/>
      <c r="I23" s="39"/>
    </row>
    <row r="24" spans="1:9" ht="19.2" customHeight="1">
      <c r="A24" s="53" t="s">
        <v>6</v>
      </c>
      <c r="B24" s="51" t="s">
        <v>1</v>
      </c>
      <c r="C24" s="2"/>
      <c r="D24" s="35"/>
      <c r="E24" s="36"/>
      <c r="F24" s="36"/>
      <c r="G24" s="37"/>
      <c r="H24" s="35"/>
      <c r="I24" s="39"/>
    </row>
    <row r="25" spans="1:9" ht="19.2" customHeight="1">
      <c r="A25" s="53"/>
      <c r="B25" s="52"/>
      <c r="C25" s="3"/>
      <c r="D25" s="31"/>
      <c r="E25" s="32"/>
      <c r="F25" s="32"/>
      <c r="G25" s="33"/>
      <c r="H25" s="31"/>
      <c r="I25" s="39"/>
    </row>
    <row r="26" spans="1:9" ht="19.2" customHeight="1">
      <c r="A26" s="50">
        <v>13</v>
      </c>
      <c r="B26" s="51">
        <v>30</v>
      </c>
      <c r="C26" s="2"/>
      <c r="D26" s="35"/>
      <c r="E26" s="36"/>
      <c r="F26" s="36"/>
      <c r="G26" s="37"/>
      <c r="H26" s="35"/>
      <c r="I26" s="39"/>
    </row>
    <row r="27" spans="1:9" ht="19.2" customHeight="1">
      <c r="A27" s="50"/>
      <c r="B27" s="52"/>
      <c r="C27" s="3"/>
      <c r="D27" s="31"/>
      <c r="E27" s="32"/>
      <c r="F27" s="32"/>
      <c r="G27" s="33"/>
      <c r="H27" s="31"/>
      <c r="I27" s="39"/>
    </row>
    <row r="28" spans="1:9" ht="19.2" customHeight="1">
      <c r="A28" s="53" t="s">
        <v>7</v>
      </c>
      <c r="B28" s="51" t="s">
        <v>1</v>
      </c>
      <c r="C28" s="2"/>
      <c r="D28" s="35"/>
      <c r="E28" s="36"/>
      <c r="F28" s="36"/>
      <c r="G28" s="37"/>
      <c r="H28" s="35"/>
      <c r="I28" s="39"/>
    </row>
    <row r="29" spans="1:9" ht="19.2" customHeight="1">
      <c r="A29" s="53"/>
      <c r="B29" s="52"/>
      <c r="C29" s="3"/>
      <c r="D29" s="31"/>
      <c r="E29" s="32"/>
      <c r="F29" s="32"/>
      <c r="G29" s="33"/>
      <c r="H29" s="31"/>
      <c r="I29" s="39"/>
    </row>
    <row r="30" spans="1:9" ht="19.2" customHeight="1">
      <c r="A30" s="50">
        <v>14</v>
      </c>
      <c r="B30" s="51">
        <v>30</v>
      </c>
      <c r="C30" s="2"/>
      <c r="D30" s="35"/>
      <c r="E30" s="36"/>
      <c r="F30" s="36"/>
      <c r="G30" s="37"/>
      <c r="H30" s="35"/>
      <c r="I30" s="39"/>
    </row>
    <row r="31" spans="1:9" ht="19.2" customHeight="1">
      <c r="A31" s="50"/>
      <c r="B31" s="52"/>
      <c r="C31" s="3"/>
      <c r="D31" s="31"/>
      <c r="E31" s="32"/>
      <c r="F31" s="32"/>
      <c r="G31" s="33"/>
      <c r="H31" s="31"/>
      <c r="I31" s="39"/>
    </row>
    <row r="32" spans="1:9" ht="19.2" customHeight="1">
      <c r="A32" s="53" t="s">
        <v>8</v>
      </c>
      <c r="B32" s="51" t="s">
        <v>1</v>
      </c>
      <c r="C32" s="2"/>
      <c r="D32" s="35"/>
      <c r="E32" s="36"/>
      <c r="F32" s="36"/>
      <c r="G32" s="37"/>
      <c r="H32" s="35"/>
      <c r="I32" s="39"/>
    </row>
    <row r="33" spans="1:9" ht="19.2" customHeight="1">
      <c r="A33" s="53"/>
      <c r="B33" s="52"/>
      <c r="C33" s="3"/>
      <c r="D33" s="31"/>
      <c r="E33" s="32"/>
      <c r="F33" s="32"/>
      <c r="G33" s="33"/>
      <c r="H33" s="31"/>
      <c r="I33" s="39"/>
    </row>
    <row r="34" spans="1:9" ht="19.2" customHeight="1">
      <c r="A34" s="50">
        <v>15</v>
      </c>
      <c r="B34" s="51">
        <v>30</v>
      </c>
      <c r="C34" s="2"/>
      <c r="D34" s="35"/>
      <c r="E34" s="36"/>
      <c r="F34" s="36"/>
      <c r="G34" s="37"/>
      <c r="H34" s="35"/>
      <c r="I34" s="39"/>
    </row>
    <row r="35" spans="1:9" ht="19.2" customHeight="1">
      <c r="A35" s="50"/>
      <c r="B35" s="52"/>
      <c r="C35" s="3"/>
      <c r="D35" s="31"/>
      <c r="E35" s="32"/>
      <c r="F35" s="32"/>
      <c r="G35" s="33"/>
      <c r="H35" s="31"/>
      <c r="I35" s="39"/>
    </row>
    <row r="36" spans="1:9" ht="19.2" customHeight="1">
      <c r="A36" s="53" t="s">
        <v>9</v>
      </c>
      <c r="B36" s="51" t="s">
        <v>1</v>
      </c>
      <c r="C36" s="2"/>
      <c r="D36" s="35"/>
      <c r="E36" s="36"/>
      <c r="F36" s="36"/>
      <c r="G36" s="37"/>
      <c r="H36" s="35"/>
      <c r="I36" s="39"/>
    </row>
    <row r="37" spans="1:9" ht="19.2" customHeight="1">
      <c r="A37" s="53"/>
      <c r="B37" s="52"/>
      <c r="C37" s="3"/>
      <c r="D37" s="31"/>
      <c r="E37" s="32"/>
      <c r="F37" s="32"/>
      <c r="G37" s="33"/>
      <c r="H37" s="31"/>
      <c r="I37" s="39"/>
    </row>
    <row r="38" spans="1:9" ht="19.2" customHeight="1">
      <c r="A38" s="50">
        <v>16</v>
      </c>
      <c r="B38" s="51">
        <v>30</v>
      </c>
      <c r="C38" s="2"/>
      <c r="D38" s="35"/>
      <c r="E38" s="36"/>
      <c r="F38" s="36"/>
      <c r="G38" s="37"/>
      <c r="H38" s="35"/>
      <c r="I38" s="39"/>
    </row>
    <row r="39" spans="1:9" ht="19.2" customHeight="1">
      <c r="A39" s="50"/>
      <c r="B39" s="52"/>
      <c r="C39" s="3"/>
      <c r="D39" s="31"/>
      <c r="E39" s="32"/>
      <c r="F39" s="32"/>
      <c r="G39" s="33"/>
      <c r="H39" s="31"/>
      <c r="I39" s="39"/>
    </row>
    <row r="40" spans="1:9" ht="19.2" customHeight="1">
      <c r="A40" s="40" t="s">
        <v>10</v>
      </c>
      <c r="B40" s="41" t="s">
        <v>1</v>
      </c>
      <c r="C40" s="2"/>
      <c r="D40" s="42"/>
      <c r="E40" s="43"/>
      <c r="F40" s="43"/>
      <c r="G40" s="44"/>
      <c r="H40" s="42"/>
      <c r="I40" s="45"/>
    </row>
    <row r="41" spans="1:9" ht="12.75" hidden="1" customHeight="1">
      <c r="H41" s="8"/>
    </row>
    <row r="42" spans="1:9" ht="12.75" hidden="1" customHeight="1">
      <c r="H42" s="8"/>
    </row>
    <row r="43" spans="1:9" ht="12.75" hidden="1" customHeight="1">
      <c r="H43" s="8"/>
    </row>
    <row r="44" spans="1:9" ht="12.75" hidden="1" customHeight="1">
      <c r="H44" s="8"/>
    </row>
    <row r="45" spans="1:9" ht="12.75" hidden="1" customHeight="1">
      <c r="H45" s="8"/>
    </row>
    <row r="46" spans="1:9" s="10" customFormat="1" ht="12.75" hidden="1" customHeight="1">
      <c r="A46" s="5"/>
      <c r="B46" s="5"/>
      <c r="C46" s="1"/>
      <c r="D46" s="1"/>
      <c r="E46" s="1"/>
      <c r="F46" s="1"/>
      <c r="G46" s="1"/>
      <c r="H46" s="9"/>
    </row>
    <row r="47" spans="1:9" ht="12.75" customHeight="1"/>
    <row r="48" spans="1:9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</sheetData>
  <mergeCells count="36"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</mergeCells>
  <dataValidations count="2">
    <dataValidation type="list" allowBlank="1" showInputMessage="1" showErrorMessage="1" sqref="H1" xr:uid="{E15485FF-0338-44EB-83C1-8E43D1C16543}">
      <formula1>$K$3:$K$7</formula1>
    </dataValidation>
    <dataValidation type="list" allowBlank="1" showInputMessage="1" showErrorMessage="1" sqref="F1" xr:uid="{7F6D4AB7-70B4-45EA-98AB-7CA62D8F3C5D}">
      <formula1>l_mois</formula1>
    </dataValidation>
  </dataValidations>
  <printOptions horizontalCentered="1" verticalCentered="1"/>
  <pageMargins left="0" right="0" top="0" bottom="0" header="0" footer="0"/>
  <pageSetup paperSize="9" scale="25" fitToHeight="60"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xr:uid="{FEADFCA6-61D5-4C05-B483-C427CF7DB3C3}">
          <x14:formula1>
            <xm:f>#REF!</xm:f>
          </x14:formula1>
          <xm:sqref>D3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D73F5-C944-4745-AC7A-89455C76F504}">
  <sheetPr codeName="Feuil19"/>
  <dimension ref="A1:K125"/>
  <sheetViews>
    <sheetView showGridLines="0" zoomScaleNormal="100" workbookViewId="0">
      <pane xSplit="3" ySplit="2" topLeftCell="D3" activePane="bottomRight" state="frozen"/>
      <selection activeCell="D16" sqref="D16"/>
      <selection pane="topRight" activeCell="D16" sqref="D16"/>
      <selection pane="bottomLeft" activeCell="D16" sqref="D16"/>
      <selection pane="bottomRight" activeCell="A18" sqref="A18:A19"/>
    </sheetView>
  </sheetViews>
  <sheetFormatPr baseColWidth="10" defaultColWidth="23.109375" defaultRowHeight="12.75" customHeight="1" zeroHeight="1"/>
  <cols>
    <col min="1" max="1" width="4.33203125" style="5" customWidth="1"/>
    <col min="2" max="2" width="3.21875" style="5" customWidth="1"/>
    <col min="3" max="3" width="1.33203125" style="1" customWidth="1"/>
    <col min="4" max="9" width="32.77734375" style="1" customWidth="1"/>
    <col min="10" max="16383" width="23.109375" style="1"/>
    <col min="16384" max="16384" width="4" style="1" customWidth="1"/>
  </cols>
  <sheetData>
    <row r="1" spans="1:11" ht="27.6" customHeight="1">
      <c r="A1" s="11"/>
      <c r="B1" s="6"/>
      <c r="C1" s="7"/>
      <c r="D1" s="22" t="s">
        <v>25</v>
      </c>
      <c r="E1" s="23" t="s">
        <v>81</v>
      </c>
      <c r="F1" s="24" t="s">
        <v>60</v>
      </c>
      <c r="G1" s="23" t="s">
        <v>82</v>
      </c>
      <c r="H1" s="46">
        <v>25</v>
      </c>
      <c r="I1" s="18">
        <f>Var_An</f>
        <v>2023</v>
      </c>
      <c r="K1" s="25">
        <f>DATE(I1,MATCH(F1,l_mois,0),1)</f>
        <v>45078</v>
      </c>
    </row>
    <row r="2" spans="1:11" s="29" customFormat="1" ht="25.2" customHeight="1">
      <c r="A2" s="26"/>
      <c r="B2" s="27"/>
      <c r="C2" s="7">
        <v>1</v>
      </c>
      <c r="D2" s="47">
        <v>45096</v>
      </c>
      <c r="E2" s="47">
        <v>45097</v>
      </c>
      <c r="F2" s="47">
        <v>45098</v>
      </c>
      <c r="G2" s="47">
        <v>45099</v>
      </c>
      <c r="H2" s="47">
        <v>45100</v>
      </c>
      <c r="I2" s="28" t="s">
        <v>11</v>
      </c>
    </row>
    <row r="3" spans="1:11" ht="19.2" customHeight="1">
      <c r="A3" s="30"/>
      <c r="B3" s="27"/>
      <c r="C3" s="4"/>
      <c r="D3" s="31"/>
      <c r="E3" s="32"/>
      <c r="F3" s="32"/>
      <c r="G3" s="33"/>
      <c r="H3" s="31"/>
      <c r="I3" s="34"/>
      <c r="K3" s="48">
        <f>_xlfn.ISOWEEKNUM(DATE(I1,MATCH(F1,l_mois,0),1))</f>
        <v>22</v>
      </c>
    </row>
    <row r="4" spans="1:11" ht="19.2" customHeight="1">
      <c r="A4" s="53" t="s">
        <v>0</v>
      </c>
      <c r="B4" s="54" t="s">
        <v>1</v>
      </c>
      <c r="C4" s="2"/>
      <c r="D4" s="35"/>
      <c r="E4" s="36"/>
      <c r="F4" s="36"/>
      <c r="G4" s="37"/>
      <c r="H4" s="35"/>
      <c r="I4" s="38"/>
      <c r="K4">
        <f>IF(MONTH($K$1+7)=MONTH($K$1),IF($K$3+1&gt;52,1,$K$3+1),"")</f>
        <v>23</v>
      </c>
    </row>
    <row r="5" spans="1:11" ht="19.2" customHeight="1">
      <c r="A5" s="53"/>
      <c r="B5" s="55"/>
      <c r="C5" s="3"/>
      <c r="D5" s="31"/>
      <c r="E5" s="32"/>
      <c r="F5" s="32"/>
      <c r="G5" s="33"/>
      <c r="H5" s="31"/>
      <c r="I5" s="38"/>
      <c r="K5">
        <f>IF(MONTH($K$1+14)=MONTH($K$1),IF($K$3+2&gt;52,1,$K$3+2),"")</f>
        <v>24</v>
      </c>
    </row>
    <row r="6" spans="1:11" ht="19.2" customHeight="1">
      <c r="A6" s="50">
        <v>8</v>
      </c>
      <c r="B6" s="51">
        <v>30</v>
      </c>
      <c r="C6" s="2"/>
      <c r="D6" s="35"/>
      <c r="E6" s="36"/>
      <c r="F6" s="36"/>
      <c r="G6" s="37"/>
      <c r="H6" s="35"/>
      <c r="I6" s="38"/>
      <c r="K6">
        <f>IF(MONTH($K$1+21)=MONTH($K$1),IF($K$3+3&gt;52,1,$K$3+3),"")</f>
        <v>25</v>
      </c>
    </row>
    <row r="7" spans="1:11" ht="19.2" customHeight="1">
      <c r="A7" s="50"/>
      <c r="B7" s="52"/>
      <c r="C7" s="3"/>
      <c r="D7" s="31"/>
      <c r="E7" s="32"/>
      <c r="F7" s="32"/>
      <c r="G7" s="33"/>
      <c r="H7" s="31"/>
      <c r="I7" s="38"/>
      <c r="K7">
        <f>IF(MONTH($K$1+28)=MONTH($K$1),IF($K$3+4&gt;52,1,$K$3+4),"")</f>
        <v>26</v>
      </c>
    </row>
    <row r="8" spans="1:11" ht="19.2" customHeight="1">
      <c r="A8" s="53" t="s">
        <v>2</v>
      </c>
      <c r="B8" s="51" t="s">
        <v>1</v>
      </c>
      <c r="C8" s="2"/>
      <c r="D8" s="35"/>
      <c r="E8" s="36"/>
      <c r="F8" s="36"/>
      <c r="G8" s="37"/>
      <c r="H8" s="35"/>
      <c r="I8" s="38"/>
      <c r="K8" t="str">
        <f>IF(MONTH($K$1+35)=MONTH($K$1),IF($K$3+5&gt;52,1,$K$3+5),"")</f>
        <v/>
      </c>
    </row>
    <row r="9" spans="1:11" ht="19.2" customHeight="1">
      <c r="A9" s="53"/>
      <c r="B9" s="52"/>
      <c r="C9" s="3"/>
      <c r="D9" s="31"/>
      <c r="E9" s="32"/>
      <c r="F9" s="32"/>
      <c r="G9" s="33"/>
      <c r="H9" s="31"/>
      <c r="I9" s="39"/>
      <c r="K9" t="str">
        <f>IF(MONTH($K$1+42)=MONTH($K$1),IF($K$3+6&gt;52,1,$K$3+6),"")</f>
        <v/>
      </c>
    </row>
    <row r="10" spans="1:11" ht="19.2" customHeight="1">
      <c r="A10" s="50">
        <v>9</v>
      </c>
      <c r="B10" s="51">
        <v>30</v>
      </c>
      <c r="C10" s="2"/>
      <c r="D10" s="35"/>
      <c r="E10" s="36"/>
      <c r="F10" s="36"/>
      <c r="G10" s="37"/>
      <c r="H10" s="35"/>
      <c r="I10" s="39"/>
    </row>
    <row r="11" spans="1:11" ht="19.2" customHeight="1">
      <c r="A11" s="50"/>
      <c r="B11" s="52"/>
      <c r="C11" s="3"/>
      <c r="D11" s="31"/>
      <c r="E11" s="32"/>
      <c r="F11" s="32"/>
      <c r="G11" s="33"/>
      <c r="H11" s="31"/>
      <c r="I11" s="39"/>
    </row>
    <row r="12" spans="1:11" ht="19.2" customHeight="1">
      <c r="A12" s="53" t="s">
        <v>3</v>
      </c>
      <c r="B12" s="51" t="s">
        <v>1</v>
      </c>
      <c r="C12" s="2"/>
      <c r="D12" s="35"/>
      <c r="E12" s="36"/>
      <c r="F12" s="36"/>
      <c r="G12" s="37"/>
      <c r="H12" s="35"/>
      <c r="I12" s="39"/>
    </row>
    <row r="13" spans="1:11" ht="19.2" customHeight="1">
      <c r="A13" s="53"/>
      <c r="B13" s="52"/>
      <c r="C13" s="3"/>
      <c r="D13" s="31"/>
      <c r="E13" s="32"/>
      <c r="F13" s="32"/>
      <c r="G13" s="33"/>
      <c r="H13" s="31"/>
      <c r="I13" s="39"/>
    </row>
    <row r="14" spans="1:11" ht="19.2" customHeight="1">
      <c r="A14" s="50">
        <v>10</v>
      </c>
      <c r="B14" s="51">
        <v>30</v>
      </c>
      <c r="C14" s="2"/>
      <c r="D14" s="35"/>
      <c r="E14" s="36"/>
      <c r="F14" s="36"/>
      <c r="G14" s="37"/>
      <c r="H14" s="35"/>
      <c r="I14" s="39"/>
    </row>
    <row r="15" spans="1:11" ht="19.2" customHeight="1">
      <c r="A15" s="50"/>
      <c r="B15" s="52"/>
      <c r="C15" s="3"/>
      <c r="D15" s="31"/>
      <c r="E15" s="32"/>
      <c r="F15" s="32"/>
      <c r="G15" s="33"/>
      <c r="H15" s="31"/>
      <c r="I15" s="39"/>
    </row>
    <row r="16" spans="1:11" ht="19.2" customHeight="1">
      <c r="A16" s="53" t="s">
        <v>4</v>
      </c>
      <c r="B16" s="51" t="s">
        <v>1</v>
      </c>
      <c r="C16" s="2"/>
      <c r="D16" s="35"/>
      <c r="E16" s="36"/>
      <c r="F16" s="36"/>
      <c r="G16" s="37"/>
      <c r="H16" s="35"/>
      <c r="I16" s="39"/>
    </row>
    <row r="17" spans="1:9" ht="19.2" customHeight="1">
      <c r="A17" s="53"/>
      <c r="B17" s="52"/>
      <c r="C17" s="3"/>
      <c r="D17" s="31"/>
      <c r="E17" s="32"/>
      <c r="F17" s="32"/>
      <c r="G17" s="33"/>
      <c r="H17" s="31"/>
      <c r="I17" s="39"/>
    </row>
    <row r="18" spans="1:9" ht="19.2" customHeight="1">
      <c r="A18" s="50">
        <v>11</v>
      </c>
      <c r="B18" s="51">
        <v>30</v>
      </c>
      <c r="C18" s="2"/>
      <c r="D18" s="35"/>
      <c r="E18" s="36"/>
      <c r="F18" s="36"/>
      <c r="G18" s="37"/>
      <c r="H18" s="35"/>
      <c r="I18" s="39"/>
    </row>
    <row r="19" spans="1:9" ht="19.2" customHeight="1">
      <c r="A19" s="50"/>
      <c r="B19" s="52"/>
      <c r="C19" s="4"/>
      <c r="D19" s="31"/>
      <c r="E19" s="32"/>
      <c r="F19" s="32"/>
      <c r="G19" s="33"/>
      <c r="H19" s="31"/>
      <c r="I19" s="39"/>
    </row>
    <row r="20" spans="1:9" ht="19.2" customHeight="1">
      <c r="A20" s="53" t="s">
        <v>5</v>
      </c>
      <c r="B20" s="51" t="s">
        <v>1</v>
      </c>
      <c r="C20" s="2"/>
      <c r="D20" s="35"/>
      <c r="E20" s="36"/>
      <c r="F20" s="36"/>
      <c r="G20" s="37"/>
      <c r="H20" s="35"/>
      <c r="I20" s="39"/>
    </row>
    <row r="21" spans="1:9" ht="19.2" customHeight="1">
      <c r="A21" s="53"/>
      <c r="B21" s="52"/>
      <c r="C21" s="3"/>
      <c r="D21" s="31"/>
      <c r="E21" s="32"/>
      <c r="F21" s="32"/>
      <c r="G21" s="33"/>
      <c r="H21" s="31"/>
      <c r="I21" s="39"/>
    </row>
    <row r="22" spans="1:9" ht="19.2" customHeight="1">
      <c r="A22" s="50">
        <v>12</v>
      </c>
      <c r="B22" s="51">
        <v>30</v>
      </c>
      <c r="C22" s="2"/>
      <c r="D22" s="35"/>
      <c r="E22" s="36"/>
      <c r="F22" s="36"/>
      <c r="G22" s="37"/>
      <c r="H22" s="35"/>
      <c r="I22" s="39"/>
    </row>
    <row r="23" spans="1:9" ht="19.2" customHeight="1">
      <c r="A23" s="50"/>
      <c r="B23" s="52"/>
      <c r="C23" s="3"/>
      <c r="D23" s="31"/>
      <c r="E23" s="32"/>
      <c r="F23" s="32"/>
      <c r="G23" s="33"/>
      <c r="H23" s="31"/>
      <c r="I23" s="39"/>
    </row>
    <row r="24" spans="1:9" ht="19.2" customHeight="1">
      <c r="A24" s="53" t="s">
        <v>6</v>
      </c>
      <c r="B24" s="51" t="s">
        <v>1</v>
      </c>
      <c r="C24" s="2"/>
      <c r="D24" s="35"/>
      <c r="E24" s="36"/>
      <c r="F24" s="36"/>
      <c r="G24" s="37"/>
      <c r="H24" s="35"/>
      <c r="I24" s="39"/>
    </row>
    <row r="25" spans="1:9" ht="19.2" customHeight="1">
      <c r="A25" s="53"/>
      <c r="B25" s="52"/>
      <c r="C25" s="3"/>
      <c r="D25" s="31"/>
      <c r="E25" s="32"/>
      <c r="F25" s="32"/>
      <c r="G25" s="33"/>
      <c r="H25" s="31"/>
      <c r="I25" s="39"/>
    </row>
    <row r="26" spans="1:9" ht="19.2" customHeight="1">
      <c r="A26" s="50">
        <v>13</v>
      </c>
      <c r="B26" s="51">
        <v>30</v>
      </c>
      <c r="C26" s="2"/>
      <c r="D26" s="35"/>
      <c r="E26" s="36"/>
      <c r="F26" s="36"/>
      <c r="G26" s="37"/>
      <c r="H26" s="35"/>
      <c r="I26" s="39"/>
    </row>
    <row r="27" spans="1:9" ht="19.2" customHeight="1">
      <c r="A27" s="50"/>
      <c r="B27" s="52"/>
      <c r="C27" s="3"/>
      <c r="D27" s="31"/>
      <c r="E27" s="32"/>
      <c r="F27" s="32"/>
      <c r="G27" s="33"/>
      <c r="H27" s="31"/>
      <c r="I27" s="39"/>
    </row>
    <row r="28" spans="1:9" ht="19.2" customHeight="1">
      <c r="A28" s="53" t="s">
        <v>7</v>
      </c>
      <c r="B28" s="51" t="s">
        <v>1</v>
      </c>
      <c r="C28" s="2"/>
      <c r="D28" s="35"/>
      <c r="E28" s="36"/>
      <c r="F28" s="36"/>
      <c r="G28" s="37"/>
      <c r="H28" s="35"/>
      <c r="I28" s="39"/>
    </row>
    <row r="29" spans="1:9" ht="19.2" customHeight="1">
      <c r="A29" s="53"/>
      <c r="B29" s="52"/>
      <c r="C29" s="3"/>
      <c r="D29" s="31"/>
      <c r="E29" s="32"/>
      <c r="F29" s="32"/>
      <c r="G29" s="33"/>
      <c r="H29" s="31"/>
      <c r="I29" s="39"/>
    </row>
    <row r="30" spans="1:9" ht="19.2" customHeight="1">
      <c r="A30" s="50">
        <v>14</v>
      </c>
      <c r="B30" s="51">
        <v>30</v>
      </c>
      <c r="C30" s="2"/>
      <c r="D30" s="35"/>
      <c r="E30" s="36"/>
      <c r="F30" s="36"/>
      <c r="G30" s="37"/>
      <c r="H30" s="35"/>
      <c r="I30" s="39"/>
    </row>
    <row r="31" spans="1:9" ht="19.2" customHeight="1">
      <c r="A31" s="50"/>
      <c r="B31" s="52"/>
      <c r="C31" s="3"/>
      <c r="D31" s="31"/>
      <c r="E31" s="32"/>
      <c r="F31" s="32"/>
      <c r="G31" s="33"/>
      <c r="H31" s="31"/>
      <c r="I31" s="39"/>
    </row>
    <row r="32" spans="1:9" ht="19.2" customHeight="1">
      <c r="A32" s="53" t="s">
        <v>8</v>
      </c>
      <c r="B32" s="51" t="s">
        <v>1</v>
      </c>
      <c r="C32" s="2"/>
      <c r="D32" s="35"/>
      <c r="E32" s="36"/>
      <c r="F32" s="36"/>
      <c r="G32" s="37"/>
      <c r="H32" s="35"/>
      <c r="I32" s="39"/>
    </row>
    <row r="33" spans="1:9" ht="19.2" customHeight="1">
      <c r="A33" s="53"/>
      <c r="B33" s="52"/>
      <c r="C33" s="3"/>
      <c r="D33" s="31"/>
      <c r="E33" s="32"/>
      <c r="F33" s="32"/>
      <c r="G33" s="33"/>
      <c r="H33" s="31"/>
      <c r="I33" s="39"/>
    </row>
    <row r="34" spans="1:9" ht="19.2" customHeight="1">
      <c r="A34" s="50">
        <v>15</v>
      </c>
      <c r="B34" s="51">
        <v>30</v>
      </c>
      <c r="C34" s="2"/>
      <c r="D34" s="35"/>
      <c r="E34" s="36"/>
      <c r="F34" s="36"/>
      <c r="G34" s="37"/>
      <c r="H34" s="35"/>
      <c r="I34" s="39"/>
    </row>
    <row r="35" spans="1:9" ht="19.2" customHeight="1">
      <c r="A35" s="50"/>
      <c r="B35" s="52"/>
      <c r="C35" s="3"/>
      <c r="D35" s="31"/>
      <c r="E35" s="32"/>
      <c r="F35" s="32"/>
      <c r="G35" s="33"/>
      <c r="H35" s="31"/>
      <c r="I35" s="39"/>
    </row>
    <row r="36" spans="1:9" ht="19.2" customHeight="1">
      <c r="A36" s="53" t="s">
        <v>9</v>
      </c>
      <c r="B36" s="51" t="s">
        <v>1</v>
      </c>
      <c r="C36" s="2"/>
      <c r="D36" s="35"/>
      <c r="E36" s="36"/>
      <c r="F36" s="36"/>
      <c r="G36" s="37"/>
      <c r="H36" s="35"/>
      <c r="I36" s="39"/>
    </row>
    <row r="37" spans="1:9" ht="19.2" customHeight="1">
      <c r="A37" s="53"/>
      <c r="B37" s="52"/>
      <c r="C37" s="3"/>
      <c r="D37" s="31"/>
      <c r="E37" s="32"/>
      <c r="F37" s="32"/>
      <c r="G37" s="33"/>
      <c r="H37" s="31"/>
      <c r="I37" s="39"/>
    </row>
    <row r="38" spans="1:9" ht="19.2" customHeight="1">
      <c r="A38" s="50">
        <v>16</v>
      </c>
      <c r="B38" s="51">
        <v>30</v>
      </c>
      <c r="C38" s="2"/>
      <c r="D38" s="35"/>
      <c r="E38" s="36"/>
      <c r="F38" s="36"/>
      <c r="G38" s="37"/>
      <c r="H38" s="35"/>
      <c r="I38" s="39"/>
    </row>
    <row r="39" spans="1:9" ht="19.2" customHeight="1">
      <c r="A39" s="50"/>
      <c r="B39" s="52"/>
      <c r="C39" s="3"/>
      <c r="D39" s="31"/>
      <c r="E39" s="32"/>
      <c r="F39" s="32"/>
      <c r="G39" s="33"/>
      <c r="H39" s="31"/>
      <c r="I39" s="39"/>
    </row>
    <row r="40" spans="1:9" ht="19.2" customHeight="1">
      <c r="A40" s="40" t="s">
        <v>10</v>
      </c>
      <c r="B40" s="41" t="s">
        <v>1</v>
      </c>
      <c r="C40" s="2"/>
      <c r="D40" s="42"/>
      <c r="E40" s="43"/>
      <c r="F40" s="43"/>
      <c r="G40" s="44"/>
      <c r="H40" s="42"/>
      <c r="I40" s="45"/>
    </row>
    <row r="41" spans="1:9" ht="12.75" hidden="1" customHeight="1">
      <c r="H41" s="8"/>
    </row>
    <row r="42" spans="1:9" ht="12.75" hidden="1" customHeight="1">
      <c r="H42" s="8"/>
    </row>
    <row r="43" spans="1:9" ht="12.75" hidden="1" customHeight="1">
      <c r="H43" s="8"/>
    </row>
    <row r="44" spans="1:9" ht="12.75" hidden="1" customHeight="1">
      <c r="H44" s="8"/>
    </row>
    <row r="45" spans="1:9" ht="12.75" hidden="1" customHeight="1">
      <c r="H45" s="8"/>
    </row>
    <row r="46" spans="1:9" s="10" customFormat="1" ht="12.75" hidden="1" customHeight="1">
      <c r="A46" s="5"/>
      <c r="B46" s="5"/>
      <c r="C46" s="1"/>
      <c r="D46" s="1"/>
      <c r="E46" s="1"/>
      <c r="F46" s="1"/>
      <c r="G46" s="1"/>
      <c r="H46" s="9"/>
    </row>
    <row r="47" spans="1:9" ht="12.75" customHeight="1"/>
    <row r="48" spans="1:9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</sheetData>
  <mergeCells count="36"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</mergeCells>
  <dataValidations count="2">
    <dataValidation type="list" allowBlank="1" showInputMessage="1" showErrorMessage="1" sqref="H1" xr:uid="{13D96AE5-1EAF-4635-92A2-1858C3E5A61E}">
      <formula1>$K$3:$K$7</formula1>
    </dataValidation>
    <dataValidation type="list" allowBlank="1" showInputMessage="1" showErrorMessage="1" sqref="F1" xr:uid="{D0B108E1-F90A-4BE4-8A37-05E0E0FFEAAB}">
      <formula1>l_mois</formula1>
    </dataValidation>
  </dataValidations>
  <printOptions horizontalCentered="1" verticalCentered="1"/>
  <pageMargins left="0" right="0" top="0" bottom="0" header="0" footer="0"/>
  <pageSetup paperSize="9" scale="25" fitToHeight="60"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xr:uid="{A7581334-9FE0-4F91-9B8E-60B22B43FCBD}">
          <x14:formula1>
            <xm:f>#REF!</xm:f>
          </x14:formula1>
          <xm:sqref>D3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AF9F8-D3D3-4456-912A-4B2540CE073E}">
  <sheetPr codeName="Feuil20"/>
  <dimension ref="A1:K125"/>
  <sheetViews>
    <sheetView showGridLines="0" zoomScaleNormal="100" workbookViewId="0">
      <pane xSplit="3" ySplit="2" topLeftCell="D3" activePane="bottomRight" state="frozen"/>
      <selection activeCell="D16" sqref="D16"/>
      <selection pane="topRight" activeCell="D16" sqref="D16"/>
      <selection pane="bottomLeft" activeCell="D16" sqref="D16"/>
      <selection pane="bottomRight" activeCell="A14" sqref="A14:A15"/>
    </sheetView>
  </sheetViews>
  <sheetFormatPr baseColWidth="10" defaultColWidth="23.109375" defaultRowHeight="12.75" customHeight="1" zeroHeight="1"/>
  <cols>
    <col min="1" max="1" width="4.33203125" style="5" customWidth="1"/>
    <col min="2" max="2" width="3.21875" style="5" customWidth="1"/>
    <col min="3" max="3" width="1.33203125" style="1" customWidth="1"/>
    <col min="4" max="9" width="32.77734375" style="1" customWidth="1"/>
    <col min="10" max="16383" width="23.109375" style="1"/>
    <col min="16384" max="16384" width="4" style="1" customWidth="1"/>
  </cols>
  <sheetData>
    <row r="1" spans="1:11" ht="27.6" customHeight="1">
      <c r="A1" s="11"/>
      <c r="B1" s="6"/>
      <c r="C1" s="7"/>
      <c r="D1" s="22"/>
      <c r="E1" s="23" t="s">
        <v>81</v>
      </c>
      <c r="F1" s="24" t="s">
        <v>60</v>
      </c>
      <c r="G1" s="23" t="s">
        <v>82</v>
      </c>
      <c r="H1" s="46">
        <v>25</v>
      </c>
      <c r="I1" s="18">
        <f>Var_An</f>
        <v>2023</v>
      </c>
      <c r="K1" s="25">
        <f>DATE(I1,MATCH(F1,l_mois,0),1)</f>
        <v>45078</v>
      </c>
    </row>
    <row r="2" spans="1:11" s="29" customFormat="1" ht="25.2" customHeight="1">
      <c r="A2" s="26"/>
      <c r="B2" s="27"/>
      <c r="C2" s="7">
        <v>1</v>
      </c>
      <c r="D2" s="47">
        <v>45096</v>
      </c>
      <c r="E2" s="47">
        <v>45097</v>
      </c>
      <c r="F2" s="47">
        <v>45098</v>
      </c>
      <c r="G2" s="47">
        <v>45099</v>
      </c>
      <c r="H2" s="47">
        <v>45100</v>
      </c>
      <c r="I2" s="28" t="s">
        <v>12</v>
      </c>
    </row>
    <row r="3" spans="1:11" ht="19.2" customHeight="1">
      <c r="A3" s="30"/>
      <c r="B3" s="27"/>
      <c r="C3" s="4"/>
      <c r="D3" s="31"/>
      <c r="E3" s="32"/>
      <c r="F3" s="32"/>
      <c r="G3" s="33"/>
      <c r="H3" s="31"/>
      <c r="I3" s="34"/>
      <c r="K3" s="48">
        <f>_xlfn.ISOWEEKNUM(DATE(I1,MATCH(F1,l_mois,0),1))</f>
        <v>22</v>
      </c>
    </row>
    <row r="4" spans="1:11" ht="19.2" customHeight="1">
      <c r="A4" s="53" t="s">
        <v>0</v>
      </c>
      <c r="B4" s="54" t="s">
        <v>1</v>
      </c>
      <c r="C4" s="2"/>
      <c r="D4" s="35"/>
      <c r="E4" s="36"/>
      <c r="F4" s="36"/>
      <c r="G4" s="37"/>
      <c r="H4" s="35"/>
      <c r="I4" s="38"/>
      <c r="K4">
        <f>IF(MONTH($K$1+7)=MONTH($K$1),IF($K$3+1&gt;52,1,$K$3+1),"")</f>
        <v>23</v>
      </c>
    </row>
    <row r="5" spans="1:11" ht="19.2" customHeight="1">
      <c r="A5" s="53"/>
      <c r="B5" s="55"/>
      <c r="C5" s="3"/>
      <c r="D5" s="31"/>
      <c r="E5" s="32"/>
      <c r="F5" s="32"/>
      <c r="G5" s="33"/>
      <c r="H5" s="31"/>
      <c r="I5" s="38"/>
      <c r="K5">
        <f>IF(MONTH($K$1+14)=MONTH($K$1),IF($K$3+2&gt;52,1,$K$3+2),"")</f>
        <v>24</v>
      </c>
    </row>
    <row r="6" spans="1:11" ht="19.2" customHeight="1">
      <c r="A6" s="50">
        <v>8</v>
      </c>
      <c r="B6" s="51">
        <v>30</v>
      </c>
      <c r="C6" s="2"/>
      <c r="D6" s="35"/>
      <c r="E6" s="36"/>
      <c r="F6" s="36"/>
      <c r="G6" s="37"/>
      <c r="H6" s="35"/>
      <c r="I6" s="38"/>
      <c r="K6">
        <f>IF(MONTH($K$1+21)=MONTH($K$1),IF($K$3+3&gt;52,1,$K$3+3),"")</f>
        <v>25</v>
      </c>
    </row>
    <row r="7" spans="1:11" ht="19.2" customHeight="1">
      <c r="A7" s="50"/>
      <c r="B7" s="52"/>
      <c r="C7" s="3"/>
      <c r="D7" s="31"/>
      <c r="E7" s="32"/>
      <c r="F7" s="32"/>
      <c r="G7" s="33"/>
      <c r="H7" s="31"/>
      <c r="I7" s="38"/>
      <c r="K7">
        <f>IF(MONTH($K$1+28)=MONTH($K$1),IF($K$3+4&gt;52,1,$K$3+4),"")</f>
        <v>26</v>
      </c>
    </row>
    <row r="8" spans="1:11" ht="19.2" customHeight="1">
      <c r="A8" s="53" t="s">
        <v>2</v>
      </c>
      <c r="B8" s="51" t="s">
        <v>1</v>
      </c>
      <c r="C8" s="2"/>
      <c r="D8" s="35"/>
      <c r="E8" s="36"/>
      <c r="F8" s="36"/>
      <c r="G8" s="37"/>
      <c r="H8" s="35"/>
      <c r="I8" s="38"/>
      <c r="K8" t="str">
        <f>IF(MONTH($K$1+35)=MONTH($K$1),IF($K$3+5&gt;52,1,$K$3+5),"")</f>
        <v/>
      </c>
    </row>
    <row r="9" spans="1:11" ht="19.2" customHeight="1">
      <c r="A9" s="53"/>
      <c r="B9" s="52"/>
      <c r="C9" s="3"/>
      <c r="D9" s="31"/>
      <c r="E9" s="32"/>
      <c r="F9" s="32"/>
      <c r="G9" s="33"/>
      <c r="H9" s="31"/>
      <c r="I9" s="39"/>
      <c r="K9" t="str">
        <f>IF(MONTH($K$1+42)=MONTH($K$1),IF($K$3+6&gt;52,1,$K$3+6),"")</f>
        <v/>
      </c>
    </row>
    <row r="10" spans="1:11" ht="19.2" customHeight="1">
      <c r="A10" s="50">
        <v>9</v>
      </c>
      <c r="B10" s="51">
        <v>30</v>
      </c>
      <c r="C10" s="2"/>
      <c r="D10" s="35"/>
      <c r="E10" s="36"/>
      <c r="F10" s="36"/>
      <c r="G10" s="37"/>
      <c r="H10" s="35"/>
      <c r="I10" s="39"/>
    </row>
    <row r="11" spans="1:11" ht="19.2" customHeight="1">
      <c r="A11" s="50"/>
      <c r="B11" s="52"/>
      <c r="C11" s="3"/>
      <c r="D11" s="31"/>
      <c r="E11" s="32"/>
      <c r="F11" s="32"/>
      <c r="G11" s="33"/>
      <c r="H11" s="31"/>
      <c r="I11" s="39"/>
    </row>
    <row r="12" spans="1:11" ht="19.2" customHeight="1">
      <c r="A12" s="53" t="s">
        <v>3</v>
      </c>
      <c r="B12" s="51" t="s">
        <v>1</v>
      </c>
      <c r="C12" s="2"/>
      <c r="D12" s="35"/>
      <c r="E12" s="36"/>
      <c r="F12" s="36"/>
      <c r="G12" s="37"/>
      <c r="H12" s="35"/>
      <c r="I12" s="39"/>
    </row>
    <row r="13" spans="1:11" ht="19.2" customHeight="1">
      <c r="A13" s="53"/>
      <c r="B13" s="52"/>
      <c r="C13" s="3"/>
      <c r="D13" s="31"/>
      <c r="E13" s="32"/>
      <c r="F13" s="32"/>
      <c r="G13" s="33"/>
      <c r="H13" s="31"/>
      <c r="I13" s="39"/>
    </row>
    <row r="14" spans="1:11" ht="19.2" customHeight="1">
      <c r="A14" s="50">
        <v>10</v>
      </c>
      <c r="B14" s="51">
        <v>30</v>
      </c>
      <c r="C14" s="2"/>
      <c r="D14" s="35"/>
      <c r="E14" s="36"/>
      <c r="F14" s="36"/>
      <c r="G14" s="37"/>
      <c r="H14" s="35"/>
      <c r="I14" s="39"/>
    </row>
    <row r="15" spans="1:11" ht="19.2" customHeight="1">
      <c r="A15" s="50"/>
      <c r="B15" s="52"/>
      <c r="C15" s="3"/>
      <c r="D15" s="31"/>
      <c r="E15" s="32"/>
      <c r="F15" s="32"/>
      <c r="G15" s="33"/>
      <c r="H15" s="31"/>
      <c r="I15" s="39"/>
    </row>
    <row r="16" spans="1:11" ht="19.2" customHeight="1">
      <c r="A16" s="53" t="s">
        <v>4</v>
      </c>
      <c r="B16" s="51" t="s">
        <v>1</v>
      </c>
      <c r="C16" s="2"/>
      <c r="D16" s="35"/>
      <c r="E16" s="36"/>
      <c r="F16" s="36"/>
      <c r="G16" s="37"/>
      <c r="H16" s="35"/>
      <c r="I16" s="39"/>
    </row>
    <row r="17" spans="1:9" ht="19.2" customHeight="1">
      <c r="A17" s="53"/>
      <c r="B17" s="52"/>
      <c r="C17" s="3"/>
      <c r="D17" s="31"/>
      <c r="E17" s="32"/>
      <c r="F17" s="32"/>
      <c r="G17" s="33"/>
      <c r="H17" s="31"/>
      <c r="I17" s="39"/>
    </row>
    <row r="18" spans="1:9" ht="19.2" customHeight="1">
      <c r="A18" s="50">
        <v>11</v>
      </c>
      <c r="B18" s="51">
        <v>30</v>
      </c>
      <c r="C18" s="2"/>
      <c r="D18" s="35"/>
      <c r="E18" s="36"/>
      <c r="F18" s="36"/>
      <c r="G18" s="37"/>
      <c r="H18" s="35"/>
      <c r="I18" s="39"/>
    </row>
    <row r="19" spans="1:9" ht="19.2" customHeight="1">
      <c r="A19" s="50"/>
      <c r="B19" s="52"/>
      <c r="C19" s="4"/>
      <c r="D19" s="31"/>
      <c r="E19" s="32"/>
      <c r="F19" s="32"/>
      <c r="G19" s="33"/>
      <c r="H19" s="31"/>
      <c r="I19" s="39"/>
    </row>
    <row r="20" spans="1:9" ht="19.2" customHeight="1">
      <c r="A20" s="53" t="s">
        <v>5</v>
      </c>
      <c r="B20" s="51" t="s">
        <v>1</v>
      </c>
      <c r="C20" s="2"/>
      <c r="D20" s="35"/>
      <c r="E20" s="36"/>
      <c r="F20" s="36"/>
      <c r="G20" s="37"/>
      <c r="H20" s="35"/>
      <c r="I20" s="39"/>
    </row>
    <row r="21" spans="1:9" ht="19.2" customHeight="1">
      <c r="A21" s="53"/>
      <c r="B21" s="52"/>
      <c r="C21" s="3"/>
      <c r="D21" s="31"/>
      <c r="E21" s="32"/>
      <c r="F21" s="32"/>
      <c r="G21" s="33"/>
      <c r="H21" s="31"/>
      <c r="I21" s="39"/>
    </row>
    <row r="22" spans="1:9" ht="19.2" customHeight="1">
      <c r="A22" s="50">
        <v>12</v>
      </c>
      <c r="B22" s="51">
        <v>30</v>
      </c>
      <c r="C22" s="2"/>
      <c r="D22" s="35"/>
      <c r="E22" s="36"/>
      <c r="F22" s="36"/>
      <c r="G22" s="37"/>
      <c r="H22" s="35"/>
      <c r="I22" s="39"/>
    </row>
    <row r="23" spans="1:9" ht="19.2" customHeight="1">
      <c r="A23" s="50"/>
      <c r="B23" s="52"/>
      <c r="C23" s="3"/>
      <c r="D23" s="31"/>
      <c r="E23" s="32"/>
      <c r="F23" s="32"/>
      <c r="G23" s="33"/>
      <c r="H23" s="31"/>
      <c r="I23" s="39"/>
    </row>
    <row r="24" spans="1:9" ht="19.2" customHeight="1">
      <c r="A24" s="53" t="s">
        <v>6</v>
      </c>
      <c r="B24" s="51" t="s">
        <v>1</v>
      </c>
      <c r="C24" s="2"/>
      <c r="D24" s="35"/>
      <c r="E24" s="36"/>
      <c r="F24" s="36"/>
      <c r="G24" s="37"/>
      <c r="H24" s="35"/>
      <c r="I24" s="39"/>
    </row>
    <row r="25" spans="1:9" ht="19.2" customHeight="1">
      <c r="A25" s="53"/>
      <c r="B25" s="52"/>
      <c r="C25" s="3"/>
      <c r="D25" s="31"/>
      <c r="E25" s="32"/>
      <c r="F25" s="32"/>
      <c r="G25" s="33"/>
      <c r="H25" s="31"/>
      <c r="I25" s="39"/>
    </row>
    <row r="26" spans="1:9" ht="19.2" customHeight="1">
      <c r="A26" s="50">
        <v>13</v>
      </c>
      <c r="B26" s="51">
        <v>30</v>
      </c>
      <c r="C26" s="2"/>
      <c r="D26" s="35"/>
      <c r="E26" s="36"/>
      <c r="F26" s="36"/>
      <c r="G26" s="37"/>
      <c r="H26" s="35"/>
      <c r="I26" s="39"/>
    </row>
    <row r="27" spans="1:9" ht="19.2" customHeight="1">
      <c r="A27" s="50"/>
      <c r="B27" s="52"/>
      <c r="C27" s="3"/>
      <c r="D27" s="31"/>
      <c r="E27" s="32"/>
      <c r="F27" s="32"/>
      <c r="G27" s="33"/>
      <c r="H27" s="31"/>
      <c r="I27" s="39"/>
    </row>
    <row r="28" spans="1:9" ht="19.2" customHeight="1">
      <c r="A28" s="53" t="s">
        <v>7</v>
      </c>
      <c r="B28" s="51" t="s">
        <v>1</v>
      </c>
      <c r="C28" s="2"/>
      <c r="D28" s="35"/>
      <c r="E28" s="36"/>
      <c r="F28" s="36"/>
      <c r="G28" s="37"/>
      <c r="H28" s="35"/>
      <c r="I28" s="39"/>
    </row>
    <row r="29" spans="1:9" ht="19.2" customHeight="1">
      <c r="A29" s="53"/>
      <c r="B29" s="52"/>
      <c r="C29" s="3"/>
      <c r="D29" s="31"/>
      <c r="E29" s="32"/>
      <c r="F29" s="32"/>
      <c r="G29" s="33"/>
      <c r="H29" s="31"/>
      <c r="I29" s="39"/>
    </row>
    <row r="30" spans="1:9" ht="19.2" customHeight="1">
      <c r="A30" s="50">
        <v>14</v>
      </c>
      <c r="B30" s="51">
        <v>30</v>
      </c>
      <c r="C30" s="2"/>
      <c r="D30" s="35"/>
      <c r="E30" s="36"/>
      <c r="F30" s="36"/>
      <c r="G30" s="37"/>
      <c r="H30" s="35"/>
      <c r="I30" s="39"/>
    </row>
    <row r="31" spans="1:9" ht="19.2" customHeight="1">
      <c r="A31" s="50"/>
      <c r="B31" s="52"/>
      <c r="C31" s="3"/>
      <c r="D31" s="31"/>
      <c r="E31" s="32"/>
      <c r="F31" s="32"/>
      <c r="G31" s="33"/>
      <c r="H31" s="31"/>
      <c r="I31" s="39"/>
    </row>
    <row r="32" spans="1:9" ht="19.2" customHeight="1">
      <c r="A32" s="53" t="s">
        <v>8</v>
      </c>
      <c r="B32" s="51" t="s">
        <v>1</v>
      </c>
      <c r="C32" s="2"/>
      <c r="D32" s="35"/>
      <c r="E32" s="36"/>
      <c r="F32" s="36"/>
      <c r="G32" s="37"/>
      <c r="H32" s="35"/>
      <c r="I32" s="39"/>
    </row>
    <row r="33" spans="1:9" ht="19.2" customHeight="1">
      <c r="A33" s="53"/>
      <c r="B33" s="52"/>
      <c r="C33" s="3"/>
      <c r="D33" s="31"/>
      <c r="E33" s="32"/>
      <c r="F33" s="32"/>
      <c r="G33" s="33"/>
      <c r="H33" s="31"/>
      <c r="I33" s="39"/>
    </row>
    <row r="34" spans="1:9" ht="19.2" customHeight="1">
      <c r="A34" s="50">
        <v>15</v>
      </c>
      <c r="B34" s="51">
        <v>30</v>
      </c>
      <c r="C34" s="2"/>
      <c r="D34" s="35"/>
      <c r="E34" s="36"/>
      <c r="F34" s="36"/>
      <c r="G34" s="37"/>
      <c r="H34" s="35"/>
      <c r="I34" s="39"/>
    </row>
    <row r="35" spans="1:9" ht="19.2" customHeight="1">
      <c r="A35" s="50"/>
      <c r="B35" s="52"/>
      <c r="C35" s="3"/>
      <c r="D35" s="31"/>
      <c r="E35" s="32"/>
      <c r="F35" s="32"/>
      <c r="G35" s="33"/>
      <c r="H35" s="31"/>
      <c r="I35" s="39"/>
    </row>
    <row r="36" spans="1:9" ht="19.2" customHeight="1">
      <c r="A36" s="53" t="s">
        <v>9</v>
      </c>
      <c r="B36" s="51" t="s">
        <v>1</v>
      </c>
      <c r="C36" s="2"/>
      <c r="D36" s="35"/>
      <c r="E36" s="36"/>
      <c r="F36" s="36"/>
      <c r="G36" s="37"/>
      <c r="H36" s="35"/>
      <c r="I36" s="39"/>
    </row>
    <row r="37" spans="1:9" ht="19.2" customHeight="1">
      <c r="A37" s="53"/>
      <c r="B37" s="52"/>
      <c r="C37" s="3"/>
      <c r="D37" s="31"/>
      <c r="E37" s="32"/>
      <c r="F37" s="32"/>
      <c r="G37" s="33"/>
      <c r="H37" s="31"/>
      <c r="I37" s="39"/>
    </row>
    <row r="38" spans="1:9" ht="19.2" customHeight="1">
      <c r="A38" s="50">
        <v>16</v>
      </c>
      <c r="B38" s="51">
        <v>30</v>
      </c>
      <c r="C38" s="2"/>
      <c r="D38" s="35"/>
      <c r="E38" s="36"/>
      <c r="F38" s="36"/>
      <c r="G38" s="37"/>
      <c r="H38" s="35"/>
      <c r="I38" s="39"/>
    </row>
    <row r="39" spans="1:9" ht="19.2" customHeight="1">
      <c r="A39" s="50"/>
      <c r="B39" s="52"/>
      <c r="C39" s="3"/>
      <c r="D39" s="31"/>
      <c r="E39" s="32"/>
      <c r="F39" s="32"/>
      <c r="G39" s="33"/>
      <c r="H39" s="31"/>
      <c r="I39" s="39"/>
    </row>
    <row r="40" spans="1:9" ht="19.2" customHeight="1">
      <c r="A40" s="40" t="s">
        <v>10</v>
      </c>
      <c r="B40" s="41" t="s">
        <v>1</v>
      </c>
      <c r="C40" s="2"/>
      <c r="D40" s="42"/>
      <c r="E40" s="43"/>
      <c r="F40" s="43"/>
      <c r="G40" s="44"/>
      <c r="H40" s="42"/>
      <c r="I40" s="45"/>
    </row>
    <row r="41" spans="1:9" ht="12.75" hidden="1" customHeight="1">
      <c r="H41" s="8"/>
    </row>
    <row r="42" spans="1:9" ht="12.75" hidden="1" customHeight="1">
      <c r="H42" s="8"/>
    </row>
    <row r="43" spans="1:9" ht="12.75" hidden="1" customHeight="1">
      <c r="H43" s="8"/>
    </row>
    <row r="44" spans="1:9" ht="12.75" hidden="1" customHeight="1">
      <c r="H44" s="8"/>
    </row>
    <row r="45" spans="1:9" ht="12.75" hidden="1" customHeight="1">
      <c r="H45" s="8"/>
    </row>
    <row r="46" spans="1:9" s="10" customFormat="1" ht="12.75" hidden="1" customHeight="1">
      <c r="A46" s="5"/>
      <c r="B46" s="5"/>
      <c r="C46" s="1"/>
      <c r="D46" s="1"/>
      <c r="E46" s="1"/>
      <c r="F46" s="1"/>
      <c r="G46" s="1"/>
      <c r="H46" s="9"/>
    </row>
    <row r="47" spans="1:9" ht="12.75" customHeight="1"/>
    <row r="48" spans="1:9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</sheetData>
  <mergeCells count="36"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</mergeCells>
  <dataValidations count="2">
    <dataValidation type="list" allowBlank="1" showInputMessage="1" showErrorMessage="1" sqref="F1" xr:uid="{C18B0E8D-23E7-4247-8F1C-491F9B98ABBF}">
      <formula1>l_mois</formula1>
    </dataValidation>
    <dataValidation type="list" allowBlank="1" showInputMessage="1" showErrorMessage="1" sqref="H1" xr:uid="{60568855-7DF1-4DAC-9BC1-ABB6B733E36C}">
      <formula1>$K$3:$K$7</formula1>
    </dataValidation>
  </dataValidations>
  <printOptions horizontalCentered="1" verticalCentered="1"/>
  <pageMargins left="0" right="0" top="0" bottom="0" header="0" footer="0"/>
  <pageSetup paperSize="9" scale="25" fitToHeight="60"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xr:uid="{5C56342C-4D3A-4419-8B49-3CD5DEEB41BD}">
          <x14:formula1>
            <xm:f>#REF!</xm:f>
          </x14:formula1>
          <xm:sqref>D3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0F619-CDCA-4E6D-8A34-8AED664AEC1F}">
  <sheetPr codeName="Feuil2"/>
  <dimension ref="A1:R26"/>
  <sheetViews>
    <sheetView workbookViewId="0">
      <selection activeCell="A8" sqref="A8"/>
    </sheetView>
  </sheetViews>
  <sheetFormatPr baseColWidth="10" defaultRowHeight="14.4"/>
  <cols>
    <col min="3" max="3" width="2.21875" customWidth="1"/>
    <col min="5" max="5" width="1.5546875" customWidth="1"/>
    <col min="9" max="9" width="11.5546875" style="15"/>
    <col min="10" max="10" width="2.5546875" customWidth="1"/>
    <col min="11" max="11" width="7.33203125" customWidth="1"/>
    <col min="12" max="12" width="2.21875" customWidth="1"/>
    <col min="14" max="14" width="2.77734375" customWidth="1"/>
    <col min="16" max="16" width="2.21875" customWidth="1"/>
    <col min="18" max="18" width="14.88671875" customWidth="1"/>
  </cols>
  <sheetData>
    <row r="1" spans="1:18">
      <c r="A1" s="12" t="s">
        <v>16</v>
      </c>
      <c r="B1" s="12" t="s">
        <v>23</v>
      </c>
      <c r="C1" s="12"/>
      <c r="D1" s="12" t="s">
        <v>15</v>
      </c>
      <c r="F1" t="s">
        <v>15</v>
      </c>
      <c r="G1" t="s">
        <v>16</v>
      </c>
      <c r="H1" t="s">
        <v>27</v>
      </c>
      <c r="I1" s="15" t="s">
        <v>28</v>
      </c>
      <c r="K1" t="s">
        <v>29</v>
      </c>
      <c r="M1" t="s">
        <v>55</v>
      </c>
      <c r="P1" s="14"/>
      <c r="Q1" s="21">
        <v>2023</v>
      </c>
      <c r="R1" s="17" t="s">
        <v>80</v>
      </c>
    </row>
    <row r="2" spans="1:18">
      <c r="A2" s="12" t="s">
        <v>18</v>
      </c>
      <c r="B2" s="12" t="s">
        <v>17</v>
      </c>
      <c r="C2" s="12"/>
      <c r="D2" s="12" t="s">
        <v>14</v>
      </c>
      <c r="F2" t="s">
        <v>14</v>
      </c>
      <c r="G2" t="s">
        <v>24</v>
      </c>
      <c r="H2" s="14">
        <v>45078</v>
      </c>
      <c r="I2" s="16" t="s">
        <v>32</v>
      </c>
      <c r="K2" s="16" t="s">
        <v>30</v>
      </c>
      <c r="M2" t="s">
        <v>56</v>
      </c>
      <c r="P2" s="14"/>
      <c r="Q2" s="19" t="s">
        <v>67</v>
      </c>
      <c r="R2" s="20">
        <f>DATE(Var_An,1,1)</f>
        <v>44927</v>
      </c>
    </row>
    <row r="3" spans="1:18">
      <c r="A3" s="12" t="s">
        <v>22</v>
      </c>
      <c r="B3" s="12" t="s">
        <v>19</v>
      </c>
      <c r="C3" s="12"/>
      <c r="D3" s="12" t="s">
        <v>13</v>
      </c>
      <c r="F3" t="s">
        <v>13</v>
      </c>
      <c r="G3" t="s">
        <v>22</v>
      </c>
      <c r="H3" s="14">
        <v>45083</v>
      </c>
      <c r="I3" s="16" t="s">
        <v>35</v>
      </c>
      <c r="K3" s="16" t="s">
        <v>31</v>
      </c>
      <c r="M3" t="s">
        <v>57</v>
      </c>
      <c r="P3" s="14"/>
      <c r="Q3" s="19" t="s">
        <v>68</v>
      </c>
      <c r="R3" s="20">
        <f>ROUND(DATE(Var_An,4,MOD(234-11*MOD(Var_An,19),30))/7,)*7-6</f>
        <v>45025</v>
      </c>
    </row>
    <row r="4" spans="1:18">
      <c r="A4" s="12" t="s">
        <v>21</v>
      </c>
      <c r="B4" s="12" t="s">
        <v>20</v>
      </c>
      <c r="C4" s="12"/>
      <c r="D4" s="12" t="s">
        <v>25</v>
      </c>
      <c r="F4" t="s">
        <v>25</v>
      </c>
      <c r="G4" t="s">
        <v>21</v>
      </c>
      <c r="H4" s="14">
        <v>45090</v>
      </c>
      <c r="I4" s="16" t="s">
        <v>34</v>
      </c>
      <c r="K4" s="16" t="s">
        <v>32</v>
      </c>
      <c r="M4" t="s">
        <v>58</v>
      </c>
      <c r="P4" s="14"/>
      <c r="Q4" s="19" t="s">
        <v>69</v>
      </c>
      <c r="R4" s="20">
        <f>SUM(R3+1)</f>
        <v>45026</v>
      </c>
    </row>
    <row r="5" spans="1:18">
      <c r="A5" s="12" t="s">
        <v>24</v>
      </c>
      <c r="B5" s="12" t="s">
        <v>26</v>
      </c>
      <c r="C5" s="13"/>
      <c r="F5" t="s">
        <v>13</v>
      </c>
      <c r="G5" t="s">
        <v>22</v>
      </c>
      <c r="H5" s="14">
        <v>45091</v>
      </c>
      <c r="I5" s="16" t="s">
        <v>33</v>
      </c>
      <c r="K5" s="16" t="s">
        <v>33</v>
      </c>
      <c r="M5" t="s">
        <v>59</v>
      </c>
      <c r="P5" s="14"/>
      <c r="Q5" s="19" t="s">
        <v>70</v>
      </c>
      <c r="R5" s="20">
        <f>DATE(Var_An,5,1)</f>
        <v>45047</v>
      </c>
    </row>
    <row r="6" spans="1:18">
      <c r="K6" s="16" t="s">
        <v>34</v>
      </c>
      <c r="M6" t="s">
        <v>60</v>
      </c>
      <c r="P6" s="14"/>
      <c r="Q6" s="19" t="s">
        <v>71</v>
      </c>
      <c r="R6" s="20">
        <f>DATE(Var_An,5,8)</f>
        <v>45054</v>
      </c>
    </row>
    <row r="7" spans="1:18">
      <c r="K7" s="16" t="s">
        <v>35</v>
      </c>
      <c r="M7" t="s">
        <v>61</v>
      </c>
      <c r="Q7" s="19" t="s">
        <v>72</v>
      </c>
      <c r="R7" s="20">
        <f>R3+39</f>
        <v>45064</v>
      </c>
    </row>
    <row r="8" spans="1:18">
      <c r="K8" s="16" t="s">
        <v>36</v>
      </c>
      <c r="M8" t="s">
        <v>62</v>
      </c>
      <c r="Q8" s="19" t="s">
        <v>73</v>
      </c>
      <c r="R8" s="20">
        <f>R3+49</f>
        <v>45074</v>
      </c>
    </row>
    <row r="9" spans="1:18">
      <c r="K9" s="16" t="s">
        <v>37</v>
      </c>
      <c r="M9" t="s">
        <v>63</v>
      </c>
      <c r="Q9" s="19" t="s">
        <v>74</v>
      </c>
      <c r="R9" s="20">
        <f>R8+1</f>
        <v>45075</v>
      </c>
    </row>
    <row r="10" spans="1:18">
      <c r="K10" s="16" t="s">
        <v>38</v>
      </c>
      <c r="M10" t="s">
        <v>64</v>
      </c>
      <c r="Q10" s="19" t="s">
        <v>75</v>
      </c>
      <c r="R10" s="20">
        <f>DATE(Var_An,7,14)</f>
        <v>45121</v>
      </c>
    </row>
    <row r="11" spans="1:18">
      <c r="K11" s="16" t="s">
        <v>39</v>
      </c>
      <c r="M11" t="s">
        <v>65</v>
      </c>
      <c r="Q11" s="19" t="s">
        <v>76</v>
      </c>
      <c r="R11" s="20">
        <f>DATE(Var_An,8,15)</f>
        <v>45153</v>
      </c>
    </row>
    <row r="12" spans="1:18">
      <c r="K12" s="16" t="s">
        <v>40</v>
      </c>
      <c r="M12" t="s">
        <v>66</v>
      </c>
      <c r="Q12" s="19" t="s">
        <v>77</v>
      </c>
      <c r="R12" s="20">
        <f>DATE(Var_An,11,1)</f>
        <v>45231</v>
      </c>
    </row>
    <row r="13" spans="1:18">
      <c r="K13" s="16" t="s">
        <v>41</v>
      </c>
      <c r="Q13" s="19" t="s">
        <v>78</v>
      </c>
      <c r="R13" s="20">
        <f>DATE(Var_An,11,11)</f>
        <v>45241</v>
      </c>
    </row>
    <row r="14" spans="1:18">
      <c r="K14" s="16" t="s">
        <v>42</v>
      </c>
      <c r="Q14" s="19" t="s">
        <v>79</v>
      </c>
      <c r="R14" s="20">
        <f>DATE(Var_An,12,25)</f>
        <v>45285</v>
      </c>
    </row>
    <row r="15" spans="1:18">
      <c r="K15" s="16" t="s">
        <v>43</v>
      </c>
    </row>
    <row r="16" spans="1:18">
      <c r="K16" s="16" t="s">
        <v>44</v>
      </c>
    </row>
    <row r="17" spans="11:11">
      <c r="K17" s="16" t="s">
        <v>45</v>
      </c>
    </row>
    <row r="18" spans="11:11">
      <c r="K18" s="16" t="s">
        <v>46</v>
      </c>
    </row>
    <row r="19" spans="11:11">
      <c r="K19" s="16" t="s">
        <v>47</v>
      </c>
    </row>
    <row r="20" spans="11:11">
      <c r="K20" s="16" t="s">
        <v>48</v>
      </c>
    </row>
    <row r="21" spans="11:11">
      <c r="K21" s="16" t="s">
        <v>49</v>
      </c>
    </row>
    <row r="22" spans="11:11">
      <c r="K22" s="16" t="s">
        <v>50</v>
      </c>
    </row>
    <row r="23" spans="11:11">
      <c r="K23" s="16" t="s">
        <v>51</v>
      </c>
    </row>
    <row r="24" spans="11:11">
      <c r="K24" s="16" t="s">
        <v>53</v>
      </c>
    </row>
    <row r="25" spans="11:11">
      <c r="K25" s="16" t="s">
        <v>52</v>
      </c>
    </row>
    <row r="26" spans="11:11">
      <c r="K26" s="16" t="s">
        <v>54</v>
      </c>
    </row>
  </sheetData>
  <sortState ref="F2:I4">
    <sortCondition ref="H2"/>
  </sortState>
  <pageMargins left="0.7" right="0.7" top="0.75" bottom="0.75" header="0.3" footer="0.3"/>
  <pageSetup paperSize="9" orientation="portrait" horizontalDpi="360" verticalDpi="36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30</vt:i4>
      </vt:variant>
    </vt:vector>
  </HeadingPairs>
  <TitlesOfParts>
    <vt:vector size="41" baseType="lpstr">
      <vt:lpstr>Accueil</vt:lpstr>
      <vt:lpstr>Jacqueline</vt:lpstr>
      <vt:lpstr>Pierrick</vt:lpstr>
      <vt:lpstr>nom3</vt:lpstr>
      <vt:lpstr>Paul-Balnéo</vt:lpstr>
      <vt:lpstr>Pierre- Kiné</vt:lpstr>
      <vt:lpstr>Jaques-Ergo</vt:lpstr>
      <vt:lpstr>nom1 - retraité</vt:lpstr>
      <vt:lpstr>Agenda patient</vt:lpstr>
      <vt:lpstr>Agenda soignant</vt:lpstr>
      <vt:lpstr>Données</vt:lpstr>
      <vt:lpstr>'Agenda patient'!Impression_des_titres</vt:lpstr>
      <vt:lpstr>'Agenda soignant'!Impression_des_titres</vt:lpstr>
      <vt:lpstr>Jacqueline!Impression_des_titres</vt:lpstr>
      <vt:lpstr>'Jaques-Ergo'!Impression_des_titres</vt:lpstr>
      <vt:lpstr>'nom1 - retraité'!Impression_des_titres</vt:lpstr>
      <vt:lpstr>'nom3'!Impression_des_titres</vt:lpstr>
      <vt:lpstr>'Paul-Balnéo'!Impression_des_titres</vt:lpstr>
      <vt:lpstr>'Pierre- Kiné'!Impression_des_titres</vt:lpstr>
      <vt:lpstr>Pierrick!Impression_des_titres</vt:lpstr>
      <vt:lpstr>'Agenda patient'!l_Client</vt:lpstr>
      <vt:lpstr>l_mois</vt:lpstr>
      <vt:lpstr>'Agenda patient'!l_semaine</vt:lpstr>
      <vt:lpstr>'Agenda soignant'!l_semaine</vt:lpstr>
      <vt:lpstr>Jacqueline!l_semaine</vt:lpstr>
      <vt:lpstr>'Jaques-Ergo'!l_semaine</vt:lpstr>
      <vt:lpstr>'nom1 - retraité'!l_semaine</vt:lpstr>
      <vt:lpstr>'Paul-Balnéo'!l_semaine</vt:lpstr>
      <vt:lpstr>'Pierre- Kiné'!l_semaine</vt:lpstr>
      <vt:lpstr>Pierrick!l_semaine</vt:lpstr>
      <vt:lpstr>l_semaine</vt:lpstr>
      <vt:lpstr>Var_An</vt:lpstr>
      <vt:lpstr>'Agenda patient'!Zone_d_impression</vt:lpstr>
      <vt:lpstr>'Agenda soignant'!Zone_d_impression</vt:lpstr>
      <vt:lpstr>Jacqueline!Zone_d_impression</vt:lpstr>
      <vt:lpstr>'Jaques-Ergo'!Zone_d_impression</vt:lpstr>
      <vt:lpstr>'nom1 - retraité'!Zone_d_impression</vt:lpstr>
      <vt:lpstr>'nom3'!Zone_d_impression</vt:lpstr>
      <vt:lpstr>'Paul-Balnéo'!Zone_d_impression</vt:lpstr>
      <vt:lpstr>'Pierre- Kiné'!Zone_d_impression</vt:lpstr>
      <vt:lpstr>Pierrick!Zone_d_impression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Full Planning</dc:title>
  <dc:subject>Planning et calendrier automatique</dc:subject>
  <dc:creator>LouReeD</dc:creator>
  <cp:keywords>Calendrier; Planning; Agenda</cp:keywords>
  <dc:description>Avec une seule feuille Système vous avez accès à 5 types de calendrier différent</dc:description>
  <cp:lastModifiedBy>François ROUZE</cp:lastModifiedBy>
  <cp:lastPrinted>2023-06-01T20:47:29Z</cp:lastPrinted>
  <dcterms:created xsi:type="dcterms:W3CDTF">2016-04-14T11:38:35Z</dcterms:created>
  <dcterms:modified xsi:type="dcterms:W3CDTF">2023-06-02T17:10:02Z</dcterms:modified>
  <cp:category>Planning;Calendrier;Agenda</cp:category>
  <cp:version>V2</cp:version>
</cp:coreProperties>
</file>