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8D760F9-2D49-4C7B-AE7A-146ABB993670}" xr6:coauthVersionLast="36" xr6:coauthVersionMax="36" xr10:uidLastSave="{00000000-0000-0000-0000-000000000000}"/>
  <bookViews>
    <workbookView xWindow="0" yWindow="0" windowWidth="20496" windowHeight="7320" tabRatio="987" activeTab="9" xr2:uid="{00000000-000D-0000-FFFF-FFFF00000000}"/>
  </bookViews>
  <sheets>
    <sheet name="MES DEMANDES" sheetId="19" r:id="rId1"/>
    <sheet name="T_GB" sheetId="4" r:id="rId2"/>
    <sheet name="T_ALLOCATION" sheetId="14" r:id="rId3"/>
    <sheet name="BASE" sheetId="3" r:id="rId4"/>
    <sheet name="T_BASE" sheetId="2" r:id="rId5"/>
    <sheet name="T_MODIF" sheetId="1" r:id="rId6"/>
    <sheet name="ANALYSE" sheetId="6" r:id="rId7"/>
    <sheet name="T_GB_2" sheetId="21" r:id="rId8"/>
    <sheet name="HISTO T_MODIF" sheetId="5" r:id="rId9"/>
    <sheet name="HISTO T_GB" sheetId="22" r:id="rId10"/>
    <sheet name="Liste validation données" sheetId="10" r:id="rId11"/>
  </sheets>
  <definedNames>
    <definedName name="ANNEE_ANALYSE">ANALYSE!$C$2</definedName>
    <definedName name="D_BASE">BASE!$M$1</definedName>
    <definedName name="D_MODIF">T_MODIF!$H$1</definedName>
    <definedName name="DonnéesExternes_1" localSheetId="7" hidden="1">T_GB_2!$A$1:$K$7</definedName>
    <definedName name="MOIS_ANALYSE">ANALYSE!$C$3</definedName>
    <definedName name="N°_MOIS_ANALYSE">'Liste validation données'!$E$2</definedName>
  </definedNames>
  <calcPr calcId="191029"/>
  <pivotCaches>
    <pivotCache cacheId="2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C6" i="1"/>
  <c r="B6" i="1"/>
  <c r="B7" i="1"/>
  <c r="B8" i="1"/>
  <c r="B9" i="1"/>
  <c r="B10" i="1"/>
  <c r="B11" i="1"/>
  <c r="A11" i="1"/>
  <c r="C11" i="1"/>
  <c r="H11" i="1"/>
  <c r="A10" i="1"/>
  <c r="C10" i="1"/>
  <c r="H10" i="1"/>
  <c r="A9" i="1"/>
  <c r="C9" i="1"/>
  <c r="H9" i="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M1" i="3"/>
  <c r="A65" i="2" s="1"/>
  <c r="D2" i="3"/>
  <c r="D4" i="2"/>
  <c r="D3" i="2"/>
  <c r="D2" i="2"/>
  <c r="A6" i="1"/>
  <c r="C7" i="1"/>
  <c r="C8" i="1"/>
  <c r="A7" i="1"/>
  <c r="A8" i="1"/>
  <c r="H8" i="1"/>
  <c r="H7" i="1"/>
  <c r="A2" i="2" l="1"/>
  <c r="A3" i="2"/>
  <c r="A4" i="2"/>
  <c r="A5" i="2"/>
  <c r="C6" i="2"/>
  <c r="A7" i="2"/>
  <c r="C8" i="2"/>
  <c r="A9" i="2"/>
  <c r="C10" i="2"/>
  <c r="A11" i="2"/>
  <c r="C12" i="2"/>
  <c r="A13" i="2"/>
  <c r="C14" i="2"/>
  <c r="A15" i="2"/>
  <c r="C16" i="2"/>
  <c r="A17" i="2"/>
  <c r="C18" i="2"/>
  <c r="A19" i="2"/>
  <c r="C20" i="2"/>
  <c r="A21" i="2"/>
  <c r="C22" i="2"/>
  <c r="A23" i="2"/>
  <c r="C24" i="2"/>
  <c r="A25" i="2"/>
  <c r="C26" i="2"/>
  <c r="A27" i="2"/>
  <c r="C28" i="2"/>
  <c r="A29" i="2"/>
  <c r="C30" i="2"/>
  <c r="A31" i="2"/>
  <c r="C32" i="2"/>
  <c r="A33" i="2"/>
  <c r="C34" i="2"/>
  <c r="A35" i="2"/>
  <c r="C36" i="2"/>
  <c r="A37" i="2"/>
  <c r="C38" i="2"/>
  <c r="A39" i="2"/>
  <c r="C40" i="2"/>
  <c r="A41" i="2"/>
  <c r="C42" i="2"/>
  <c r="A43" i="2"/>
  <c r="C44" i="2"/>
  <c r="A45" i="2"/>
  <c r="C46" i="2"/>
  <c r="A47" i="2"/>
  <c r="C48" i="2"/>
  <c r="A49" i="2"/>
  <c r="C50" i="2"/>
  <c r="A51" i="2"/>
  <c r="C52" i="2"/>
  <c r="A53" i="2"/>
  <c r="C54" i="2"/>
  <c r="A55" i="2"/>
  <c r="C56" i="2"/>
  <c r="A57" i="2"/>
  <c r="C58" i="2"/>
  <c r="A59" i="2"/>
  <c r="C60" i="2"/>
  <c r="A61" i="2"/>
  <c r="C62" i="2"/>
  <c r="A63" i="2"/>
  <c r="C64" i="2"/>
  <c r="B100" i="2"/>
  <c r="B98" i="2"/>
  <c r="B96" i="2"/>
  <c r="B94" i="2"/>
  <c r="B92" i="2"/>
  <c r="B90" i="2"/>
  <c r="B88" i="2"/>
  <c r="B86" i="2"/>
  <c r="B84" i="2"/>
  <c r="B82" i="2"/>
  <c r="B80" i="2"/>
  <c r="B78" i="2"/>
  <c r="B76" i="2"/>
  <c r="B74" i="2"/>
  <c r="B72" i="2"/>
  <c r="B70" i="2"/>
  <c r="B68" i="2"/>
  <c r="B66" i="2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4" i="2"/>
  <c r="B2" i="2"/>
  <c r="A100" i="2"/>
  <c r="C99" i="2"/>
  <c r="A98" i="2"/>
  <c r="C97" i="2"/>
  <c r="A96" i="2"/>
  <c r="C95" i="2"/>
  <c r="A94" i="2"/>
  <c r="C93" i="2"/>
  <c r="A92" i="2"/>
  <c r="C91" i="2"/>
  <c r="A90" i="2"/>
  <c r="C89" i="2"/>
  <c r="A88" i="2"/>
  <c r="C87" i="2"/>
  <c r="A86" i="2"/>
  <c r="C85" i="2"/>
  <c r="A84" i="2"/>
  <c r="C83" i="2"/>
  <c r="A82" i="2"/>
  <c r="C81" i="2"/>
  <c r="A80" i="2"/>
  <c r="C79" i="2"/>
  <c r="A78" i="2"/>
  <c r="C77" i="2"/>
  <c r="A76" i="2"/>
  <c r="C75" i="2"/>
  <c r="A74" i="2"/>
  <c r="C73" i="2"/>
  <c r="A72" i="2"/>
  <c r="C71" i="2"/>
  <c r="A70" i="2"/>
  <c r="C69" i="2"/>
  <c r="A68" i="2"/>
  <c r="C67" i="2"/>
  <c r="A66" i="2"/>
  <c r="B99" i="2"/>
  <c r="B97" i="2"/>
  <c r="B95" i="2"/>
  <c r="B93" i="2"/>
  <c r="B91" i="2"/>
  <c r="B89" i="2"/>
  <c r="B87" i="2"/>
  <c r="B85" i="2"/>
  <c r="B83" i="2"/>
  <c r="B81" i="2"/>
  <c r="B79" i="2"/>
  <c r="B77" i="2"/>
  <c r="B75" i="2"/>
  <c r="B73" i="2"/>
  <c r="B71" i="2"/>
  <c r="B69" i="2"/>
  <c r="B67" i="2"/>
  <c r="B65" i="2"/>
  <c r="B63" i="2"/>
  <c r="B61" i="2"/>
  <c r="B59" i="2"/>
  <c r="B57" i="2"/>
  <c r="B55" i="2"/>
  <c r="B53" i="2"/>
  <c r="B51" i="2"/>
  <c r="B49" i="2"/>
  <c r="B47" i="2"/>
  <c r="B45" i="2"/>
  <c r="B43" i="2"/>
  <c r="B41" i="2"/>
  <c r="B39" i="2"/>
  <c r="B37" i="2"/>
  <c r="B35" i="2"/>
  <c r="B33" i="2"/>
  <c r="B31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  <c r="B3" i="2"/>
  <c r="C2" i="2"/>
  <c r="C3" i="2"/>
  <c r="C4" i="2"/>
  <c r="C5" i="2"/>
  <c r="A6" i="2"/>
  <c r="C7" i="2"/>
  <c r="A8" i="2"/>
  <c r="C9" i="2"/>
  <c r="A10" i="2"/>
  <c r="C11" i="2"/>
  <c r="A12" i="2"/>
  <c r="C13" i="2"/>
  <c r="A14" i="2"/>
  <c r="C15" i="2"/>
  <c r="A16" i="2"/>
  <c r="C17" i="2"/>
  <c r="A18" i="2"/>
  <c r="C19" i="2"/>
  <c r="A20" i="2"/>
  <c r="C21" i="2"/>
  <c r="A22" i="2"/>
  <c r="C23" i="2"/>
  <c r="A24" i="2"/>
  <c r="C25" i="2"/>
  <c r="A26" i="2"/>
  <c r="C27" i="2"/>
  <c r="A28" i="2"/>
  <c r="C29" i="2"/>
  <c r="A30" i="2"/>
  <c r="C31" i="2"/>
  <c r="A32" i="2"/>
  <c r="C33" i="2"/>
  <c r="A34" i="2"/>
  <c r="C35" i="2"/>
  <c r="A36" i="2"/>
  <c r="C37" i="2"/>
  <c r="A38" i="2"/>
  <c r="C39" i="2"/>
  <c r="A40" i="2"/>
  <c r="C41" i="2"/>
  <c r="A42" i="2"/>
  <c r="C43" i="2"/>
  <c r="A44" i="2"/>
  <c r="C45" i="2"/>
  <c r="A46" i="2"/>
  <c r="C47" i="2"/>
  <c r="A48" i="2"/>
  <c r="C49" i="2"/>
  <c r="A50" i="2"/>
  <c r="C51" i="2"/>
  <c r="A52" i="2"/>
  <c r="C53" i="2"/>
  <c r="A54" i="2"/>
  <c r="C55" i="2"/>
  <c r="A56" i="2"/>
  <c r="C57" i="2"/>
  <c r="A58" i="2"/>
  <c r="C59" i="2"/>
  <c r="A60" i="2"/>
  <c r="C61" i="2"/>
  <c r="A62" i="2"/>
  <c r="C63" i="2"/>
  <c r="A64" i="2"/>
  <c r="C65" i="2"/>
  <c r="C66" i="2"/>
  <c r="A67" i="2"/>
  <c r="C68" i="2"/>
  <c r="A69" i="2"/>
  <c r="C70" i="2"/>
  <c r="A71" i="2"/>
  <c r="C72" i="2"/>
  <c r="A73" i="2"/>
  <c r="C74" i="2"/>
  <c r="A75" i="2"/>
  <c r="C76" i="2"/>
  <c r="A77" i="2"/>
  <c r="C78" i="2"/>
  <c r="A79" i="2"/>
  <c r="C80" i="2"/>
  <c r="A81" i="2"/>
  <c r="C82" i="2"/>
  <c r="A83" i="2"/>
  <c r="C84" i="2"/>
  <c r="A85" i="2"/>
  <c r="C86" i="2"/>
  <c r="A87" i="2"/>
  <c r="C88" i="2"/>
  <c r="A89" i="2"/>
  <c r="C90" i="2"/>
  <c r="A91" i="2"/>
  <c r="C92" i="2"/>
  <c r="A93" i="2"/>
  <c r="C94" i="2"/>
  <c r="A95" i="2"/>
  <c r="C96" i="2"/>
  <c r="A97" i="2"/>
  <c r="C98" i="2"/>
  <c r="A99" i="2"/>
  <c r="C10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xr16:uid="{00000000-0015-0000-FFFF-FFFF01000000}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xr16:uid="{00000000-0015-0000-FFFF-FFFF02000000}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</connections>
</file>

<file path=xl/sharedStrings.xml><?xml version="1.0" encoding="utf-8"?>
<sst xmlns="http://schemas.openxmlformats.org/spreadsheetml/2006/main" count="255" uniqueCount="82">
  <si>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</si>
  <si>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</si>
  <si>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</si>
  <si>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</si>
  <si>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</si>
  <si>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</si>
  <si>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</si>
  <si>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</si>
  <si>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</si>
  <si>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</si>
  <si>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</si>
  <si>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</si>
  <si>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</si>
  <si>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</si>
  <si>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</si>
  <si>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</si>
  <si>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</si>
  <si>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</si>
  <si>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</si>
  <si>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</si>
  <si>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</si>
  <si>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</si>
  <si>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</si>
  <si>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</si>
  <si>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</si>
  <si>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</si>
  <si>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</si>
  <si>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</si>
  <si>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</si>
  <si>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</si>
  <si>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</si>
  <si>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</si>
  <si>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N° MOIS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</si>
  <si>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</si>
  <si>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</si>
  <si>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</si>
  <si>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</si>
  <si>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</si>
  <si>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</si>
  <si>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</si>
  <si>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</si>
  <si>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</si>
  <si>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</si>
  <si>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</si>
  <si>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</si>
  <si>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</si>
  <si>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</si>
  <si>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</si>
  <si>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</si>
  <si>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</si>
  <si>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ANNEE ANALYSE</t>
  </si>
  <si>
    <t>MOIS ANALYSE</t>
  </si>
  <si>
    <t>ALLOCATION</t>
  </si>
  <si>
    <t>Étiquettes de lignes</t>
  </si>
  <si>
    <t>Total général</t>
  </si>
  <si>
    <t xml:space="preserve"> SOLDE Avril 2023</t>
  </si>
  <si>
    <t xml:space="preserve"> ALLOCATION</t>
  </si>
  <si>
    <t xml:space="preserve"> ALLOCATION PARTAGÉE</t>
  </si>
  <si>
    <t>Somme de DIFF</t>
  </si>
  <si>
    <t>Total ACHATS</t>
  </si>
  <si>
    <t>Total ADMINISTRATIF</t>
  </si>
  <si>
    <t>Total COMMERCIAL</t>
  </si>
  <si>
    <t>MES DEMANDES</t>
  </si>
  <si>
    <t>ONGLET ANALYSE</t>
  </si>
  <si>
    <t>ALLOCATION PARTAGÉE</t>
  </si>
  <si>
    <t>SOMME INITIALE</t>
  </si>
  <si>
    <t>SOLDE Avril 2023</t>
  </si>
  <si>
    <t>DIFF</t>
  </si>
  <si>
    <t>on selectionne les données de T_GB_2 afin de les ajouter à HISTO T_GB en dessous de celles qui sont déjà inscrites (manuellement ici)</t>
  </si>
  <si>
    <t>SOLDE</t>
  </si>
  <si>
    <t>on selectionne les données de l'onglet T_MODIF afin de les ajouter à l'onglet HISTO T_MODIF en dessous de celles qui sont déjà inscrites (manuellement ici)</t>
  </si>
  <si>
    <t xml:space="preserve">Une macro VBA afin que lorsqu'on valide l'analyse sur l'onglet ANALYSE : </t>
  </si>
  <si>
    <t>Conditions :</t>
  </si>
  <si>
    <t xml:space="preserve"> la DATE_BASE doit etre égale à la DATE_MODIF  sinon message indiquant cette erreur</t>
  </si>
  <si>
    <t>Si il y a déjà eu une sauvegarde (ANNEE &amp; MOIS) alors empecher la sauvegarde de l'historique de T_MODIF &amp; de T_GB</t>
  </si>
  <si>
    <t>Est-ce qu'on efface les données après les avoir copiées?</t>
  </si>
  <si>
    <t>Non on les conserve, le code fonctionne parfaitement à un détail prés :</t>
  </si>
  <si>
    <t>Pourriez vous également m'expliquer le code qui est très bien écrit !!!! ???</t>
  </si>
  <si>
    <t>Voir onglet T_MODIF</t>
  </si>
  <si>
    <t xml:space="preserve">Exemple : H6 saisie de 1 à 0 mais je ne souhaite pas qu'on puisse faire un nouvel historique ou qu'on puisse rajouter la ligne à 0 dans l'histo, je souhaiterais un message du genre Transfert déjà effectué </t>
  </si>
  <si>
    <t>car la validation d'Avril 2023 à déjà été effectué</t>
  </si>
  <si>
    <r>
      <t>Si il y a déjà eu une sauvegarde (</t>
    </r>
    <r>
      <rPr>
        <sz val="11"/>
        <color rgb="FFFF0000"/>
        <rFont val="Calibri"/>
        <family val="2"/>
        <scheme val="minor"/>
      </rPr>
      <t>ANNEE &amp; MOIS</t>
    </r>
    <r>
      <rPr>
        <sz val="11"/>
        <color theme="1"/>
        <rFont val="Calibri"/>
        <family val="2"/>
        <scheme val="minor"/>
      </rPr>
      <t>) alors empecher la sauvegarde de l'historique de T_MODIF &amp; de T_GB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</si>
</sst>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1</xdr:row>
          <xdr:rowOff>83820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6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065.960937384261" createdVersion="6" refreshedVersion="6" minRefreshableVersion="3" recordCount="6" xr:uid="{00000000-000A-0000-FFFF-FFFF00000000}">
  <cacheSource type="external" connectionId="2"/>
  <cacheFields count="9">
    <cacheField name="C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L" numFmtId="0">
      <sharedItems count="6">
        <s v="PIERRE"/>
        <s v="LUC"/>
        <s v="JACQUES"/>
        <s v="PAUL"/>
        <s v="LOUIS"/>
        <s v="JEREMY"/>
      </sharedItems>
    </cacheField>
    <cacheField name="SERVICE" numFmtId="0">
      <sharedItems count="3">
        <s v="ACHATS"/>
        <s v="COMMERCIAL"/>
        <s v="ADMINISTRATIF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MME INITIALE" numFmtId="0">
      <sharedItems containsSemiMixedTypes="0" containsString="0" containsNumber="1" containsInteger="1" minValue="-1" maxValue="1" count="2">
        <n v="1"/>
        <n v="-1"/>
      </sharedItems>
    </cacheField>
    <cacheField name="MODIF EN €" numFmtId="0">
      <sharedItems containsSemiMixedTypes="0" containsString="0" containsNumber="1" containsInteger="1" minValue="1" maxValue="1" count="1">
        <n v="1"/>
      </sharedItems>
    </cacheField>
    <cacheField name="SOLDE Avril 2023" numFmtId="0">
      <sharedItems containsSemiMixedTypes="0" containsString="0" containsNumber="1" containsInteger="1" minValue="0" maxValue="2" count="2">
        <n v="2"/>
        <n v="0"/>
      </sharedItems>
    </cacheField>
    <cacheField name="DIFF" numFmtId="0">
      <sharedItems containsSemiMixedTypes="0" containsString="0" containsNumber="1" containsInteger="1" minValue="23" maxValue="25" count="2">
        <n v="23"/>
        <n v="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</r>
  <r>
    <x v="2"/>
    <x v="2"/>
    <x v="2"/>
    <x v="0"/>
    <x v="0"/>
    <x v="1"/>
    <x v="0"/>
    <x v="1"/>
    <x v="1"/>
  </r>
  <r>
    <x v="3"/>
    <x v="3"/>
    <x v="0"/>
    <x v="0"/>
    <x v="0"/>
    <x v="0"/>
    <x v="0"/>
    <x v="0"/>
    <x v="0"/>
  </r>
  <r>
    <x v="4"/>
    <x v="4"/>
    <x v="1"/>
    <x v="0"/>
    <x v="0"/>
    <x v="0"/>
    <x v="0"/>
    <x v="0"/>
    <x v="0"/>
  </r>
  <r>
    <x v="5"/>
    <x v="5"/>
    <x v="2"/>
    <x v="0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6:K16" firstHeaderRow="0" firstDataRow="1" firstDataCol="3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outline="0" showAll="0" defaultSubtotal="0">
      <items count="6">
        <item x="2"/>
        <item x="5"/>
        <item x="4"/>
        <item x="1"/>
        <item x="3"/>
        <item x="0"/>
      </items>
    </pivotField>
    <pivotField axis="axisRow" outline="0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  <pivotField showAll="0"/>
    <pivotField dataField="1" showAll="0"/>
    <pivotField dataField="1" showAll="0" defaultSubtotal="0"/>
  </pivotFields>
  <rowFields count="3">
    <field x="2"/>
    <field x="1"/>
    <field x="0"/>
  </rowFields>
  <rowItems count="10">
    <i>
      <x/>
      <x v="4"/>
      <x v="3"/>
    </i>
    <i r="1">
      <x v="5"/>
      <x/>
    </i>
    <i t="default">
      <x/>
    </i>
    <i>
      <x v="1"/>
      <x/>
      <x v="2"/>
    </i>
    <i r="1">
      <x v="1"/>
      <x v="5"/>
    </i>
    <i t="default">
      <x v="1"/>
    </i>
    <i>
      <x v="2"/>
      <x v="2"/>
      <x v="4"/>
    </i>
    <i r="1">
      <x v="3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LLOCATION" fld="3" baseField="0" baseItem="4" numFmtId="4"/>
    <dataField name=" ALLOCATION PARTAGÉE" fld="4" baseField="0" baseItem="4" numFmtId="4"/>
    <dataField name=" SOLDE Avril 2023" fld="7" baseField="0" baseItem="4" numFmtId="4"/>
    <dataField name="Somme de DIFF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700-000000000000}" autoFormatId="0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C" tableColumnId="30"/>
      <queryTableField id="2" name="L" tableColumnId="31"/>
      <queryTableField id="3" name="SERVICE" tableColumnId="32"/>
      <queryTableField id="4" name="ALLOCATION" tableColumnId="33"/>
      <queryTableField id="5" name="ALLOCATION PARTAGÉE" tableColumnId="34"/>
      <queryTableField id="6" name="SOMME INITIALE" tableColumnId="35"/>
      <queryTableField id="7" name="MODIF EN €" tableColumnId="36"/>
      <queryTableField id="8" name="SOLDE Avril 2023" tableColumnId="37"/>
      <queryTableField id="9" name="DIFF" tableColumnId="38"/>
      <queryTableField id="10" name="ANNEE" tableColumnId="39"/>
      <queryTableField id="11" name="MOIS" tableColumnId="4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GB" displayName="T_GB" ref="A1:C8" totalsRowShown="0" headerRowDxfId="26" dataDxfId="25">
  <autoFilter ref="A1:C8" xr:uid="{00000000-0009-0000-0100-000003000000}"/>
  <tableColumns count="3">
    <tableColumn id="1" xr3:uid="{00000000-0010-0000-0000-000001000000}" name="C" dataDxfId="24"/>
    <tableColumn id="2" xr3:uid="{00000000-0010-0000-0000-000002000000}" name="L" dataDxfId="23"/>
    <tableColumn id="3" xr3:uid="{00000000-0010-0000-0000-000003000000}" name="SERVICE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_ALLOCATION" displayName="T_ALLOCATION" ref="A1:B8" totalsRowShown="0">
  <autoFilter ref="A1:B8" xr:uid="{00000000-0009-0000-0100-00000E000000}"/>
  <tableColumns count="2">
    <tableColumn id="1" xr3:uid="{00000000-0010-0000-0100-000001000000}" name="C"/>
    <tableColumn id="2" xr3:uid="{00000000-0010-0000-0100-000002000000}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BASE" displayName="T_BASE" ref="A1:F100" totalsRowShown="0" headerRowDxfId="21" dataDxfId="20">
  <autoFilter ref="A1:F100" xr:uid="{00000000-0009-0000-0100-000002000000}"/>
  <tableColumns count="6">
    <tableColumn id="1" xr3:uid="{00000000-0010-0000-0200-000001000000}" name="ANNE" dataDxfId="19">
      <calculatedColumnFormula>YEAR(D_BASE)</calculatedColumnFormula>
    </tableColumn>
    <tableColumn id="6" xr3:uid="{00000000-0010-0000-0200-000006000000}" name="MOIS" dataDxfId="18">
      <calculatedColumnFormula>CHOOSE(MONTH(D_BASE),"Janvier","Février","Mars","Avril","Mai","Juin","Juillet","Août","Septembre","Octobre","Novembre","Décembre")</calculatedColumnFormula>
    </tableColumn>
    <tableColumn id="2" xr3:uid="{00000000-0010-0000-0200-000002000000}" name="N ° MOIS" dataDxfId="17">
      <calculatedColumnFormula>MONTH(D_BASE)</calculatedColumnFormula>
    </tableColumn>
    <tableColumn id="3" xr3:uid="{00000000-0010-0000-0200-000003000000}" name="C" dataDxfId="16">
      <calculatedColumnFormula>OFFSET(BASE!$A$4,ROW(A1)-1,0)</calculatedColumnFormula>
    </tableColumn>
    <tableColumn id="4" xr3:uid="{00000000-0010-0000-0200-000004000000}" name="+" dataDxfId="15">
      <calculatedColumnFormula>OFFSET(BASE!$C$4,ROW(C1)-1,0)</calculatedColumnFormula>
    </tableColumn>
    <tableColumn id="5" xr3:uid="{00000000-0010-0000-0200-000005000000}" name="-" dataDxfId="14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MODIF" displayName="T_MODIF" ref="A5:H11" totalsRowShown="0">
  <tableColumns count="8">
    <tableColumn id="6" xr3:uid="{00000000-0010-0000-0300-000006000000}" name="ANNEE" dataDxfId="13">
      <calculatedColumnFormula>YEAR(D_MODIF)</calculatedColumnFormula>
    </tableColumn>
    <tableColumn id="9" xr3:uid="{00000000-0010-0000-0300-000009000000}" name="MOIS" dataDxfId="12">
      <calculatedColumnFormula>CHOOSE(MONTH(D_MODIF),"Janvier","Février","Mars","Avril","Mai","Juin","Juillet","Août","Septembre","Octobre","Novembre","Décembre")</calculatedColumnFormula>
    </tableColumn>
    <tableColumn id="7" xr3:uid="{00000000-0010-0000-0300-000007000000}" name="N° MOIS" dataDxfId="11">
      <calculatedColumnFormula>MONTH(D_MODIF)</calculatedColumnFormula>
    </tableColumn>
    <tableColumn id="1" xr3:uid="{00000000-0010-0000-0300-000001000000}" name="C"/>
    <tableColumn id="2" xr3:uid="{00000000-0010-0000-0300-000002000000}" name="L"/>
    <tableColumn id="3" xr3:uid="{00000000-0010-0000-0300-000003000000}" name="D"/>
    <tableColumn id="4" xr3:uid="{00000000-0010-0000-0300-000004000000}" name="F"/>
    <tableColumn id="5" xr3:uid="{00000000-0010-0000-0300-000005000000}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GB_2" displayName="T_GB_2" ref="A1:K7" tableType="queryTable" totalsRowShown="0">
  <tableColumns count="11">
    <tableColumn id="30" xr3:uid="{00000000-0010-0000-0400-00001E000000}" uniqueName="30" name="C" queryTableFieldId="1" dataDxfId="10"/>
    <tableColumn id="31" xr3:uid="{00000000-0010-0000-0400-00001F000000}" uniqueName="31" name="L" queryTableFieldId="2" dataDxfId="9"/>
    <tableColumn id="32" xr3:uid="{00000000-0010-0000-0400-000020000000}" uniqueName="32" name="SERVICE" queryTableFieldId="3" dataDxfId="8"/>
    <tableColumn id="33" xr3:uid="{00000000-0010-0000-0400-000021000000}" uniqueName="33" name="ALLOCATION" queryTableFieldId="4" dataDxfId="7"/>
    <tableColumn id="34" xr3:uid="{00000000-0010-0000-0400-000022000000}" uniqueName="34" name="ALLOCATION PARTAGÉE" queryTableFieldId="5" dataDxfId="6"/>
    <tableColumn id="35" xr3:uid="{00000000-0010-0000-0400-000023000000}" uniqueName="35" name="SOMME INITIALE" queryTableFieldId="6" dataDxfId="5"/>
    <tableColumn id="36" xr3:uid="{00000000-0010-0000-0400-000024000000}" uniqueName="36" name="MODIF EN €" queryTableFieldId="7" dataDxfId="4"/>
    <tableColumn id="37" xr3:uid="{00000000-0010-0000-0400-000025000000}" uniqueName="37" name="SOLDE Avril 2023" queryTableFieldId="8" dataDxfId="3"/>
    <tableColumn id="38" xr3:uid="{00000000-0010-0000-0400-000026000000}" uniqueName="38" name="DIFF" queryTableFieldId="9" dataDxfId="2"/>
    <tableColumn id="39" xr3:uid="{00000000-0010-0000-0400-000027000000}" uniqueName="39" name="ANNEE" queryTableFieldId="10" dataDxfId="1"/>
    <tableColumn id="40" xr3:uid="{00000000-0010-0000-0400-000028000000}" uniqueName="40" name="MOIS" queryTableFieldId="11" dataDxfId="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HISTO_MODIF" displayName="HISTO_MODIF" ref="A1:H13" totalsRowShown="0">
  <tableColumns count="8">
    <tableColumn id="1" xr3:uid="{00000000-0010-0000-0500-000001000000}" name="ANNEE"/>
    <tableColumn id="7" xr3:uid="{00000000-0010-0000-0500-000007000000}" name="MOIS"/>
    <tableColumn id="2" xr3:uid="{00000000-0010-0000-0500-000002000000}" name="N° MOIS"/>
    <tableColumn id="3" xr3:uid="{00000000-0010-0000-0500-000003000000}" name="C"/>
    <tableColumn id="4" xr3:uid="{00000000-0010-0000-0500-000004000000}" name="L"/>
    <tableColumn id="5" xr3:uid="{00000000-0010-0000-0500-000005000000}" name="D"/>
    <tableColumn id="6" xr3:uid="{00000000-0010-0000-0500-000006000000}" name="F"/>
    <tableColumn id="8" xr3:uid="{00000000-0010-0000-0500-000008000000}" name="MODIF EN €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HISTO_T_GB" displayName="HISTO_T_GB" ref="A1:K13" totalsRowShown="0">
  <tableColumns count="11">
    <tableColumn id="1" xr3:uid="{00000000-0010-0000-0600-000001000000}" name="C"/>
    <tableColumn id="2" xr3:uid="{00000000-0010-0000-0600-000002000000}" name="L"/>
    <tableColumn id="3" xr3:uid="{00000000-0010-0000-0600-000003000000}" name="SERVICE"/>
    <tableColumn id="4" xr3:uid="{00000000-0010-0000-0600-000004000000}" name="ALLOCATION"/>
    <tableColumn id="5" xr3:uid="{00000000-0010-0000-0600-000005000000}" name="ALLOCATION PARTAGÉE"/>
    <tableColumn id="6" xr3:uid="{00000000-0010-0000-0600-000006000000}" name="SOMME INITIALE"/>
    <tableColumn id="7" xr3:uid="{00000000-0010-0000-0600-000007000000}" name="MODIF EN €"/>
    <tableColumn id="8" xr3:uid="{00000000-0010-0000-0600-000008000000}" name="SOLDE"/>
    <tableColumn id="9" xr3:uid="{00000000-0010-0000-0600-000009000000}" name="DIFF"/>
    <tableColumn id="10" xr3:uid="{00000000-0010-0000-0600-00000A000000}" name="ANNEE"/>
    <tableColumn id="11" xr3:uid="{00000000-0010-0000-0600-00000B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LISTE_ANNEE_ANALYSE" displayName="LISTE_ANNEE_ANALYSE" ref="A1:A5" totalsRowShown="0">
  <autoFilter ref="A1:A5" xr:uid="{00000000-0009-0000-0100-000008000000}"/>
  <tableColumns count="1">
    <tableColumn id="1" xr3:uid="{00000000-0010-0000-0700-000001000000}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LISTE_MOIS_ANALYSE" displayName="LISTE_MOIS_ANALYSE" ref="C1:C13" totalsRowShown="0">
  <autoFilter ref="C1:C13" xr:uid="{00000000-0009-0000-0100-000009000000}"/>
  <tableColumns count="1">
    <tableColumn id="1" xr3:uid="{00000000-0010-0000-0800-000001000000}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N°_MOIS_ANALYSE" displayName="T_N°_MOIS_ANALYSE" ref="E1:E2" totalsRowShown="0">
  <autoFilter ref="E1:E2" xr:uid="{00000000-0009-0000-0100-00000A000000}"/>
  <tableColumns count="1">
    <tableColumn id="1" xr3:uid="{00000000-0010-0000-0900-000001000000}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H22"/>
  <sheetViews>
    <sheetView topLeftCell="A4" workbookViewId="0">
      <selection activeCell="B20" sqref="B20"/>
    </sheetView>
  </sheetViews>
  <sheetFormatPr baseColWidth="10" defaultRowHeight="14.4" x14ac:dyDescent="0.3"/>
  <sheetData>
    <row r="1" spans="1:3" x14ac:dyDescent="0.3">
      <c r="A1" t="s">
        <v>62</v>
      </c>
    </row>
    <row r="3" spans="1:3" x14ac:dyDescent="0.3">
      <c r="A3" s="7" t="s">
        <v>63</v>
      </c>
    </row>
    <row r="5" spans="1:3" x14ac:dyDescent="0.3">
      <c r="B5" t="s">
        <v>71</v>
      </c>
    </row>
    <row r="7" spans="1:3" x14ac:dyDescent="0.3">
      <c r="B7" t="s">
        <v>70</v>
      </c>
    </row>
    <row r="9" spans="1:3" x14ac:dyDescent="0.3">
      <c r="B9" t="s">
        <v>68</v>
      </c>
    </row>
    <row r="11" spans="1:3" x14ac:dyDescent="0.3">
      <c r="B11" t="s">
        <v>72</v>
      </c>
    </row>
    <row r="12" spans="1:3" x14ac:dyDescent="0.3">
      <c r="C12" t="s">
        <v>73</v>
      </c>
    </row>
    <row r="14" spans="1:3" x14ac:dyDescent="0.3">
      <c r="C14" t="s">
        <v>74</v>
      </c>
    </row>
    <row r="18" spans="2:8" x14ac:dyDescent="0.3">
      <c r="B18" s="7" t="s">
        <v>75</v>
      </c>
      <c r="C18" s="7"/>
      <c r="D18" s="7"/>
      <c r="E18" s="7"/>
    </row>
    <row r="20" spans="2:8" x14ac:dyDescent="0.3">
      <c r="B20" t="s">
        <v>76</v>
      </c>
      <c r="H20" t="s">
        <v>81</v>
      </c>
    </row>
    <row r="21" spans="2:8" x14ac:dyDescent="0.3">
      <c r="H21" t="s">
        <v>78</v>
      </c>
    </row>
    <row r="22" spans="2:8" x14ac:dyDescent="0.3">
      <c r="B22" t="s">
        <v>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"/>
  <sheetViews>
    <sheetView workbookViewId="0">
      <selection activeCell="A14" sqref="A14"/>
    </sheetView>
  </sheetViews>
  <sheetFormatPr baseColWidth="10" defaultRowHeight="14.4" x14ac:dyDescent="0.3"/>
  <cols>
    <col min="3" max="3" width="14.88671875" bestFit="1" customWidth="1"/>
  </cols>
  <sheetData>
    <row r="1" spans="1:3" x14ac:dyDescent="0.3">
      <c r="A1" s="6" t="s">
        <v>0</v>
      </c>
      <c r="B1" s="6" t="s">
        <v>1</v>
      </c>
      <c r="C1" s="6" t="s">
        <v>20</v>
      </c>
    </row>
    <row r="2" spans="1:3" x14ac:dyDescent="0.3">
      <c r="A2" s="6">
        <v>1</v>
      </c>
      <c r="B2" s="6" t="s">
        <v>4</v>
      </c>
      <c r="C2" s="6" t="s">
        <v>21</v>
      </c>
    </row>
    <row r="3" spans="1:3" x14ac:dyDescent="0.3">
      <c r="A3" s="6">
        <v>2</v>
      </c>
      <c r="B3" s="6" t="s">
        <v>24</v>
      </c>
      <c r="C3" s="6" t="s">
        <v>22</v>
      </c>
    </row>
    <row r="4" spans="1:3" x14ac:dyDescent="0.3">
      <c r="A4" s="6">
        <v>3</v>
      </c>
      <c r="B4" s="6" t="s">
        <v>6</v>
      </c>
      <c r="C4" s="6" t="s">
        <v>23</v>
      </c>
    </row>
    <row r="5" spans="1:3" x14ac:dyDescent="0.3">
      <c r="A5" s="6">
        <v>4</v>
      </c>
      <c r="B5" s="6" t="s">
        <v>5</v>
      </c>
      <c r="C5" s="6" t="s">
        <v>21</v>
      </c>
    </row>
    <row r="6" spans="1:3" x14ac:dyDescent="0.3">
      <c r="A6" s="6">
        <v>5</v>
      </c>
      <c r="B6" s="6" t="s">
        <v>25</v>
      </c>
      <c r="C6" s="6" t="s">
        <v>22</v>
      </c>
    </row>
    <row r="7" spans="1:3" x14ac:dyDescent="0.3">
      <c r="A7" s="6">
        <v>6</v>
      </c>
      <c r="B7" s="6" t="s">
        <v>26</v>
      </c>
      <c r="C7" s="6" t="s">
        <v>23</v>
      </c>
    </row>
    <row r="8" spans="1:3" x14ac:dyDescent="0.3">
      <c r="A8" s="6">
        <v>7</v>
      </c>
      <c r="B8" s="6" t="s">
        <v>48</v>
      </c>
      <c r="C8" s="6" t="s">
        <v>49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8"/>
  <sheetViews>
    <sheetView workbookViewId="0">
      <selection activeCell="B9" sqref="B9"/>
    </sheetView>
  </sheetViews>
  <sheetFormatPr baseColWidth="10" defaultRowHeight="14.4" x14ac:dyDescent="0.3"/>
  <cols>
    <col min="2" max="2" width="14.44140625" customWidth="1"/>
  </cols>
  <sheetData>
    <row r="1" spans="1:2" x14ac:dyDescent="0.3">
      <c r="A1" t="s">
        <v>0</v>
      </c>
      <c r="B1" t="s">
        <v>52</v>
      </c>
    </row>
    <row r="2" spans="1:2" x14ac:dyDescent="0.3">
      <c r="A2">
        <v>1</v>
      </c>
      <c r="B2">
        <v>100</v>
      </c>
    </row>
    <row r="3" spans="1:2" x14ac:dyDescent="0.3">
      <c r="A3">
        <v>2</v>
      </c>
      <c r="B3">
        <v>100</v>
      </c>
    </row>
    <row r="4" spans="1:2" x14ac:dyDescent="0.3">
      <c r="A4">
        <v>3</v>
      </c>
      <c r="B4">
        <v>100</v>
      </c>
    </row>
    <row r="5" spans="1:2" x14ac:dyDescent="0.3">
      <c r="A5">
        <v>4</v>
      </c>
      <c r="B5">
        <v>100</v>
      </c>
    </row>
    <row r="6" spans="1:2" x14ac:dyDescent="0.3">
      <c r="A6">
        <v>5</v>
      </c>
      <c r="B6">
        <v>100</v>
      </c>
    </row>
    <row r="7" spans="1:2" x14ac:dyDescent="0.3">
      <c r="A7">
        <v>6</v>
      </c>
      <c r="B7">
        <v>100</v>
      </c>
    </row>
    <row r="8" spans="1:2" x14ac:dyDescent="0.3">
      <c r="A8">
        <v>7</v>
      </c>
      <c r="B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9"/>
  <sheetViews>
    <sheetView workbookViewId="0">
      <selection activeCell="C21" sqref="C21"/>
    </sheetView>
  </sheetViews>
  <sheetFormatPr baseColWidth="10" defaultRowHeight="14.4" x14ac:dyDescent="0.3"/>
  <sheetData>
    <row r="1" spans="1:14" x14ac:dyDescent="0.3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3">
      <c r="A2" t="s">
        <v>17</v>
      </c>
      <c r="D2">
        <f>LEN(A2)</f>
        <v>27</v>
      </c>
      <c r="M2" t="s">
        <v>28</v>
      </c>
    </row>
    <row r="3" spans="1:14" x14ac:dyDescent="0.3">
      <c r="A3" t="s">
        <v>0</v>
      </c>
      <c r="B3" t="s">
        <v>1</v>
      </c>
      <c r="C3" s="1" t="s">
        <v>13</v>
      </c>
      <c r="D3" s="1" t="s">
        <v>14</v>
      </c>
    </row>
    <row r="4" spans="1:14" x14ac:dyDescent="0.3">
      <c r="A4">
        <v>1</v>
      </c>
      <c r="B4" t="s">
        <v>4</v>
      </c>
      <c r="C4">
        <v>1</v>
      </c>
    </row>
    <row r="5" spans="1:14" x14ac:dyDescent="0.3">
      <c r="A5">
        <v>2</v>
      </c>
      <c r="B5" t="s">
        <v>24</v>
      </c>
      <c r="C5">
        <v>1</v>
      </c>
    </row>
    <row r="6" spans="1:14" x14ac:dyDescent="0.3">
      <c r="A6">
        <v>3</v>
      </c>
      <c r="B6" t="s">
        <v>6</v>
      </c>
      <c r="D6">
        <v>1</v>
      </c>
    </row>
    <row r="7" spans="1:14" x14ac:dyDescent="0.3">
      <c r="A7">
        <v>4</v>
      </c>
      <c r="B7" t="s">
        <v>5</v>
      </c>
      <c r="C7">
        <v>1</v>
      </c>
    </row>
    <row r="8" spans="1:14" x14ac:dyDescent="0.3">
      <c r="A8">
        <v>5</v>
      </c>
      <c r="B8" t="s">
        <v>25</v>
      </c>
      <c r="C8">
        <v>1</v>
      </c>
    </row>
    <row r="9" spans="1:14" x14ac:dyDescent="0.3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100"/>
  <sheetViews>
    <sheetView topLeftCell="A67" workbookViewId="0">
      <selection activeCell="A2" sqref="A2"/>
    </sheetView>
  </sheetViews>
  <sheetFormatPr baseColWidth="10" defaultRowHeight="14.4" x14ac:dyDescent="0.3"/>
  <sheetData>
    <row r="1" spans="1:6" x14ac:dyDescent="0.3">
      <c r="A1" s="2" t="s">
        <v>15</v>
      </c>
      <c r="B1" s="2" t="s">
        <v>11</v>
      </c>
      <c r="C1" s="2" t="s">
        <v>33</v>
      </c>
      <c r="D1" s="2" t="s">
        <v>0</v>
      </c>
      <c r="E1" s="5" t="s">
        <v>13</v>
      </c>
      <c r="F1" s="5" t="s">
        <v>14</v>
      </c>
    </row>
    <row r="2" spans="1:6" x14ac:dyDescent="0.3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3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3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3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3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3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3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3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3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3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3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3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3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3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3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3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3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3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3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3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3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3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3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3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3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3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3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3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3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3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3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3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3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3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3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3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3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3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3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3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3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3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3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3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3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3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3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3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3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3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3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3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3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3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3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3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3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3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3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3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3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3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3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3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3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3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3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3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3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3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3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3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3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3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3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3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3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3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3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3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3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3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3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3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3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3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3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3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3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3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3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3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3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3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3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3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3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3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3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14"/>
  <sheetViews>
    <sheetView workbookViewId="0">
      <selection activeCell="F21" sqref="F21"/>
    </sheetView>
  </sheetViews>
  <sheetFormatPr baseColWidth="10" defaultColWidth="9.109375" defaultRowHeight="14.4" x14ac:dyDescent="0.3"/>
  <cols>
    <col min="8" max="8" width="13.6640625" bestFit="1" customWidth="1"/>
  </cols>
  <sheetData>
    <row r="1" spans="1:9" x14ac:dyDescent="0.3">
      <c r="A1" s="12" t="s">
        <v>19</v>
      </c>
      <c r="B1" s="12"/>
      <c r="C1" s="12"/>
      <c r="D1" s="12"/>
      <c r="E1" s="12"/>
      <c r="F1" s="12"/>
      <c r="G1" s="12"/>
      <c r="H1" s="8">
        <v>45046</v>
      </c>
      <c r="I1" t="s">
        <v>31</v>
      </c>
    </row>
    <row r="2" spans="1:9" x14ac:dyDescent="0.3">
      <c r="H2" t="s">
        <v>30</v>
      </c>
    </row>
    <row r="5" spans="1:9" x14ac:dyDescent="0.3">
      <c r="A5" t="s">
        <v>10</v>
      </c>
      <c r="B5" t="s">
        <v>11</v>
      </c>
      <c r="C5" t="s">
        <v>32</v>
      </c>
      <c r="D5" t="s">
        <v>0</v>
      </c>
      <c r="E5" t="s">
        <v>1</v>
      </c>
      <c r="F5" t="s">
        <v>2</v>
      </c>
      <c r="G5" t="s">
        <v>3</v>
      </c>
      <c r="H5" t="s">
        <v>27</v>
      </c>
    </row>
    <row r="6" spans="1:9" x14ac:dyDescent="0.3">
      <c r="A6">
        <f t="shared" ref="A6:A11" si="0">YEAR(D_MODIF)</f>
        <v>2023</v>
      </c>
      <c r="B6" t="str">
        <f t="shared" ref="B6:B11" si="1">CHOOSE(MONTH(D_MODIF),"Janvier","Février","Mars","Avril","Mai","Juin","Juillet","Août","Septembre","Octobre","Novembre","Décembre")</f>
        <v>Avril</v>
      </c>
      <c r="C6">
        <f t="shared" ref="C6:C11" si="2">MONTH(D_MODIF)</f>
        <v>4</v>
      </c>
      <c r="D6">
        <v>1</v>
      </c>
      <c r="E6" t="s">
        <v>4</v>
      </c>
      <c r="F6" s="1" t="s">
        <v>7</v>
      </c>
      <c r="G6" t="s">
        <v>12</v>
      </c>
      <c r="H6" s="7">
        <v>0</v>
      </c>
    </row>
    <row r="7" spans="1:9" x14ac:dyDescent="0.3">
      <c r="A7">
        <f t="shared" si="0"/>
        <v>2023</v>
      </c>
      <c r="B7" t="str">
        <f t="shared" si="1"/>
        <v>Avril</v>
      </c>
      <c r="C7">
        <f t="shared" si="2"/>
        <v>4</v>
      </c>
      <c r="D7">
        <v>2</v>
      </c>
      <c r="E7" t="s">
        <v>24</v>
      </c>
      <c r="F7" s="1" t="s">
        <v>8</v>
      </c>
      <c r="G7" t="s">
        <v>12</v>
      </c>
      <c r="H7">
        <f t="shared" ref="H7:H8" si="3">(1*1)</f>
        <v>1</v>
      </c>
    </row>
    <row r="8" spans="1:9" x14ac:dyDescent="0.3">
      <c r="A8">
        <f t="shared" si="0"/>
        <v>2023</v>
      </c>
      <c r="B8" t="str">
        <f t="shared" si="1"/>
        <v>Avril</v>
      </c>
      <c r="C8">
        <f t="shared" si="2"/>
        <v>4</v>
      </c>
      <c r="D8">
        <v>3</v>
      </c>
      <c r="E8" t="s">
        <v>6</v>
      </c>
      <c r="F8" t="s">
        <v>9</v>
      </c>
      <c r="G8" t="s">
        <v>12</v>
      </c>
      <c r="H8">
        <f t="shared" si="3"/>
        <v>1</v>
      </c>
    </row>
    <row r="9" spans="1:9" x14ac:dyDescent="0.3">
      <c r="A9" s="4">
        <f t="shared" si="0"/>
        <v>2023</v>
      </c>
      <c r="B9" t="str">
        <f t="shared" si="1"/>
        <v>Avril</v>
      </c>
      <c r="C9" s="4">
        <f t="shared" si="2"/>
        <v>4</v>
      </c>
      <c r="D9">
        <v>4</v>
      </c>
      <c r="E9" t="s">
        <v>5</v>
      </c>
      <c r="F9" t="s">
        <v>7</v>
      </c>
      <c r="G9" t="s">
        <v>12</v>
      </c>
      <c r="H9">
        <f>(1*1)</f>
        <v>1</v>
      </c>
    </row>
    <row r="10" spans="1:9" x14ac:dyDescent="0.3">
      <c r="A10" s="4">
        <f t="shared" si="0"/>
        <v>2023</v>
      </c>
      <c r="B10" t="str">
        <f t="shared" si="1"/>
        <v>Avril</v>
      </c>
      <c r="C10" s="4">
        <f t="shared" si="2"/>
        <v>4</v>
      </c>
      <c r="D10">
        <v>5</v>
      </c>
      <c r="E10" t="s">
        <v>25</v>
      </c>
      <c r="F10" t="s">
        <v>8</v>
      </c>
      <c r="G10" t="s">
        <v>12</v>
      </c>
      <c r="H10">
        <f>(1*1)</f>
        <v>1</v>
      </c>
    </row>
    <row r="11" spans="1:9" x14ac:dyDescent="0.3">
      <c r="A11" s="4">
        <f t="shared" si="0"/>
        <v>2023</v>
      </c>
      <c r="B11" t="str">
        <f t="shared" si="1"/>
        <v>Avril</v>
      </c>
      <c r="C11" s="4">
        <f t="shared" si="2"/>
        <v>4</v>
      </c>
      <c r="D11">
        <v>6</v>
      </c>
      <c r="E11" t="s">
        <v>26</v>
      </c>
      <c r="F11" t="s">
        <v>9</v>
      </c>
      <c r="G11" t="s">
        <v>12</v>
      </c>
      <c r="H11">
        <f>(1*1)</f>
        <v>1</v>
      </c>
    </row>
    <row r="13" spans="1:9" x14ac:dyDescent="0.3">
      <c r="A13" t="s">
        <v>79</v>
      </c>
    </row>
    <row r="14" spans="1:9" x14ac:dyDescent="0.3">
      <c r="B14" t="s">
        <v>80</v>
      </c>
    </row>
  </sheetData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K16"/>
  <sheetViews>
    <sheetView workbookViewId="0">
      <selection activeCell="F22" sqref="F22"/>
    </sheetView>
  </sheetViews>
  <sheetFormatPr baseColWidth="10" defaultRowHeight="14.4" x14ac:dyDescent="0.3"/>
  <cols>
    <col min="2" max="2" width="19.6640625" customWidth="1"/>
    <col min="4" max="4" width="6" customWidth="1"/>
    <col min="5" max="5" width="21" bestFit="1" customWidth="1"/>
    <col min="6" max="6" width="10.88671875" customWidth="1"/>
    <col min="7" max="7" width="4.44140625" customWidth="1"/>
    <col min="8" max="8" width="12.6640625" customWidth="1"/>
    <col min="9" max="9" width="22.6640625" customWidth="1"/>
    <col min="10" max="10" width="16.109375" bestFit="1" customWidth="1"/>
    <col min="11" max="11" width="14.6640625" bestFit="1" customWidth="1"/>
  </cols>
  <sheetData>
    <row r="2" spans="2:11" x14ac:dyDescent="0.3">
      <c r="B2" s="7" t="s">
        <v>50</v>
      </c>
      <c r="C2" s="2">
        <v>2023</v>
      </c>
    </row>
    <row r="3" spans="2:11" x14ac:dyDescent="0.3">
      <c r="B3" s="7" t="s">
        <v>51</v>
      </c>
      <c r="C3" s="2" t="s">
        <v>37</v>
      </c>
    </row>
    <row r="6" spans="2:11" x14ac:dyDescent="0.3">
      <c r="E6" s="9" t="s">
        <v>53</v>
      </c>
      <c r="F6" s="9" t="s">
        <v>1</v>
      </c>
      <c r="G6" s="9" t="s">
        <v>0</v>
      </c>
      <c r="H6" t="s">
        <v>56</v>
      </c>
      <c r="I6" t="s">
        <v>57</v>
      </c>
      <c r="J6" t="s">
        <v>55</v>
      </c>
      <c r="K6" t="s">
        <v>58</v>
      </c>
    </row>
    <row r="7" spans="2:11" x14ac:dyDescent="0.3">
      <c r="E7" s="10" t="s">
        <v>21</v>
      </c>
      <c r="F7" s="10" t="s">
        <v>5</v>
      </c>
      <c r="G7" s="10">
        <v>4</v>
      </c>
      <c r="H7" s="11">
        <v>100</v>
      </c>
      <c r="I7" s="11">
        <v>25</v>
      </c>
      <c r="J7" s="11">
        <v>2</v>
      </c>
      <c r="K7" s="4">
        <v>23</v>
      </c>
    </row>
    <row r="8" spans="2:11" x14ac:dyDescent="0.3">
      <c r="F8" s="10" t="s">
        <v>4</v>
      </c>
      <c r="G8" s="10">
        <v>1</v>
      </c>
      <c r="H8" s="11">
        <v>100</v>
      </c>
      <c r="I8" s="11">
        <v>25</v>
      </c>
      <c r="J8" s="11">
        <v>2</v>
      </c>
      <c r="K8" s="4">
        <v>23</v>
      </c>
    </row>
    <row r="9" spans="2:11" x14ac:dyDescent="0.3">
      <c r="E9" s="10" t="s">
        <v>59</v>
      </c>
      <c r="H9" s="11">
        <v>200</v>
      </c>
      <c r="I9" s="11">
        <v>50</v>
      </c>
      <c r="J9" s="11">
        <v>4</v>
      </c>
      <c r="K9" s="4">
        <v>46</v>
      </c>
    </row>
    <row r="10" spans="2:11" x14ac:dyDescent="0.3">
      <c r="E10" s="10" t="s">
        <v>23</v>
      </c>
      <c r="F10" s="10" t="s">
        <v>6</v>
      </c>
      <c r="G10" s="10">
        <v>3</v>
      </c>
      <c r="H10" s="11">
        <v>100</v>
      </c>
      <c r="I10" s="11">
        <v>25</v>
      </c>
      <c r="J10" s="11">
        <v>0</v>
      </c>
      <c r="K10" s="4">
        <v>25</v>
      </c>
    </row>
    <row r="11" spans="2:11" x14ac:dyDescent="0.3">
      <c r="F11" s="10" t="s">
        <v>26</v>
      </c>
      <c r="G11" s="10">
        <v>6</v>
      </c>
      <c r="H11" s="11">
        <v>100</v>
      </c>
      <c r="I11" s="11">
        <v>25</v>
      </c>
      <c r="J11" s="11">
        <v>0</v>
      </c>
      <c r="K11" s="4">
        <v>25</v>
      </c>
    </row>
    <row r="12" spans="2:11" x14ac:dyDescent="0.3">
      <c r="E12" s="10" t="s">
        <v>60</v>
      </c>
      <c r="H12" s="11">
        <v>200</v>
      </c>
      <c r="I12" s="11">
        <v>50</v>
      </c>
      <c r="J12" s="11">
        <v>0</v>
      </c>
      <c r="K12" s="4">
        <v>50</v>
      </c>
    </row>
    <row r="13" spans="2:11" x14ac:dyDescent="0.3">
      <c r="E13" s="10" t="s">
        <v>22</v>
      </c>
      <c r="F13" s="10" t="s">
        <v>25</v>
      </c>
      <c r="G13" s="10">
        <v>5</v>
      </c>
      <c r="H13" s="11">
        <v>100</v>
      </c>
      <c r="I13" s="11">
        <v>25</v>
      </c>
      <c r="J13" s="11">
        <v>2</v>
      </c>
      <c r="K13" s="4">
        <v>23</v>
      </c>
    </row>
    <row r="14" spans="2:11" x14ac:dyDescent="0.3">
      <c r="F14" s="10" t="s">
        <v>24</v>
      </c>
      <c r="G14" s="10">
        <v>2</v>
      </c>
      <c r="H14" s="11">
        <v>100</v>
      </c>
      <c r="I14" s="11">
        <v>25</v>
      </c>
      <c r="J14" s="11">
        <v>2</v>
      </c>
      <c r="K14" s="4">
        <v>23</v>
      </c>
    </row>
    <row r="15" spans="2:11" x14ac:dyDescent="0.3">
      <c r="E15" s="10" t="s">
        <v>61</v>
      </c>
      <c r="H15" s="11">
        <v>200</v>
      </c>
      <c r="I15" s="11">
        <v>50</v>
      </c>
      <c r="J15" s="11">
        <v>4</v>
      </c>
      <c r="K15" s="4">
        <v>46</v>
      </c>
    </row>
    <row r="16" spans="2:11" x14ac:dyDescent="0.3">
      <c r="E16" s="10" t="s">
        <v>54</v>
      </c>
      <c r="H16" s="11">
        <v>600</v>
      </c>
      <c r="I16" s="11">
        <v>150</v>
      </c>
      <c r="J16" s="11">
        <v>8</v>
      </c>
      <c r="K16" s="4">
        <v>142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valid_analyse">
                <anchor moveWithCells="1" sizeWithCells="1">
                  <from>
                    <xdr:col>10</xdr:col>
                    <xdr:colOff>144780</xdr:colOff>
                    <xdr:row>1</xdr:row>
                    <xdr:rowOff>83820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'Liste validation données'!$A$2:$A$5</xm:f>
          </x14:formula1>
          <xm:sqref>C2</xm:sqref>
        </x14:dataValidation>
        <x14:dataValidation type="list" allowBlank="1" showInputMessage="1" showErrorMessage="1" xr:uid="{00000000-0002-0000-0600-000001000000}">
          <x14:formula1>
            <xm:f>'Liste validation données'!$C$2:$C$13</xm:f>
          </x14:formula1>
          <xm:sqref>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K7"/>
  <sheetViews>
    <sheetView workbookViewId="0">
      <selection activeCell="G19" sqref="G19"/>
    </sheetView>
  </sheetViews>
  <sheetFormatPr baseColWidth="10" defaultRowHeight="14.4" x14ac:dyDescent="0.3"/>
  <cols>
    <col min="1" max="1" width="4.44140625" bestFit="1" customWidth="1"/>
    <col min="2" max="2" width="8.88671875" bestFit="1" customWidth="1"/>
    <col min="3" max="3" width="14.88671875" bestFit="1" customWidth="1"/>
    <col min="4" max="4" width="14.5546875" bestFit="1" customWidth="1"/>
    <col min="5" max="5" width="24.5546875" bestFit="1" customWidth="1"/>
    <col min="6" max="6" width="18.109375" bestFit="1" customWidth="1"/>
    <col min="7" max="7" width="13.6640625" bestFit="1" customWidth="1"/>
    <col min="8" max="8" width="17.88671875" bestFit="1" customWidth="1"/>
    <col min="9" max="9" width="7.109375" bestFit="1" customWidth="1"/>
    <col min="10" max="10" width="9.44140625" bestFit="1" customWidth="1"/>
    <col min="11" max="11" width="8.109375" bestFit="1" customWidth="1"/>
  </cols>
  <sheetData>
    <row r="1" spans="1:11" x14ac:dyDescent="0.3">
      <c r="A1" s="4" t="s">
        <v>0</v>
      </c>
      <c r="B1" s="4" t="s">
        <v>1</v>
      </c>
      <c r="C1" s="4" t="s">
        <v>20</v>
      </c>
      <c r="D1" s="4" t="s">
        <v>52</v>
      </c>
      <c r="E1" s="4" t="s">
        <v>64</v>
      </c>
      <c r="F1" s="4" t="s">
        <v>65</v>
      </c>
      <c r="G1" s="4" t="s">
        <v>27</v>
      </c>
      <c r="H1" s="4" t="s">
        <v>66</v>
      </c>
      <c r="I1" s="4" t="s">
        <v>67</v>
      </c>
      <c r="J1" s="4" t="s">
        <v>10</v>
      </c>
      <c r="K1" s="4" t="s">
        <v>11</v>
      </c>
    </row>
    <row r="2" spans="1:11" x14ac:dyDescent="0.3">
      <c r="A2" s="4">
        <v>1</v>
      </c>
      <c r="B2" s="4" t="s">
        <v>4</v>
      </c>
      <c r="C2" s="4" t="s">
        <v>21</v>
      </c>
      <c r="D2" s="4">
        <v>100</v>
      </c>
      <c r="E2" s="4">
        <v>25</v>
      </c>
      <c r="F2" s="4">
        <v>1</v>
      </c>
      <c r="G2" s="4">
        <v>1</v>
      </c>
      <c r="H2" s="4">
        <v>2</v>
      </c>
      <c r="I2" s="4">
        <v>23</v>
      </c>
      <c r="J2" s="4">
        <v>2023</v>
      </c>
      <c r="K2" s="4" t="s">
        <v>37</v>
      </c>
    </row>
    <row r="3" spans="1:11" x14ac:dyDescent="0.3">
      <c r="A3" s="4">
        <v>2</v>
      </c>
      <c r="B3" s="4" t="s">
        <v>24</v>
      </c>
      <c r="C3" s="4" t="s">
        <v>22</v>
      </c>
      <c r="D3" s="4">
        <v>100</v>
      </c>
      <c r="E3" s="4">
        <v>25</v>
      </c>
      <c r="F3" s="4">
        <v>1</v>
      </c>
      <c r="G3" s="4">
        <v>1</v>
      </c>
      <c r="H3" s="4">
        <v>2</v>
      </c>
      <c r="I3" s="4">
        <v>23</v>
      </c>
      <c r="J3" s="4">
        <v>2023</v>
      </c>
      <c r="K3" s="4" t="s">
        <v>37</v>
      </c>
    </row>
    <row r="4" spans="1:11" x14ac:dyDescent="0.3">
      <c r="A4" s="4">
        <v>3</v>
      </c>
      <c r="B4" s="4" t="s">
        <v>6</v>
      </c>
      <c r="C4" s="4" t="s">
        <v>23</v>
      </c>
      <c r="D4" s="4">
        <v>100</v>
      </c>
      <c r="E4" s="4">
        <v>25</v>
      </c>
      <c r="F4" s="4">
        <v>-1</v>
      </c>
      <c r="G4" s="4">
        <v>1</v>
      </c>
      <c r="H4" s="4">
        <v>0</v>
      </c>
      <c r="I4" s="4">
        <v>25</v>
      </c>
      <c r="J4" s="4">
        <v>2023</v>
      </c>
      <c r="K4" s="4" t="s">
        <v>37</v>
      </c>
    </row>
    <row r="5" spans="1:11" x14ac:dyDescent="0.3">
      <c r="A5" s="4">
        <v>4</v>
      </c>
      <c r="B5" s="4" t="s">
        <v>5</v>
      </c>
      <c r="C5" s="4" t="s">
        <v>21</v>
      </c>
      <c r="D5" s="4">
        <v>100</v>
      </c>
      <c r="E5" s="4">
        <v>25</v>
      </c>
      <c r="F5" s="4">
        <v>1</v>
      </c>
      <c r="G5" s="4">
        <v>1</v>
      </c>
      <c r="H5" s="4">
        <v>2</v>
      </c>
      <c r="I5" s="4">
        <v>23</v>
      </c>
      <c r="J5" s="4">
        <v>2023</v>
      </c>
      <c r="K5" s="4" t="s">
        <v>37</v>
      </c>
    </row>
    <row r="6" spans="1:11" x14ac:dyDescent="0.3">
      <c r="A6" s="4">
        <v>5</v>
      </c>
      <c r="B6" s="4" t="s">
        <v>25</v>
      </c>
      <c r="C6" s="4" t="s">
        <v>22</v>
      </c>
      <c r="D6" s="4">
        <v>100</v>
      </c>
      <c r="E6" s="4">
        <v>25</v>
      </c>
      <c r="F6" s="4">
        <v>1</v>
      </c>
      <c r="G6" s="4">
        <v>1</v>
      </c>
      <c r="H6" s="4">
        <v>2</v>
      </c>
      <c r="I6" s="4">
        <v>23</v>
      </c>
      <c r="J6" s="4">
        <v>2023</v>
      </c>
      <c r="K6" s="4" t="s">
        <v>37</v>
      </c>
    </row>
    <row r="7" spans="1:11" x14ac:dyDescent="0.3">
      <c r="A7" s="4">
        <v>6</v>
      </c>
      <c r="B7" s="4" t="s">
        <v>26</v>
      </c>
      <c r="C7" s="4" t="s">
        <v>23</v>
      </c>
      <c r="D7" s="4">
        <v>100</v>
      </c>
      <c r="E7" s="4">
        <v>25</v>
      </c>
      <c r="F7" s="4">
        <v>-1</v>
      </c>
      <c r="G7" s="4">
        <v>1</v>
      </c>
      <c r="H7" s="4">
        <v>0</v>
      </c>
      <c r="I7" s="4">
        <v>25</v>
      </c>
      <c r="J7" s="4">
        <v>2023</v>
      </c>
      <c r="K7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FF00"/>
  </sheetPr>
  <dimension ref="A1:H13"/>
  <sheetViews>
    <sheetView workbookViewId="0">
      <selection activeCell="E18" sqref="E18"/>
    </sheetView>
  </sheetViews>
  <sheetFormatPr baseColWidth="10" defaultRowHeight="14.4" x14ac:dyDescent="0.3"/>
  <sheetData>
    <row r="1" spans="1:8" x14ac:dyDescent="0.3">
      <c r="A1" t="s">
        <v>10</v>
      </c>
      <c r="B1" t="s">
        <v>11</v>
      </c>
      <c r="C1" t="s">
        <v>32</v>
      </c>
      <c r="D1" t="s">
        <v>0</v>
      </c>
      <c r="E1" t="s">
        <v>1</v>
      </c>
      <c r="F1" t="s">
        <v>2</v>
      </c>
      <c r="G1" t="s">
        <v>3</v>
      </c>
      <c r="H1" t="s">
        <v>27</v>
      </c>
    </row>
    <row r="2" spans="1:8" x14ac:dyDescent="0.3">
      <c r="A2">
        <v>2023</v>
      </c>
      <c r="B2" t="s">
        <v>34</v>
      </c>
      <c r="C2">
        <v>3</v>
      </c>
      <c r="D2">
        <v>1</v>
      </c>
      <c r="E2" t="s">
        <v>4</v>
      </c>
      <c r="F2" t="s">
        <v>7</v>
      </c>
      <c r="G2" t="s">
        <v>12</v>
      </c>
      <c r="H2">
        <v>-1</v>
      </c>
    </row>
    <row r="3" spans="1:8" x14ac:dyDescent="0.3">
      <c r="A3">
        <v>2023</v>
      </c>
      <c r="B3" t="s">
        <v>34</v>
      </c>
      <c r="C3">
        <v>3</v>
      </c>
      <c r="D3">
        <v>2</v>
      </c>
      <c r="E3" t="s">
        <v>24</v>
      </c>
      <c r="F3" t="s">
        <v>8</v>
      </c>
      <c r="G3" t="s">
        <v>12</v>
      </c>
      <c r="H3">
        <v>-1</v>
      </c>
    </row>
    <row r="4" spans="1:8" x14ac:dyDescent="0.3">
      <c r="A4">
        <v>2023</v>
      </c>
      <c r="B4" t="s">
        <v>34</v>
      </c>
      <c r="C4">
        <v>3</v>
      </c>
      <c r="D4">
        <v>3</v>
      </c>
      <c r="E4" t="s">
        <v>6</v>
      </c>
      <c r="F4" t="s">
        <v>9</v>
      </c>
      <c r="G4" t="s">
        <v>12</v>
      </c>
      <c r="H4">
        <v>-1</v>
      </c>
    </row>
    <row r="5" spans="1:8" x14ac:dyDescent="0.3">
      <c r="A5">
        <v>2023</v>
      </c>
      <c r="B5" t="s">
        <v>34</v>
      </c>
      <c r="C5">
        <v>4</v>
      </c>
      <c r="D5">
        <v>4</v>
      </c>
      <c r="E5" t="s">
        <v>5</v>
      </c>
      <c r="F5" t="s">
        <v>7</v>
      </c>
      <c r="G5" t="s">
        <v>12</v>
      </c>
      <c r="H5">
        <v>-1</v>
      </c>
    </row>
    <row r="6" spans="1:8" x14ac:dyDescent="0.3">
      <c r="A6">
        <v>2023</v>
      </c>
      <c r="B6" t="s">
        <v>34</v>
      </c>
      <c r="C6">
        <v>3</v>
      </c>
      <c r="D6">
        <v>5</v>
      </c>
      <c r="E6" t="s">
        <v>25</v>
      </c>
      <c r="F6" t="s">
        <v>8</v>
      </c>
      <c r="G6" t="s">
        <v>12</v>
      </c>
      <c r="H6">
        <v>-1</v>
      </c>
    </row>
    <row r="7" spans="1:8" x14ac:dyDescent="0.3">
      <c r="A7">
        <v>2023</v>
      </c>
      <c r="B7" t="s">
        <v>34</v>
      </c>
      <c r="C7">
        <v>3</v>
      </c>
      <c r="D7">
        <v>6</v>
      </c>
      <c r="E7" t="s">
        <v>26</v>
      </c>
      <c r="F7" t="s">
        <v>9</v>
      </c>
      <c r="G7" t="s">
        <v>12</v>
      </c>
      <c r="H7">
        <v>-1</v>
      </c>
    </row>
    <row r="8" spans="1:8" x14ac:dyDescent="0.3">
      <c r="A8">
        <v>2023</v>
      </c>
      <c r="B8" t="s">
        <v>37</v>
      </c>
      <c r="C8">
        <v>4</v>
      </c>
      <c r="D8">
        <v>1</v>
      </c>
      <c r="E8" t="s">
        <v>4</v>
      </c>
      <c r="F8" t="s">
        <v>7</v>
      </c>
      <c r="G8" t="s">
        <v>12</v>
      </c>
      <c r="H8">
        <v>0</v>
      </c>
    </row>
    <row r="9" spans="1:8" x14ac:dyDescent="0.3">
      <c r="A9">
        <v>2023</v>
      </c>
      <c r="B9" t="s">
        <v>37</v>
      </c>
      <c r="C9">
        <v>4</v>
      </c>
      <c r="D9">
        <v>2</v>
      </c>
      <c r="E9" t="s">
        <v>24</v>
      </c>
      <c r="F9" t="s">
        <v>8</v>
      </c>
      <c r="G9" t="s">
        <v>12</v>
      </c>
      <c r="H9">
        <v>1</v>
      </c>
    </row>
    <row r="10" spans="1:8" x14ac:dyDescent="0.3">
      <c r="A10">
        <v>2023</v>
      </c>
      <c r="B10" t="s">
        <v>37</v>
      </c>
      <c r="C10">
        <v>4</v>
      </c>
      <c r="D10">
        <v>3</v>
      </c>
      <c r="E10" t="s">
        <v>6</v>
      </c>
      <c r="F10" t="s">
        <v>9</v>
      </c>
      <c r="G10" t="s">
        <v>12</v>
      </c>
      <c r="H10">
        <v>1</v>
      </c>
    </row>
    <row r="11" spans="1:8" x14ac:dyDescent="0.3">
      <c r="A11">
        <v>2023</v>
      </c>
      <c r="B11" t="s">
        <v>37</v>
      </c>
      <c r="C11">
        <v>4</v>
      </c>
      <c r="D11">
        <v>4</v>
      </c>
      <c r="E11" t="s">
        <v>5</v>
      </c>
      <c r="F11" t="s">
        <v>7</v>
      </c>
      <c r="G11" t="s">
        <v>12</v>
      </c>
      <c r="H11">
        <v>1</v>
      </c>
    </row>
    <row r="12" spans="1:8" x14ac:dyDescent="0.3">
      <c r="A12">
        <v>2023</v>
      </c>
      <c r="B12" t="s">
        <v>37</v>
      </c>
      <c r="C12">
        <v>4</v>
      </c>
      <c r="D12">
        <v>5</v>
      </c>
      <c r="E12" t="s">
        <v>25</v>
      </c>
      <c r="F12" t="s">
        <v>8</v>
      </c>
      <c r="G12" t="s">
        <v>12</v>
      </c>
      <c r="H12">
        <v>1</v>
      </c>
    </row>
    <row r="13" spans="1:8" x14ac:dyDescent="0.3">
      <c r="A13">
        <v>2023</v>
      </c>
      <c r="B13" t="s">
        <v>37</v>
      </c>
      <c r="C13">
        <v>4</v>
      </c>
      <c r="D13">
        <v>6</v>
      </c>
      <c r="E13" t="s">
        <v>26</v>
      </c>
      <c r="F13" t="s">
        <v>9</v>
      </c>
      <c r="G13" t="s">
        <v>12</v>
      </c>
      <c r="H13">
        <v>1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FFFF00"/>
  </sheetPr>
  <dimension ref="A1:K13"/>
  <sheetViews>
    <sheetView tabSelected="1" workbookViewId="0">
      <selection activeCell="E19" sqref="E19"/>
    </sheetView>
  </sheetViews>
  <sheetFormatPr baseColWidth="10" defaultRowHeight="14.4" x14ac:dyDescent="0.3"/>
  <cols>
    <col min="3" max="3" width="15.6640625" customWidth="1"/>
    <col min="4" max="4" width="14.44140625" customWidth="1"/>
    <col min="5" max="5" width="24.109375" customWidth="1"/>
    <col min="6" max="6" width="18" customWidth="1"/>
    <col min="7" max="7" width="13.5546875" customWidth="1"/>
  </cols>
  <sheetData>
    <row r="1" spans="1:11" x14ac:dyDescent="0.3">
      <c r="A1" t="s">
        <v>0</v>
      </c>
      <c r="B1" t="s">
        <v>1</v>
      </c>
      <c r="C1" t="s">
        <v>20</v>
      </c>
      <c r="D1" t="s">
        <v>52</v>
      </c>
      <c r="E1" t="s">
        <v>64</v>
      </c>
      <c r="F1" t="s">
        <v>65</v>
      </c>
      <c r="G1" t="s">
        <v>27</v>
      </c>
      <c r="H1" t="s">
        <v>69</v>
      </c>
      <c r="I1" t="s">
        <v>67</v>
      </c>
      <c r="J1" t="s">
        <v>10</v>
      </c>
      <c r="K1" t="s">
        <v>11</v>
      </c>
    </row>
    <row r="2" spans="1:11" x14ac:dyDescent="0.3">
      <c r="A2">
        <v>1</v>
      </c>
      <c r="B2" t="s">
        <v>4</v>
      </c>
      <c r="C2" t="s">
        <v>21</v>
      </c>
      <c r="D2">
        <v>100</v>
      </c>
      <c r="E2">
        <v>25</v>
      </c>
      <c r="F2">
        <v>1</v>
      </c>
      <c r="G2">
        <v>1</v>
      </c>
      <c r="H2">
        <v>2</v>
      </c>
      <c r="I2">
        <v>23</v>
      </c>
      <c r="J2">
        <v>2023</v>
      </c>
      <c r="K2" t="s">
        <v>34</v>
      </c>
    </row>
    <row r="3" spans="1:11" x14ac:dyDescent="0.3">
      <c r="A3">
        <v>2</v>
      </c>
      <c r="B3" t="s">
        <v>24</v>
      </c>
      <c r="C3" t="s">
        <v>22</v>
      </c>
      <c r="D3">
        <v>100</v>
      </c>
      <c r="E3">
        <v>25</v>
      </c>
      <c r="F3">
        <v>1</v>
      </c>
      <c r="G3">
        <v>1</v>
      </c>
      <c r="H3">
        <v>2</v>
      </c>
      <c r="I3">
        <v>23</v>
      </c>
      <c r="J3">
        <v>2023</v>
      </c>
      <c r="K3" t="s">
        <v>34</v>
      </c>
    </row>
    <row r="4" spans="1:11" x14ac:dyDescent="0.3">
      <c r="A4">
        <v>3</v>
      </c>
      <c r="B4" t="s">
        <v>6</v>
      </c>
      <c r="C4" t="s">
        <v>23</v>
      </c>
      <c r="D4">
        <v>100</v>
      </c>
      <c r="E4">
        <v>25</v>
      </c>
      <c r="F4">
        <v>-1</v>
      </c>
      <c r="G4">
        <v>1</v>
      </c>
      <c r="H4">
        <v>0</v>
      </c>
      <c r="I4">
        <v>25</v>
      </c>
      <c r="J4">
        <v>2023</v>
      </c>
      <c r="K4" t="s">
        <v>34</v>
      </c>
    </row>
    <row r="5" spans="1:11" x14ac:dyDescent="0.3">
      <c r="A5">
        <v>4</v>
      </c>
      <c r="B5" t="s">
        <v>5</v>
      </c>
      <c r="C5" t="s">
        <v>21</v>
      </c>
      <c r="D5">
        <v>100</v>
      </c>
      <c r="E5">
        <v>25</v>
      </c>
      <c r="F5">
        <v>1</v>
      </c>
      <c r="G5">
        <v>1</v>
      </c>
      <c r="H5">
        <v>2</v>
      </c>
      <c r="I5">
        <v>23</v>
      </c>
      <c r="J5">
        <v>2023</v>
      </c>
      <c r="K5" t="s">
        <v>34</v>
      </c>
    </row>
    <row r="6" spans="1:11" x14ac:dyDescent="0.3">
      <c r="A6">
        <v>5</v>
      </c>
      <c r="B6" t="s">
        <v>25</v>
      </c>
      <c r="C6" t="s">
        <v>22</v>
      </c>
      <c r="D6">
        <v>100</v>
      </c>
      <c r="E6">
        <v>25</v>
      </c>
      <c r="F6">
        <v>1</v>
      </c>
      <c r="G6">
        <v>1</v>
      </c>
      <c r="H6">
        <v>2</v>
      </c>
      <c r="I6">
        <v>23</v>
      </c>
      <c r="J6">
        <v>2023</v>
      </c>
      <c r="K6" t="s">
        <v>34</v>
      </c>
    </row>
    <row r="7" spans="1:11" x14ac:dyDescent="0.3">
      <c r="A7">
        <v>6</v>
      </c>
      <c r="B7" t="s">
        <v>26</v>
      </c>
      <c r="C7" t="s">
        <v>23</v>
      </c>
      <c r="D7">
        <v>100</v>
      </c>
      <c r="E7">
        <v>25</v>
      </c>
      <c r="F7">
        <v>-1</v>
      </c>
      <c r="G7">
        <v>1</v>
      </c>
      <c r="H7">
        <v>0</v>
      </c>
      <c r="I7">
        <v>25</v>
      </c>
      <c r="J7">
        <v>2023</v>
      </c>
      <c r="K7" t="s">
        <v>34</v>
      </c>
    </row>
    <row r="8" spans="1:11" x14ac:dyDescent="0.3">
      <c r="A8">
        <v>1</v>
      </c>
      <c r="B8" t="s">
        <v>4</v>
      </c>
      <c r="C8" t="s">
        <v>21</v>
      </c>
      <c r="D8">
        <v>100</v>
      </c>
      <c r="E8">
        <v>25</v>
      </c>
      <c r="F8">
        <v>1</v>
      </c>
      <c r="G8">
        <v>1</v>
      </c>
      <c r="H8">
        <v>2</v>
      </c>
      <c r="I8">
        <v>23</v>
      </c>
      <c r="J8">
        <v>2023</v>
      </c>
      <c r="K8" t="s">
        <v>37</v>
      </c>
    </row>
    <row r="9" spans="1:11" x14ac:dyDescent="0.3">
      <c r="A9">
        <v>2</v>
      </c>
      <c r="B9" t="s">
        <v>24</v>
      </c>
      <c r="C9" t="s">
        <v>22</v>
      </c>
      <c r="D9">
        <v>100</v>
      </c>
      <c r="E9">
        <v>25</v>
      </c>
      <c r="F9">
        <v>1</v>
      </c>
      <c r="G9">
        <v>1</v>
      </c>
      <c r="H9">
        <v>2</v>
      </c>
      <c r="I9">
        <v>23</v>
      </c>
      <c r="J9">
        <v>2023</v>
      </c>
      <c r="K9" t="s">
        <v>37</v>
      </c>
    </row>
    <row r="10" spans="1:11" x14ac:dyDescent="0.3">
      <c r="A10">
        <v>3</v>
      </c>
      <c r="B10" t="s">
        <v>6</v>
      </c>
      <c r="C10" t="s">
        <v>23</v>
      </c>
      <c r="D10">
        <v>100</v>
      </c>
      <c r="E10">
        <v>25</v>
      </c>
      <c r="F10">
        <v>-1</v>
      </c>
      <c r="G10">
        <v>1</v>
      </c>
      <c r="H10">
        <v>0</v>
      </c>
      <c r="I10">
        <v>25</v>
      </c>
      <c r="J10">
        <v>2023</v>
      </c>
      <c r="K10" t="s">
        <v>37</v>
      </c>
    </row>
    <row r="11" spans="1:11" x14ac:dyDescent="0.3">
      <c r="A11">
        <v>4</v>
      </c>
      <c r="B11" t="s">
        <v>5</v>
      </c>
      <c r="C11" t="s">
        <v>21</v>
      </c>
      <c r="D11">
        <v>100</v>
      </c>
      <c r="E11">
        <v>25</v>
      </c>
      <c r="F11">
        <v>1</v>
      </c>
      <c r="G11">
        <v>1</v>
      </c>
      <c r="H11">
        <v>2</v>
      </c>
      <c r="I11">
        <v>23</v>
      </c>
      <c r="J11">
        <v>2023</v>
      </c>
      <c r="K11" t="s">
        <v>37</v>
      </c>
    </row>
    <row r="12" spans="1:11" x14ac:dyDescent="0.3">
      <c r="A12">
        <v>5</v>
      </c>
      <c r="B12" t="s">
        <v>25</v>
      </c>
      <c r="C12" t="s">
        <v>22</v>
      </c>
      <c r="D12">
        <v>100</v>
      </c>
      <c r="E12">
        <v>25</v>
      </c>
      <c r="F12">
        <v>1</v>
      </c>
      <c r="G12">
        <v>1</v>
      </c>
      <c r="H12">
        <v>2</v>
      </c>
      <c r="I12">
        <v>23</v>
      </c>
      <c r="J12">
        <v>2023</v>
      </c>
      <c r="K12" t="s">
        <v>37</v>
      </c>
    </row>
    <row r="13" spans="1:11" x14ac:dyDescent="0.3">
      <c r="A13">
        <v>6</v>
      </c>
      <c r="B13" t="s">
        <v>26</v>
      </c>
      <c r="C13" t="s">
        <v>23</v>
      </c>
      <c r="D13">
        <v>100</v>
      </c>
      <c r="E13">
        <v>25</v>
      </c>
      <c r="F13">
        <v>-1</v>
      </c>
      <c r="G13">
        <v>1</v>
      </c>
      <c r="H13">
        <v>0</v>
      </c>
      <c r="I13">
        <v>25</v>
      </c>
      <c r="J13">
        <v>2023</v>
      </c>
      <c r="K13" t="s">
        <v>37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G13"/>
  <sheetViews>
    <sheetView workbookViewId="0">
      <selection activeCell="K12" sqref="K12"/>
    </sheetView>
  </sheetViews>
  <sheetFormatPr baseColWidth="10" defaultRowHeight="14.4" x14ac:dyDescent="0.3"/>
  <cols>
    <col min="5" max="5" width="19.44140625" customWidth="1"/>
    <col min="6" max="6" width="2.109375" customWidth="1"/>
  </cols>
  <sheetData>
    <row r="1" spans="1:7" x14ac:dyDescent="0.3">
      <c r="A1" t="s">
        <v>10</v>
      </c>
      <c r="C1" t="s">
        <v>11</v>
      </c>
      <c r="E1" t="s">
        <v>46</v>
      </c>
    </row>
    <row r="2" spans="1:7" x14ac:dyDescent="0.3">
      <c r="A2">
        <v>2023</v>
      </c>
      <c r="C2" t="s">
        <v>35</v>
      </c>
      <c r="E2">
        <f>MONTH(D_MODIF)</f>
        <v>4</v>
      </c>
      <c r="G2" t="s">
        <v>47</v>
      </c>
    </row>
    <row r="3" spans="1:7" x14ac:dyDescent="0.3">
      <c r="A3">
        <v>2024</v>
      </c>
      <c r="C3" t="s">
        <v>36</v>
      </c>
    </row>
    <row r="4" spans="1:7" x14ac:dyDescent="0.3">
      <c r="A4">
        <v>2025</v>
      </c>
      <c r="C4" t="s">
        <v>34</v>
      </c>
    </row>
    <row r="5" spans="1:7" x14ac:dyDescent="0.3">
      <c r="A5">
        <v>2026</v>
      </c>
      <c r="C5" t="s">
        <v>37</v>
      </c>
    </row>
    <row r="6" spans="1:7" x14ac:dyDescent="0.3">
      <c r="C6" t="s">
        <v>38</v>
      </c>
    </row>
    <row r="7" spans="1:7" x14ac:dyDescent="0.3">
      <c r="C7" t="s">
        <v>39</v>
      </c>
    </row>
    <row r="8" spans="1:7" x14ac:dyDescent="0.3">
      <c r="C8" t="s">
        <v>40</v>
      </c>
    </row>
    <row r="9" spans="1:7" x14ac:dyDescent="0.3">
      <c r="C9" t="s">
        <v>41</v>
      </c>
    </row>
    <row r="10" spans="1:7" x14ac:dyDescent="0.3">
      <c r="C10" t="s">
        <v>45</v>
      </c>
    </row>
    <row r="11" spans="1:7" x14ac:dyDescent="0.3">
      <c r="C11" t="s">
        <v>42</v>
      </c>
    </row>
    <row r="12" spans="1:7" x14ac:dyDescent="0.3">
      <c r="C12" t="s">
        <v>43</v>
      </c>
    </row>
    <row r="13" spans="1:7" x14ac:dyDescent="0.3">
      <c r="C13" t="s">
        <v>44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53ED39-856C-447C-902D-EA74252E6B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MES DEMANDES</vt:lpstr>
      <vt:lpstr>T_GB</vt:lpstr>
      <vt:lpstr>T_ALLOCATION</vt:lpstr>
      <vt:lpstr>BASE</vt:lpstr>
      <vt:lpstr>T_BASE</vt:lpstr>
      <vt:lpstr>T_MODIF</vt:lpstr>
      <vt:lpstr>ANALYSE</vt:lpstr>
      <vt:lpstr>T_GB_2</vt:lpstr>
      <vt:lpstr>HISTO T_MODIF</vt:lpstr>
      <vt:lpstr>HISTO T_GB</vt:lpstr>
      <vt:lpstr>Liste validation données</vt:lpstr>
      <vt:lpstr>ANNEE_ANALYSE</vt:lpstr>
      <vt:lpstr>D_BASE</vt:lpstr>
      <vt:lpstr>D_MODIF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François ROUZE</cp:lastModifiedBy>
  <dcterms:created xsi:type="dcterms:W3CDTF">2015-06-05T18:19:34Z</dcterms:created>
  <dcterms:modified xsi:type="dcterms:W3CDTF">2023-05-20T08:30:03Z</dcterms:modified>
</cp:coreProperties>
</file>