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6D7F548-60EF-484B-BAE0-4615B761209A}" xr6:coauthVersionLast="36" xr6:coauthVersionMax="36" xr10:uidLastSave="{00000000-0000-0000-0000-000000000000}"/>
  <bookViews>
    <workbookView xWindow="0" yWindow="0" windowWidth="23040" windowHeight="8448" firstSheet="1" activeTab="1" xr2:uid="{C38E9731-28D8-4592-A4E0-4FB029EC63F3}"/>
  </bookViews>
  <sheets>
    <sheet name="Adresse" sheetId="3" state="hidden" r:id="rId1"/>
    <sheet name="ACCUEIL" sheetId="7" r:id="rId2"/>
    <sheet name="Données" sheetId="2" state="hidden" r:id="rId3"/>
    <sheet name="CALENDRIER" sheetId="6" r:id="rId4"/>
  </sheets>
  <definedNames>
    <definedName name="feries">Données!$B$1:$B$26</definedName>
    <definedName name="L_mois">Données!$A$29:$A$40</definedName>
    <definedName name="Var_An">CALENDRIER!$A$1</definedName>
    <definedName name="VS_A">T_VS_A[]</definedName>
    <definedName name="VS_B">T_VS_B[]</definedName>
    <definedName name="VS_C">T_VS_C[]</definedName>
    <definedName name="_xlnm.Print_Area" localSheetId="3">CALENDRIER!$B$34:$AQ$65</definedName>
    <definedName name="Zone_d_impression1" localSheetId="3">CALENDRIER!$B$1:$AQ$32</definedName>
    <definedName name="Zone_d_impression2" localSheetId="3">CALENDRIER!$B$34:$AQ$65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4" i="6" l="1"/>
  <c r="P35" i="6" s="1"/>
  <c r="T35" i="6" s="1"/>
  <c r="P1" i="6"/>
  <c r="P2" i="6" s="1"/>
  <c r="T2" i="6" s="1"/>
  <c r="P36" i="6" l="1"/>
  <c r="P3" i="6"/>
  <c r="T36" i="6" l="1"/>
  <c r="P37" i="6"/>
  <c r="T3" i="6"/>
  <c r="P4" i="6"/>
  <c r="AK34" i="6"/>
  <c r="AK35" i="6" s="1"/>
  <c r="AD34" i="6"/>
  <c r="AD35" i="6" s="1"/>
  <c r="W34" i="6"/>
  <c r="W35" i="6" s="1"/>
  <c r="I34" i="6"/>
  <c r="I35" i="6" s="1"/>
  <c r="B34" i="6"/>
  <c r="B35" i="6" s="1"/>
  <c r="AK1" i="6"/>
  <c r="AK2" i="6" s="1"/>
  <c r="AD1" i="6"/>
  <c r="AD2" i="6" s="1"/>
  <c r="W1" i="6"/>
  <c r="W2" i="6" s="1"/>
  <c r="I1" i="6"/>
  <c r="I2" i="6" s="1"/>
  <c r="B1" i="6"/>
  <c r="M2" i="6" l="1"/>
  <c r="I3" i="6"/>
  <c r="AH2" i="6"/>
  <c r="AD3" i="6"/>
  <c r="F35" i="6"/>
  <c r="B36" i="6"/>
  <c r="AA35" i="6"/>
  <c r="W36" i="6"/>
  <c r="AO35" i="6"/>
  <c r="AK36" i="6"/>
  <c r="AA2" i="6"/>
  <c r="W3" i="6"/>
  <c r="AO2" i="6"/>
  <c r="AK3" i="6"/>
  <c r="M35" i="6"/>
  <c r="I36" i="6"/>
  <c r="AH35" i="6"/>
  <c r="AD36" i="6"/>
  <c r="T37" i="6"/>
  <c r="P38" i="6"/>
  <c r="T4" i="6"/>
  <c r="P5" i="6"/>
  <c r="B2" i="6"/>
  <c r="A40" i="2"/>
  <c r="A39" i="2"/>
  <c r="A38" i="2"/>
  <c r="A37" i="2"/>
  <c r="A36" i="2"/>
  <c r="A35" i="2"/>
  <c r="A34" i="2"/>
  <c r="A33" i="2"/>
  <c r="A32" i="2"/>
  <c r="A31" i="2"/>
  <c r="A30" i="2"/>
  <c r="A29" i="2"/>
  <c r="AD37" i="6" l="1"/>
  <c r="AH36" i="6"/>
  <c r="I37" i="6"/>
  <c r="M36" i="6"/>
  <c r="AK4" i="6"/>
  <c r="AO3" i="6"/>
  <c r="W4" i="6"/>
  <c r="AA3" i="6"/>
  <c r="AK37" i="6"/>
  <c r="AO36" i="6"/>
  <c r="W37" i="6"/>
  <c r="AA36" i="6"/>
  <c r="B37" i="6"/>
  <c r="F36" i="6"/>
  <c r="AD4" i="6"/>
  <c r="AH3" i="6"/>
  <c r="I4" i="6"/>
  <c r="M3" i="6"/>
  <c r="T38" i="6"/>
  <c r="P39" i="6"/>
  <c r="T5" i="6"/>
  <c r="P6" i="6"/>
  <c r="B3" i="6"/>
  <c r="F3" i="6" s="1"/>
  <c r="F2" i="6"/>
  <c r="B4" i="6"/>
  <c r="F4" i="6" s="1"/>
  <c r="B26" i="2"/>
  <c r="B25" i="2"/>
  <c r="B24" i="2"/>
  <c r="B23" i="2"/>
  <c r="B22" i="2"/>
  <c r="B18" i="2"/>
  <c r="B17" i="2"/>
  <c r="B15" i="2"/>
  <c r="B20" i="2" s="1"/>
  <c r="B21" i="2" s="1"/>
  <c r="B14" i="2"/>
  <c r="B13" i="2"/>
  <c r="B12" i="2"/>
  <c r="B11" i="2"/>
  <c r="B10" i="2"/>
  <c r="B9" i="2"/>
  <c r="B5" i="2"/>
  <c r="B4" i="2"/>
  <c r="B2" i="2"/>
  <c r="B6" i="2" s="1"/>
  <c r="B1" i="2"/>
  <c r="I5" i="6" l="1"/>
  <c r="M4" i="6"/>
  <c r="AD5" i="6"/>
  <c r="AH4" i="6"/>
  <c r="B38" i="6"/>
  <c r="F37" i="6"/>
  <c r="W38" i="6"/>
  <c r="AA37" i="6"/>
  <c r="AK38" i="6"/>
  <c r="AO37" i="6"/>
  <c r="W5" i="6"/>
  <c r="AA4" i="6"/>
  <c r="AK5" i="6"/>
  <c r="AO4" i="6"/>
  <c r="I38" i="6"/>
  <c r="M37" i="6"/>
  <c r="AD38" i="6"/>
  <c r="AH37" i="6"/>
  <c r="T39" i="6"/>
  <c r="P40" i="6"/>
  <c r="T6" i="6"/>
  <c r="P7" i="6"/>
  <c r="B5" i="6"/>
  <c r="F5" i="6" s="1"/>
  <c r="B3" i="2"/>
  <c r="B7" i="2"/>
  <c r="B8" i="2" s="1"/>
  <c r="B19" i="2"/>
  <c r="B16" i="2"/>
  <c r="AD39" i="6" l="1"/>
  <c r="AH38" i="6"/>
  <c r="I39" i="6"/>
  <c r="M38" i="6"/>
  <c r="AK6" i="6"/>
  <c r="AO5" i="6"/>
  <c r="W6" i="6"/>
  <c r="AA5" i="6"/>
  <c r="AK39" i="6"/>
  <c r="AO38" i="6"/>
  <c r="W39" i="6"/>
  <c r="AA38" i="6"/>
  <c r="B39" i="6"/>
  <c r="F38" i="6"/>
  <c r="AD6" i="6"/>
  <c r="AH5" i="6"/>
  <c r="I6" i="6"/>
  <c r="M5" i="6"/>
  <c r="T40" i="6"/>
  <c r="P41" i="6"/>
  <c r="T7" i="6"/>
  <c r="P8" i="6"/>
  <c r="B6" i="6"/>
  <c r="F6" i="6" l="1"/>
  <c r="I7" i="6"/>
  <c r="M6" i="6"/>
  <c r="AD7" i="6"/>
  <c r="AH6" i="6"/>
  <c r="B40" i="6"/>
  <c r="F39" i="6"/>
  <c r="W40" i="6"/>
  <c r="AA39" i="6"/>
  <c r="AK40" i="6"/>
  <c r="AO39" i="6"/>
  <c r="W7" i="6"/>
  <c r="AA6" i="6"/>
  <c r="AK7" i="6"/>
  <c r="AO6" i="6"/>
  <c r="I40" i="6"/>
  <c r="M39" i="6"/>
  <c r="AD40" i="6"/>
  <c r="AH39" i="6"/>
  <c r="T41" i="6"/>
  <c r="P42" i="6"/>
  <c r="T8" i="6"/>
  <c r="P9" i="6"/>
  <c r="B7" i="6"/>
  <c r="F7" i="6" s="1"/>
  <c r="AD41" i="6" l="1"/>
  <c r="AH40" i="6"/>
  <c r="I41" i="6"/>
  <c r="M40" i="6"/>
  <c r="AK8" i="6"/>
  <c r="AO7" i="6"/>
  <c r="W8" i="6"/>
  <c r="AA7" i="6"/>
  <c r="AK41" i="6"/>
  <c r="AO40" i="6"/>
  <c r="W41" i="6"/>
  <c r="AA40" i="6"/>
  <c r="B41" i="6"/>
  <c r="F40" i="6"/>
  <c r="AD8" i="6"/>
  <c r="AH7" i="6"/>
  <c r="I8" i="6"/>
  <c r="M7" i="6"/>
  <c r="T42" i="6"/>
  <c r="P43" i="6"/>
  <c r="T9" i="6"/>
  <c r="P10" i="6"/>
  <c r="B8" i="6"/>
  <c r="F8" i="6" s="1"/>
  <c r="I9" i="6" l="1"/>
  <c r="M8" i="6"/>
  <c r="AD9" i="6"/>
  <c r="AH8" i="6"/>
  <c r="B42" i="6"/>
  <c r="F41" i="6"/>
  <c r="W42" i="6"/>
  <c r="AA41" i="6"/>
  <c r="AK42" i="6"/>
  <c r="AO41" i="6"/>
  <c r="W9" i="6"/>
  <c r="AA8" i="6"/>
  <c r="AK9" i="6"/>
  <c r="AO8" i="6"/>
  <c r="I42" i="6"/>
  <c r="M41" i="6"/>
  <c r="AD42" i="6"/>
  <c r="AH41" i="6"/>
  <c r="T43" i="6"/>
  <c r="P44" i="6"/>
  <c r="T10" i="6"/>
  <c r="P11" i="6"/>
  <c r="B9" i="6"/>
  <c r="F9" i="6" s="1"/>
  <c r="AD43" i="6" l="1"/>
  <c r="AH42" i="6"/>
  <c r="I43" i="6"/>
  <c r="M42" i="6"/>
  <c r="AK10" i="6"/>
  <c r="AO9" i="6"/>
  <c r="W10" i="6"/>
  <c r="AA9" i="6"/>
  <c r="AK43" i="6"/>
  <c r="AO42" i="6"/>
  <c r="W43" i="6"/>
  <c r="AA42" i="6"/>
  <c r="B43" i="6"/>
  <c r="F42" i="6"/>
  <c r="AD10" i="6"/>
  <c r="AH9" i="6"/>
  <c r="I10" i="6"/>
  <c r="M9" i="6"/>
  <c r="T44" i="6"/>
  <c r="P45" i="6"/>
  <c r="T11" i="6"/>
  <c r="P12" i="6"/>
  <c r="B10" i="6"/>
  <c r="F10" i="6" s="1"/>
  <c r="I11" i="6" l="1"/>
  <c r="M10" i="6"/>
  <c r="AD11" i="6"/>
  <c r="AH10" i="6"/>
  <c r="B44" i="6"/>
  <c r="F43" i="6"/>
  <c r="W44" i="6"/>
  <c r="AA43" i="6"/>
  <c r="AK44" i="6"/>
  <c r="AO43" i="6"/>
  <c r="W11" i="6"/>
  <c r="AA10" i="6"/>
  <c r="AK11" i="6"/>
  <c r="AO10" i="6"/>
  <c r="I44" i="6"/>
  <c r="M43" i="6"/>
  <c r="AD44" i="6"/>
  <c r="AH43" i="6"/>
  <c r="T45" i="6"/>
  <c r="P46" i="6"/>
  <c r="T12" i="6"/>
  <c r="P13" i="6"/>
  <c r="B11" i="6"/>
  <c r="F11" i="6" s="1"/>
  <c r="AD45" i="6" l="1"/>
  <c r="AH44" i="6"/>
  <c r="I45" i="6"/>
  <c r="M44" i="6"/>
  <c r="AK12" i="6"/>
  <c r="AO11" i="6"/>
  <c r="W12" i="6"/>
  <c r="AA11" i="6"/>
  <c r="AK45" i="6"/>
  <c r="AO44" i="6"/>
  <c r="W45" i="6"/>
  <c r="AA44" i="6"/>
  <c r="B45" i="6"/>
  <c r="F44" i="6"/>
  <c r="AD12" i="6"/>
  <c r="AH11" i="6"/>
  <c r="I12" i="6"/>
  <c r="M11" i="6"/>
  <c r="T46" i="6"/>
  <c r="P47" i="6"/>
  <c r="T13" i="6"/>
  <c r="P14" i="6"/>
  <c r="B12" i="6"/>
  <c r="F12" i="6" s="1"/>
  <c r="I13" i="6" l="1"/>
  <c r="M12" i="6"/>
  <c r="AD13" i="6"/>
  <c r="AH12" i="6"/>
  <c r="B46" i="6"/>
  <c r="F45" i="6"/>
  <c r="W46" i="6"/>
  <c r="AA45" i="6"/>
  <c r="AK46" i="6"/>
  <c r="AO45" i="6"/>
  <c r="W13" i="6"/>
  <c r="AA12" i="6"/>
  <c r="AK13" i="6"/>
  <c r="AO12" i="6"/>
  <c r="I46" i="6"/>
  <c r="M45" i="6"/>
  <c r="AD46" i="6"/>
  <c r="AH45" i="6"/>
  <c r="T47" i="6"/>
  <c r="P48" i="6"/>
  <c r="T14" i="6"/>
  <c r="P15" i="6"/>
  <c r="B13" i="6"/>
  <c r="F13" i="6" s="1"/>
  <c r="AD47" i="6" l="1"/>
  <c r="AH46" i="6"/>
  <c r="I47" i="6"/>
  <c r="M46" i="6"/>
  <c r="AK14" i="6"/>
  <c r="AO13" i="6"/>
  <c r="W14" i="6"/>
  <c r="AA13" i="6"/>
  <c r="AK47" i="6"/>
  <c r="AO46" i="6"/>
  <c r="W47" i="6"/>
  <c r="AA46" i="6"/>
  <c r="B47" i="6"/>
  <c r="F46" i="6"/>
  <c r="AD14" i="6"/>
  <c r="AH13" i="6"/>
  <c r="I14" i="6"/>
  <c r="M13" i="6"/>
  <c r="T48" i="6"/>
  <c r="P49" i="6"/>
  <c r="T15" i="6"/>
  <c r="P16" i="6"/>
  <c r="B14" i="6"/>
  <c r="F14" i="6" s="1"/>
  <c r="I15" i="6" l="1"/>
  <c r="M14" i="6"/>
  <c r="AD15" i="6"/>
  <c r="AH14" i="6"/>
  <c r="B48" i="6"/>
  <c r="F47" i="6"/>
  <c r="W48" i="6"/>
  <c r="AA47" i="6"/>
  <c r="AK48" i="6"/>
  <c r="AO47" i="6"/>
  <c r="W15" i="6"/>
  <c r="AA14" i="6"/>
  <c r="AK15" i="6"/>
  <c r="AO14" i="6"/>
  <c r="I48" i="6"/>
  <c r="M47" i="6"/>
  <c r="AD48" i="6"/>
  <c r="AH47" i="6"/>
  <c r="T49" i="6"/>
  <c r="P50" i="6"/>
  <c r="T16" i="6"/>
  <c r="P17" i="6"/>
  <c r="B15" i="6"/>
  <c r="F15" i="6" s="1"/>
  <c r="AD49" i="6" l="1"/>
  <c r="AH48" i="6"/>
  <c r="I49" i="6"/>
  <c r="M48" i="6"/>
  <c r="AK16" i="6"/>
  <c r="AO15" i="6"/>
  <c r="W16" i="6"/>
  <c r="AA15" i="6"/>
  <c r="AK49" i="6"/>
  <c r="AO48" i="6"/>
  <c r="W49" i="6"/>
  <c r="AA48" i="6"/>
  <c r="B49" i="6"/>
  <c r="F48" i="6"/>
  <c r="AD16" i="6"/>
  <c r="AH15" i="6"/>
  <c r="I16" i="6"/>
  <c r="M15" i="6"/>
  <c r="T50" i="6"/>
  <c r="P51" i="6"/>
  <c r="T17" i="6"/>
  <c r="P18" i="6"/>
  <c r="B16" i="6"/>
  <c r="F16" i="6" s="1"/>
  <c r="I17" i="6" l="1"/>
  <c r="M16" i="6"/>
  <c r="AD17" i="6"/>
  <c r="AH16" i="6"/>
  <c r="B50" i="6"/>
  <c r="F49" i="6"/>
  <c r="W50" i="6"/>
  <c r="AA49" i="6"/>
  <c r="AK50" i="6"/>
  <c r="AO49" i="6"/>
  <c r="W17" i="6"/>
  <c r="AA16" i="6"/>
  <c r="AK17" i="6"/>
  <c r="AO16" i="6"/>
  <c r="I50" i="6"/>
  <c r="M49" i="6"/>
  <c r="AD50" i="6"/>
  <c r="AH49" i="6"/>
  <c r="T51" i="6"/>
  <c r="P52" i="6"/>
  <c r="T18" i="6"/>
  <c r="P19" i="6"/>
  <c r="B17" i="6"/>
  <c r="F17" i="6" s="1"/>
  <c r="AD51" i="6" l="1"/>
  <c r="AH50" i="6"/>
  <c r="I51" i="6"/>
  <c r="M50" i="6"/>
  <c r="AK18" i="6"/>
  <c r="AO17" i="6"/>
  <c r="W18" i="6"/>
  <c r="AA17" i="6"/>
  <c r="AK51" i="6"/>
  <c r="AO50" i="6"/>
  <c r="W51" i="6"/>
  <c r="AA50" i="6"/>
  <c r="B51" i="6"/>
  <c r="F50" i="6"/>
  <c r="AD18" i="6"/>
  <c r="AH17" i="6"/>
  <c r="I18" i="6"/>
  <c r="M17" i="6"/>
  <c r="T52" i="6"/>
  <c r="P53" i="6"/>
  <c r="T19" i="6"/>
  <c r="P20" i="6"/>
  <c r="B18" i="6"/>
  <c r="F18" i="6" s="1"/>
  <c r="I19" i="6" l="1"/>
  <c r="M18" i="6"/>
  <c r="AD19" i="6"/>
  <c r="AH18" i="6"/>
  <c r="B52" i="6"/>
  <c r="F51" i="6"/>
  <c r="W52" i="6"/>
  <c r="AA51" i="6"/>
  <c r="AK52" i="6"/>
  <c r="AO51" i="6"/>
  <c r="W19" i="6"/>
  <c r="AA18" i="6"/>
  <c r="AK19" i="6"/>
  <c r="AO18" i="6"/>
  <c r="I52" i="6"/>
  <c r="M51" i="6"/>
  <c r="AD52" i="6"/>
  <c r="AH51" i="6"/>
  <c r="T53" i="6"/>
  <c r="P54" i="6"/>
  <c r="T20" i="6"/>
  <c r="P21" i="6"/>
  <c r="B19" i="6"/>
  <c r="F19" i="6" s="1"/>
  <c r="AD53" i="6" l="1"/>
  <c r="AH52" i="6"/>
  <c r="I53" i="6"/>
  <c r="M52" i="6"/>
  <c r="AK20" i="6"/>
  <c r="AO19" i="6"/>
  <c r="W20" i="6"/>
  <c r="AA19" i="6"/>
  <c r="AK53" i="6"/>
  <c r="AO52" i="6"/>
  <c r="W53" i="6"/>
  <c r="AA52" i="6"/>
  <c r="B53" i="6"/>
  <c r="F52" i="6"/>
  <c r="AD20" i="6"/>
  <c r="AH19" i="6"/>
  <c r="I20" i="6"/>
  <c r="M19" i="6"/>
  <c r="T54" i="6"/>
  <c r="P55" i="6"/>
  <c r="T21" i="6"/>
  <c r="P22" i="6"/>
  <c r="B20" i="6"/>
  <c r="F20" i="6" s="1"/>
  <c r="I21" i="6" l="1"/>
  <c r="M20" i="6"/>
  <c r="AD21" i="6"/>
  <c r="AH20" i="6"/>
  <c r="B54" i="6"/>
  <c r="F53" i="6"/>
  <c r="W54" i="6"/>
  <c r="AA53" i="6"/>
  <c r="AK54" i="6"/>
  <c r="AO53" i="6"/>
  <c r="W21" i="6"/>
  <c r="AA20" i="6"/>
  <c r="AK21" i="6"/>
  <c r="AO20" i="6"/>
  <c r="I54" i="6"/>
  <c r="M53" i="6"/>
  <c r="AD54" i="6"/>
  <c r="AH53" i="6"/>
  <c r="T55" i="6"/>
  <c r="P56" i="6"/>
  <c r="T22" i="6"/>
  <c r="P23" i="6"/>
  <c r="B21" i="6"/>
  <c r="F21" i="6" s="1"/>
  <c r="AD55" i="6" l="1"/>
  <c r="AH54" i="6"/>
  <c r="I55" i="6"/>
  <c r="M54" i="6"/>
  <c r="AK22" i="6"/>
  <c r="AO21" i="6"/>
  <c r="W22" i="6"/>
  <c r="AA21" i="6"/>
  <c r="AK55" i="6"/>
  <c r="AO54" i="6"/>
  <c r="W55" i="6"/>
  <c r="AA54" i="6"/>
  <c r="B55" i="6"/>
  <c r="F54" i="6"/>
  <c r="AD22" i="6"/>
  <c r="AH21" i="6"/>
  <c r="I22" i="6"/>
  <c r="M21" i="6"/>
  <c r="T56" i="6"/>
  <c r="P57" i="6"/>
  <c r="T23" i="6"/>
  <c r="P24" i="6"/>
  <c r="B22" i="6"/>
  <c r="F22" i="6" s="1"/>
  <c r="I23" i="6" l="1"/>
  <c r="M22" i="6"/>
  <c r="AD23" i="6"/>
  <c r="AH22" i="6"/>
  <c r="B56" i="6"/>
  <c r="F55" i="6"/>
  <c r="W56" i="6"/>
  <c r="AA55" i="6"/>
  <c r="AK56" i="6"/>
  <c r="AO55" i="6"/>
  <c r="W23" i="6"/>
  <c r="AA22" i="6"/>
  <c r="AK23" i="6"/>
  <c r="AO22" i="6"/>
  <c r="I56" i="6"/>
  <c r="M55" i="6"/>
  <c r="AD56" i="6"/>
  <c r="AH55" i="6"/>
  <c r="T57" i="6"/>
  <c r="P58" i="6"/>
  <c r="T24" i="6"/>
  <c r="P25" i="6"/>
  <c r="B23" i="6"/>
  <c r="F23" i="6" s="1"/>
  <c r="AD57" i="6" l="1"/>
  <c r="AH56" i="6"/>
  <c r="I57" i="6"/>
  <c r="M56" i="6"/>
  <c r="AK24" i="6"/>
  <c r="AO23" i="6"/>
  <c r="W24" i="6"/>
  <c r="AA23" i="6"/>
  <c r="AK57" i="6"/>
  <c r="AO56" i="6"/>
  <c r="W57" i="6"/>
  <c r="AA56" i="6"/>
  <c r="B57" i="6"/>
  <c r="F56" i="6"/>
  <c r="AD24" i="6"/>
  <c r="AH23" i="6"/>
  <c r="I24" i="6"/>
  <c r="M23" i="6"/>
  <c r="T58" i="6"/>
  <c r="P59" i="6"/>
  <c r="T25" i="6"/>
  <c r="P26" i="6"/>
  <c r="B24" i="6"/>
  <c r="F24" i="6" s="1"/>
  <c r="I25" i="6" l="1"/>
  <c r="M24" i="6"/>
  <c r="AD25" i="6"/>
  <c r="AH24" i="6"/>
  <c r="B58" i="6"/>
  <c r="F57" i="6"/>
  <c r="W58" i="6"/>
  <c r="AA57" i="6"/>
  <c r="AK58" i="6"/>
  <c r="AO57" i="6"/>
  <c r="W25" i="6"/>
  <c r="AA24" i="6"/>
  <c r="AK25" i="6"/>
  <c r="AO24" i="6"/>
  <c r="I58" i="6"/>
  <c r="M57" i="6"/>
  <c r="AD58" i="6"/>
  <c r="AH57" i="6"/>
  <c r="T59" i="6"/>
  <c r="P60" i="6"/>
  <c r="T26" i="6"/>
  <c r="P27" i="6"/>
  <c r="B25" i="6"/>
  <c r="F25" i="6" s="1"/>
  <c r="AD59" i="6" l="1"/>
  <c r="AH58" i="6"/>
  <c r="I59" i="6"/>
  <c r="M58" i="6"/>
  <c r="AK26" i="6"/>
  <c r="AO25" i="6"/>
  <c r="W26" i="6"/>
  <c r="AA25" i="6"/>
  <c r="AK59" i="6"/>
  <c r="AO58" i="6"/>
  <c r="W59" i="6"/>
  <c r="AA58" i="6"/>
  <c r="B59" i="6"/>
  <c r="F58" i="6"/>
  <c r="AD26" i="6"/>
  <c r="AH25" i="6"/>
  <c r="I26" i="6"/>
  <c r="M25" i="6"/>
  <c r="T60" i="6"/>
  <c r="P61" i="6"/>
  <c r="T27" i="6"/>
  <c r="P28" i="6"/>
  <c r="B26" i="6"/>
  <c r="I27" i="6" l="1"/>
  <c r="M26" i="6"/>
  <c r="AD27" i="6"/>
  <c r="AH26" i="6"/>
  <c r="B60" i="6"/>
  <c r="F59" i="6"/>
  <c r="W60" i="6"/>
  <c r="AA59" i="6"/>
  <c r="AK60" i="6"/>
  <c r="AO59" i="6"/>
  <c r="W27" i="6"/>
  <c r="AA26" i="6"/>
  <c r="AK27" i="6"/>
  <c r="AO26" i="6"/>
  <c r="I60" i="6"/>
  <c r="M59" i="6"/>
  <c r="AD60" i="6"/>
  <c r="AH59" i="6"/>
  <c r="T61" i="6"/>
  <c r="P62" i="6"/>
  <c r="T28" i="6"/>
  <c r="P29" i="6"/>
  <c r="F26" i="6"/>
  <c r="B27" i="6"/>
  <c r="B28" i="6" s="1"/>
  <c r="B29" i="6" s="1"/>
  <c r="B30" i="6" s="1"/>
  <c r="B31" i="6" s="1"/>
  <c r="B32" i="6" s="1"/>
  <c r="AD61" i="6" l="1"/>
  <c r="AH60" i="6"/>
  <c r="I61" i="6"/>
  <c r="M60" i="6"/>
  <c r="AK28" i="6"/>
  <c r="AO27" i="6"/>
  <c r="W28" i="6"/>
  <c r="AA27" i="6"/>
  <c r="AK61" i="6"/>
  <c r="AO60" i="6"/>
  <c r="W61" i="6"/>
  <c r="AA60" i="6"/>
  <c r="B61" i="6"/>
  <c r="F60" i="6"/>
  <c r="AD28" i="6"/>
  <c r="AH27" i="6"/>
  <c r="I28" i="6"/>
  <c r="M27" i="6"/>
  <c r="T62" i="6"/>
  <c r="P63" i="6"/>
  <c r="T29" i="6"/>
  <c r="P30" i="6"/>
  <c r="F27" i="6"/>
  <c r="F28" i="6"/>
  <c r="I29" i="6" l="1"/>
  <c r="M28" i="6"/>
  <c r="AD29" i="6"/>
  <c r="AH28" i="6"/>
  <c r="B62" i="6"/>
  <c r="F61" i="6"/>
  <c r="W62" i="6"/>
  <c r="AA61" i="6"/>
  <c r="AK62" i="6"/>
  <c r="AO61" i="6"/>
  <c r="W29" i="6"/>
  <c r="AA28" i="6"/>
  <c r="AK29" i="6"/>
  <c r="AO28" i="6"/>
  <c r="I62" i="6"/>
  <c r="M61" i="6"/>
  <c r="AD62" i="6"/>
  <c r="AH61" i="6"/>
  <c r="T63" i="6"/>
  <c r="P64" i="6"/>
  <c r="T30" i="6"/>
  <c r="P31" i="6"/>
  <c r="O33" i="6"/>
  <c r="AD63" i="6" l="1"/>
  <c r="AH62" i="6"/>
  <c r="I63" i="6"/>
  <c r="M62" i="6"/>
  <c r="AK30" i="6"/>
  <c r="AO29" i="6"/>
  <c r="W30" i="6"/>
  <c r="AA29" i="6"/>
  <c r="AK63" i="6"/>
  <c r="AO62" i="6"/>
  <c r="W63" i="6"/>
  <c r="AA62" i="6"/>
  <c r="B63" i="6"/>
  <c r="F62" i="6"/>
  <c r="AD30" i="6"/>
  <c r="AH29" i="6"/>
  <c r="I30" i="6"/>
  <c r="M30" i="6" s="1"/>
  <c r="M29" i="6"/>
  <c r="T64" i="6"/>
  <c r="T31" i="6"/>
  <c r="P32" i="6"/>
  <c r="T32" i="6" s="1"/>
  <c r="I33" i="6"/>
  <c r="AD33" i="6"/>
  <c r="W33" i="6"/>
  <c r="AK33" i="6"/>
  <c r="F32" i="6"/>
  <c r="F29" i="6"/>
  <c r="F30" i="6"/>
  <c r="F31" i="6"/>
  <c r="AD31" i="6" l="1"/>
  <c r="AH30" i="6"/>
  <c r="B64" i="6"/>
  <c r="F63" i="6"/>
  <c r="W64" i="6"/>
  <c r="AA63" i="6"/>
  <c r="AK64" i="6"/>
  <c r="AO63" i="6"/>
  <c r="W31" i="6"/>
  <c r="AA31" i="6" s="1"/>
  <c r="AA30" i="6"/>
  <c r="AK31" i="6"/>
  <c r="AO31" i="6" s="1"/>
  <c r="AO30" i="6"/>
  <c r="I64" i="6"/>
  <c r="M63" i="6"/>
  <c r="AD64" i="6"/>
  <c r="AH64" i="6" s="1"/>
  <c r="AH63" i="6"/>
  <c r="I65" i="6" l="1"/>
  <c r="M65" i="6" s="1"/>
  <c r="M64" i="6"/>
  <c r="AK65" i="6"/>
  <c r="AO65" i="6" s="1"/>
  <c r="AO64" i="6"/>
  <c r="AA64" i="6"/>
  <c r="W65" i="6"/>
  <c r="AA65" i="6" s="1"/>
  <c r="B65" i="6"/>
  <c r="F65" i="6" s="1"/>
  <c r="F64" i="6"/>
  <c r="AH31" i="6"/>
  <c r="AD32" i="6"/>
  <c r="AH32" i="6" s="1"/>
</calcChain>
</file>

<file path=xl/sharedStrings.xml><?xml version="1.0" encoding="utf-8"?>
<sst xmlns="http://schemas.openxmlformats.org/spreadsheetml/2006/main" count="174" uniqueCount="82">
  <si>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</si>
  <si>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</si>
  <si>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</si>
  <si>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</si>
  <si>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</si>
  <si>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</si>
  <si>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</si>
  <si>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</si>
  <si>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</si>
  <si>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</si>
  <si>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</si>
  <si>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</si>
  <si>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</si>
  <si>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iD</t>
  </si>
  <si>
    <t>NOM</t>
  </si>
  <si>
    <t>Prenom</t>
  </si>
  <si>
    <t>né le</t>
  </si>
  <si>
    <t>Adresse</t>
  </si>
  <si>
    <t>Code postal</t>
  </si>
  <si>
    <t>VILLE</t>
  </si>
  <si>
    <t>Tel Fixe</t>
  </si>
  <si>
    <t>Tel Mobile</t>
  </si>
  <si>
    <t>Tel Tx</t>
  </si>
  <si>
    <t>Mail</t>
  </si>
  <si>
    <t>Mail2</t>
  </si>
  <si>
    <t>Conjoint</t>
  </si>
  <si>
    <t>Conj.Né le</t>
  </si>
  <si>
    <t>mobile conjoint</t>
  </si>
  <si>
    <t>mail conjoint</t>
  </si>
  <si>
    <t>Enf1</t>
  </si>
  <si>
    <t>Enf1 néle</t>
  </si>
  <si>
    <t>télenf1</t>
  </si>
  <si>
    <t>Mailenf1</t>
  </si>
  <si>
    <t>enf2</t>
  </si>
  <si>
    <t>enf2 néle</t>
  </si>
  <si>
    <t>télenf2</t>
  </si>
  <si>
    <t>Mailenf2</t>
  </si>
  <si>
    <t>enf3</t>
  </si>
  <si>
    <t>enf3nele</t>
  </si>
  <si>
    <t>télenf3</t>
  </si>
  <si>
    <t>Mailenf3</t>
  </si>
  <si>
    <t>enf4</t>
  </si>
  <si>
    <t>enf4 ne le</t>
  </si>
  <si>
    <t>télenf4</t>
  </si>
  <si>
    <t>Mailenf43</t>
  </si>
  <si>
    <t>enf5</t>
  </si>
  <si>
    <t>enf5 ne le</t>
  </si>
  <si>
    <t>télenf5</t>
  </si>
  <si>
    <t>Mailenf5</t>
  </si>
  <si>
    <t>Note</t>
  </si>
  <si>
    <t xml:space="preserve"> </t>
  </si>
  <si>
    <t>Anniversaire</t>
  </si>
  <si>
    <t>Zone A</t>
  </si>
  <si>
    <t>Zone B</t>
  </si>
  <si>
    <t>Zone C</t>
  </si>
  <si>
    <t>L</t>
  </si>
  <si>
    <t>M</t>
  </si>
  <si>
    <t>J</t>
  </si>
  <si>
    <t>V</t>
  </si>
  <si>
    <t>S</t>
  </si>
  <si>
    <t>D</t>
  </si>
  <si>
    <t>A</t>
  </si>
  <si>
    <t>N</t>
  </si>
  <si>
    <t>Evenement</t>
  </si>
  <si>
    <t>formule guillaume: '=SIERREUR(DECALER(Données!$I$1;1;MOD((madate+reglage);42));"")</t>
  </si>
  <si>
    <t>Date fin</t>
  </si>
  <si>
    <t>Repet. en jours</t>
  </si>
  <si>
    <t>Date debut</t>
  </si>
  <si>
    <t>https://www.education.gouv.fr/calendrier-scolaire-100148</t>
  </si>
  <si>
    <t>Mois</t>
  </si>
  <si>
    <t>nb_mois</t>
  </si>
  <si>
    <t>Adresses</t>
  </si>
  <si>
    <t>prenom1</t>
  </si>
  <si>
    <t/>
  </si>
  <si>
    <t>nom1</t>
  </si>
  <si>
    <t>Nom2</t>
  </si>
  <si>
    <t>Prénom2</t>
  </si>
  <si>
    <t>adresse2</t>
  </si>
  <si>
    <t>ville2</t>
  </si>
  <si>
    <t>mail2@free.fr</t>
  </si>
  <si>
    <t>Nom3</t>
  </si>
  <si>
    <t>Prenom3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</si>
</sst>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mmmm"/>
    <numFmt numFmtId="165" formatCode="dd"/>
    <numFmt numFmtId="166" formatCode="ddd\ dd\ mmm\ yy"/>
    <numFmt numFmtId="167" formatCode="\R000000"/>
    <numFmt numFmtId="168" formatCode="dd/mm/yy;@"/>
    <numFmt numFmtId="169" formatCode="0#&quot; &quot;##&quot; &quot;##&quot; &quot;##&quot; &quot;##"/>
    <numFmt numFmtId="170" formatCode="00,000"/>
    <numFmt numFmtId="171" formatCode="dddd"/>
    <numFmt numFmtId="172" formatCode="m/d/yyyy"/>
  </numFmts>
  <fonts count="14" x14ac:knownFonts="1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u/>
      <sz val="12"/>
      <color theme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8"/>
      <color theme="1"/>
      <name val="Arial"/>
      <family val="2"/>
    </font>
    <font>
      <b/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96">
    <xf numFmtId="0" fontId="0" fillId="0" borderId="0" xfId="0"/>
    <xf numFmtId="14" fontId="0" fillId="0" borderId="0" xfId="0" applyNumberFormat="1"/>
    <xf numFmtId="0" fontId="2" fillId="2" borderId="0" xfId="1" applyFont="1" applyFill="1" applyBorder="1" applyAlignment="1" applyProtection="1">
      <alignment horizontal="right"/>
      <protection hidden="1"/>
    </xf>
    <xf numFmtId="166" fontId="2" fillId="2" borderId="0" xfId="1" applyNumberFormat="1" applyFont="1" applyFill="1" applyBorder="1" applyAlignment="1" applyProtection="1">
      <alignment horizontal="center"/>
      <protection hidden="1"/>
    </xf>
    <xf numFmtId="167" fontId="4" fillId="3" borderId="0" xfId="3" applyNumberFormat="1" applyFont="1" applyFill="1" applyAlignment="1">
      <alignment horizontal="center"/>
    </xf>
    <xf numFmtId="0" fontId="5" fillId="4" borderId="0" xfId="3" applyFont="1" applyFill="1" applyAlignment="1">
      <alignment horizontal="center"/>
    </xf>
    <xf numFmtId="14" fontId="5" fillId="4" borderId="0" xfId="3" applyNumberFormat="1" applyFont="1" applyFill="1" applyAlignment="1">
      <alignment horizontal="center"/>
    </xf>
    <xf numFmtId="168" fontId="5" fillId="4" borderId="0" xfId="3" applyNumberFormat="1" applyFont="1" applyFill="1" applyAlignment="1">
      <alignment horizontal="center"/>
    </xf>
    <xf numFmtId="169" fontId="4" fillId="4" borderId="0" xfId="3" applyNumberFormat="1" applyFont="1" applyFill="1" applyAlignment="1">
      <alignment horizontal="center"/>
    </xf>
    <xf numFmtId="0" fontId="4" fillId="4" borderId="0" xfId="3" applyFont="1" applyFill="1" applyAlignment="1">
      <alignment horizontal="center"/>
    </xf>
    <xf numFmtId="14" fontId="4" fillId="4" borderId="0" xfId="3" applyNumberFormat="1" applyFont="1" applyFill="1" applyAlignment="1">
      <alignment horizontal="center"/>
    </xf>
    <xf numFmtId="0" fontId="4" fillId="4" borderId="0" xfId="3" applyNumberFormat="1" applyFont="1" applyFill="1" applyAlignment="1">
      <alignment horizontal="center"/>
    </xf>
    <xf numFmtId="0" fontId="1" fillId="0" borderId="0" xfId="3" applyFont="1" applyAlignment="1">
      <alignment horizontal="center"/>
    </xf>
    <xf numFmtId="167" fontId="1" fillId="0" borderId="0" xfId="3" applyNumberFormat="1" applyFont="1" applyFill="1" applyAlignment="1">
      <alignment horizontal="center"/>
    </xf>
    <xf numFmtId="0" fontId="1" fillId="0" borderId="0" xfId="3" applyFill="1" applyAlignment="1">
      <alignment vertical="center"/>
    </xf>
    <xf numFmtId="14" fontId="1" fillId="0" borderId="0" xfId="3" applyNumberFormat="1" applyFill="1" applyAlignment="1">
      <alignment horizontal="center" vertical="center"/>
    </xf>
    <xf numFmtId="170" fontId="1" fillId="0" borderId="0" xfId="3" applyNumberFormat="1" applyFill="1" applyAlignment="1">
      <alignment horizontal="center" vertical="center"/>
    </xf>
    <xf numFmtId="169" fontId="1" fillId="0" borderId="0" xfId="3" applyNumberFormat="1" applyFill="1" applyAlignment="1">
      <alignment horizontal="center" vertical="center"/>
    </xf>
    <xf numFmtId="0" fontId="1" fillId="0" borderId="0" xfId="3" applyNumberFormat="1" applyFill="1" applyAlignment="1">
      <alignment horizontal="center" vertical="center"/>
    </xf>
    <xf numFmtId="0" fontId="1" fillId="0" borderId="0" xfId="3" applyFont="1" applyFill="1" applyAlignment="1">
      <alignment vertical="center"/>
    </xf>
    <xf numFmtId="14" fontId="1" fillId="0" borderId="0" xfId="3" applyNumberFormat="1" applyFont="1" applyFill="1" applyAlignment="1">
      <alignment horizontal="center" vertical="center"/>
    </xf>
    <xf numFmtId="169" fontId="1" fillId="0" borderId="0" xfId="3" applyNumberFormat="1" applyFont="1" applyFill="1" applyAlignment="1">
      <alignment horizontal="center" vertical="center"/>
    </xf>
    <xf numFmtId="0" fontId="1" fillId="0" borderId="0" xfId="3" applyNumberFormat="1" applyFont="1" applyFill="1" applyAlignment="1">
      <alignment horizontal="center" vertical="center"/>
    </xf>
    <xf numFmtId="14" fontId="1" fillId="0" borderId="0" xfId="3" applyNumberFormat="1" applyFont="1" applyFill="1" applyAlignment="1">
      <alignment vertical="center"/>
    </xf>
    <xf numFmtId="169" fontId="1" fillId="0" borderId="0" xfId="3" applyNumberFormat="1" applyFont="1" applyFill="1" applyAlignment="1">
      <alignment vertical="center"/>
    </xf>
    <xf numFmtId="0" fontId="1" fillId="0" borderId="0" xfId="3" applyNumberFormat="1" applyFont="1" applyFill="1" applyAlignment="1">
      <alignment vertical="center"/>
    </xf>
    <xf numFmtId="0" fontId="1" fillId="0" borderId="0" xfId="3" applyAlignment="1"/>
    <xf numFmtId="0" fontId="1" fillId="0" borderId="0" xfId="3" applyFont="1" applyAlignment="1"/>
    <xf numFmtId="167" fontId="1" fillId="0" borderId="0" xfId="3" applyNumberFormat="1" applyFont="1" applyAlignment="1"/>
    <xf numFmtId="0" fontId="7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14" fontId="7" fillId="0" borderId="0" xfId="3" applyNumberFormat="1" applyFont="1" applyAlignment="1"/>
    <xf numFmtId="168" fontId="7" fillId="0" borderId="0" xfId="3" applyNumberFormat="1" applyFont="1" applyAlignment="1"/>
    <xf numFmtId="168" fontId="7" fillId="0" borderId="0" xfId="3" applyNumberFormat="1" applyFont="1" applyAlignment="1">
      <alignment horizontal="left"/>
    </xf>
    <xf numFmtId="169" fontId="1" fillId="0" borderId="0" xfId="3" applyNumberFormat="1" applyFont="1" applyAlignment="1"/>
    <xf numFmtId="0" fontId="1" fillId="0" borderId="0" xfId="3" applyFont="1" applyAlignment="1">
      <alignment horizontal="left"/>
    </xf>
    <xf numFmtId="14" fontId="1" fillId="0" borderId="0" xfId="3" applyNumberFormat="1" applyFont="1" applyAlignment="1"/>
    <xf numFmtId="0" fontId="1" fillId="0" borderId="0" xfId="3" applyNumberFormat="1" applyFont="1" applyAlignment="1"/>
    <xf numFmtId="168" fontId="8" fillId="0" borderId="0" xfId="3" applyNumberFormat="1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/>
    <xf numFmtId="14" fontId="0" fillId="0" borderId="0" xfId="0" applyNumberFormat="1" applyFill="1" applyAlignment="1"/>
    <xf numFmtId="14" fontId="0" fillId="0" borderId="0" xfId="0" applyNumberFormat="1" applyFill="1"/>
    <xf numFmtId="0" fontId="1" fillId="5" borderId="0" xfId="3" applyFill="1" applyAlignment="1">
      <alignment horizontal="center" vertical="center"/>
    </xf>
    <xf numFmtId="0" fontId="10" fillId="6" borderId="1" xfId="5" applyFill="1" applyBorder="1" applyAlignment="1">
      <alignment horizontal="center"/>
    </xf>
    <xf numFmtId="0" fontId="10" fillId="3" borderId="1" xfId="5" applyFill="1" applyBorder="1" applyAlignment="1">
      <alignment horizontal="center"/>
    </xf>
    <xf numFmtId="0" fontId="10" fillId="0" borderId="1" xfId="5" applyBorder="1" applyAlignment="1">
      <alignment horizontal="center"/>
    </xf>
    <xf numFmtId="0" fontId="10" fillId="7" borderId="1" xfId="5" applyFill="1" applyBorder="1" applyAlignment="1">
      <alignment horizontal="center"/>
    </xf>
    <xf numFmtId="0" fontId="10" fillId="8" borderId="1" xfId="5" applyFill="1" applyBorder="1" applyAlignment="1">
      <alignment horizontal="center"/>
    </xf>
    <xf numFmtId="0" fontId="3" fillId="0" borderId="0" xfId="2"/>
    <xf numFmtId="0" fontId="11" fillId="0" borderId="0" xfId="0" applyNumberFormat="1" applyFont="1" applyFill="1"/>
    <xf numFmtId="14" fontId="9" fillId="0" borderId="0" xfId="0" applyNumberFormat="1" applyFont="1"/>
    <xf numFmtId="0" fontId="9" fillId="0" borderId="0" xfId="0" applyFont="1" applyAlignment="1">
      <alignment horizontal="center"/>
    </xf>
    <xf numFmtId="0" fontId="0" fillId="0" borderId="0" xfId="0" applyNumberFormat="1"/>
    <xf numFmtId="14" fontId="0" fillId="9" borderId="0" xfId="0" applyNumberFormat="1" applyFill="1"/>
    <xf numFmtId="14" fontId="0" fillId="10" borderId="0" xfId="0" applyNumberFormat="1" applyFill="1"/>
    <xf numFmtId="14" fontId="0" fillId="6" borderId="0" xfId="0" applyNumberFormat="1" applyFill="1"/>
    <xf numFmtId="14" fontId="0" fillId="11" borderId="0" xfId="0" applyNumberFormat="1" applyFill="1"/>
    <xf numFmtId="14" fontId="9" fillId="0" borderId="0" xfId="0" applyNumberFormat="1" applyFont="1" applyAlignment="1">
      <alignment horizontal="center"/>
    </xf>
    <xf numFmtId="167" fontId="1" fillId="0" borderId="0" xfId="3" applyNumberFormat="1" applyFont="1" applyAlignment="1">
      <alignment horizontal="center"/>
    </xf>
    <xf numFmtId="164" fontId="0" fillId="0" borderId="0" xfId="0" applyNumberFormat="1"/>
    <xf numFmtId="14" fontId="0" fillId="3" borderId="0" xfId="0" applyNumberFormat="1" applyFill="1"/>
    <xf numFmtId="14" fontId="0" fillId="5" borderId="0" xfId="0" applyNumberFormat="1" applyFill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1" applyFont="1" applyFill="1" applyBorder="1" applyAlignment="1" applyProtection="1">
      <alignment horizontal="center" vertical="center"/>
      <protection hidden="1"/>
    </xf>
    <xf numFmtId="171" fontId="0" fillId="0" borderId="0" xfId="0" applyNumberFormat="1" applyFill="1" applyAlignment="1">
      <alignment horizontal="right"/>
    </xf>
    <xf numFmtId="165" fontId="0" fillId="0" borderId="0" xfId="0" applyNumberFormat="1" applyFill="1"/>
    <xf numFmtId="0" fontId="9" fillId="0" borderId="0" xfId="0" applyFont="1" applyFill="1"/>
    <xf numFmtId="0" fontId="13" fillId="0" borderId="0" xfId="0" applyFont="1" applyFill="1" applyAlignment="1">
      <alignment horizontal="center"/>
    </xf>
    <xf numFmtId="171" fontId="9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Continuous"/>
    </xf>
    <xf numFmtId="171" fontId="9" fillId="0" borderId="0" xfId="0" applyNumberFormat="1" applyFont="1" applyFill="1" applyAlignment="1">
      <alignment horizontal="right"/>
    </xf>
    <xf numFmtId="0" fontId="9" fillId="0" borderId="1" xfId="0" applyFont="1" applyFill="1" applyBorder="1"/>
    <xf numFmtId="0" fontId="9" fillId="0" borderId="1" xfId="0" quotePrefix="1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0" fontId="9" fillId="0" borderId="0" xfId="0" applyNumberFormat="1" applyFont="1" applyFill="1" applyAlignment="1">
      <alignment horizontal="right"/>
    </xf>
    <xf numFmtId="169" fontId="5" fillId="0" borderId="0" xfId="3" applyNumberFormat="1" applyFont="1" applyAlignment="1">
      <alignment horizontal="left"/>
    </xf>
    <xf numFmtId="14" fontId="7" fillId="0" borderId="0" xfId="3" applyNumberFormat="1" applyFont="1" applyAlignment="1">
      <alignment horizontal="left"/>
    </xf>
    <xf numFmtId="165" fontId="9" fillId="0" borderId="1" xfId="0" applyNumberFormat="1" applyFont="1" applyFill="1" applyBorder="1"/>
    <xf numFmtId="165" fontId="0" fillId="7" borderId="0" xfId="0" applyNumberFormat="1" applyFill="1"/>
    <xf numFmtId="165" fontId="0" fillId="3" borderId="0" xfId="0" applyNumberFormat="1" applyFill="1"/>
    <xf numFmtId="0" fontId="9" fillId="0" borderId="3" xfId="0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164" fontId="2" fillId="12" borderId="0" xfId="0" applyNumberFormat="1" applyFont="1" applyFill="1" applyAlignment="1">
      <alignment horizontal="center"/>
    </xf>
    <xf numFmtId="164" fontId="2" fillId="12" borderId="2" xfId="0" applyNumberFormat="1" applyFont="1" applyFill="1" applyBorder="1" applyAlignment="1">
      <alignment horizontal="center"/>
    </xf>
    <xf numFmtId="167" fontId="1" fillId="0" borderId="0" xfId="3" applyNumberFormat="1" applyFont="1" applyFill="1" applyAlignment="1"/>
    <xf numFmtId="0" fontId="7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14" fontId="7" fillId="0" borderId="0" xfId="3" applyNumberFormat="1" applyFont="1" applyFill="1" applyAlignment="1">
      <alignment horizontal="center" vertical="center"/>
    </xf>
    <xf numFmtId="168" fontId="7" fillId="0" borderId="0" xfId="3" applyNumberFormat="1" applyFont="1" applyFill="1" applyAlignment="1">
      <alignment vertical="center"/>
    </xf>
    <xf numFmtId="170" fontId="7" fillId="0" borderId="0" xfId="3" applyNumberFormat="1" applyFont="1" applyFill="1" applyAlignment="1">
      <alignment horizontal="center" vertical="center"/>
    </xf>
    <xf numFmtId="172" fontId="1" fillId="0" borderId="0" xfId="3" applyNumberFormat="1" applyFont="1" applyFill="1" applyAlignment="1">
      <alignment vertical="center"/>
    </xf>
    <xf numFmtId="172" fontId="1" fillId="0" borderId="0" xfId="3" applyNumberFormat="1" applyFont="1" applyFill="1" applyAlignment="1">
      <alignment horizontal="center" vertical="center"/>
    </xf>
  </cellXfs>
  <cellStyles count="6">
    <cellStyle name="Lien hypertexte" xfId="2" builtinId="8"/>
    <cellStyle name="Lien hypertexte 2" xfId="4" xr:uid="{40759C17-5DF7-4901-B5BF-12DE6677A3A7}"/>
    <cellStyle name="Normal" xfId="0" builtinId="0"/>
    <cellStyle name="Normal 2" xfId="3" xr:uid="{4CF5D344-6EA8-441E-8C4D-94A5CBCC95A3}"/>
    <cellStyle name="Normal 3" xfId="1" xr:uid="{B515AEC3-4FC8-4D25-B62C-D2CF3A95286C}"/>
    <cellStyle name="Normal 3 2" xfId="5" xr:uid="{E50D4817-5F4B-417D-B0C4-9BE9EA4CB09A}"/>
  </cellStyles>
  <dxfs count="151"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99CC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7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164" formatCode="mmmm"/>
    </dxf>
    <dxf>
      <numFmt numFmtId="172" formatCode="m/d/yyyy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72" formatCode="m/d/yyyy"/>
    </dxf>
    <dxf>
      <fill>
        <patternFill patternType="solid">
          <fgColor indexed="64"/>
          <bgColor rgb="FF51C6D8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9A618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numFmt numFmtId="172" formatCode="m/d/yyyy"/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#&quot; &quot;##&quot; &quot;##&quot; &quot;##&quot; &quot;##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2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9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9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2" formatCode="m/d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#&quot; &quot;##&quot; &quot;##&quot; &quot;##&quot; &quot;##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8" formatCode="dd/mm/yy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70" formatCode="00,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  <name val="Calibri"/>
        <family val="2"/>
        <scheme val="minor"/>
      </font>
      <numFmt numFmtId="168" formatCode="dd/mm/yy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\R000000"/>
      <fill>
        <patternFill patternType="none">
          <fgColor indexed="64"/>
          <bgColor auto="1"/>
        </patternFill>
      </fill>
      <alignment vertical="bottom" textRotation="0" wrapTex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bottom" textRotation="0" wrapText="0" justifyLastLine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99CC"/>
      <color rgb="FF703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2" name="Image 1" descr="http://ib.adnxs.com/seg?add=1554309,1554310&amp;t=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3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4" name="Image 3" descr="http://ib.adnxs.com/seg?add=1554309,1554310&amp;t=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5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6" name="Image 5" descr="http://ib.adnxs.com/seg?add=:NaN&amp;t=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7" name="Image 6" descr="http://ib.adnxs.com/seg?add=1554309,1554310&amp;t=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8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9" name="Image 8" descr="http://ib.adnxs.com/seg?add=:NaN&amp;t=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0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" name="Image 10" descr="http://ib.adnxs.com/seg?add=1554309,1554310&amp;t=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2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3" name="Image 12" descr="http://ib.adnxs.com/seg?add=1554309,1554310&amp;t=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4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5" name="Image 14" descr="http://ib.adnxs.com/seg?add=:NaN&amp;t=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6" name="Image 15" descr="http://ib.adnxs.com/seg?add=1554309,1554310&amp;t=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7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8" name="Image 17" descr="http://ib.adnxs.com/seg?add=1554309,1554310&amp;t=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9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20" name="Image 19" descr="http://ib.adnxs.com/seg?add=:NaN&amp;t=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21" name="Image 20" descr="http://ib.adnxs.com/seg?add=:NaN&amp;t=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22" name="Image 21" descr="http://ib.adnxs.com/seg?add=1554309,1554310&amp;t=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23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24" name="Image 23" descr="http://ib.adnxs.com/seg?add=1554309,1554310&amp;t=2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25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26" name="Image 25" descr="http://ib.adnxs.com/seg?add=1554309,1554310&amp;t=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27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28" name="Image 27" descr="http://ib.adnxs.com/seg?add=1554309,1554310&amp;t=2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29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1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644769</xdr:colOff>
      <xdr:row>2</xdr:row>
      <xdr:rowOff>0</xdr:rowOff>
    </xdr:from>
    <xdr:to>
      <xdr:col>0</xdr:col>
      <xdr:colOff>654294</xdr:colOff>
      <xdr:row>2</xdr:row>
      <xdr:rowOff>9525</xdr:rowOff>
    </xdr:to>
    <xdr:pic>
      <xdr:nvPicPr>
        <xdr:cNvPr id="30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617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784860</xdr:colOff>
      <xdr:row>0</xdr:row>
      <xdr:rowOff>0</xdr:rowOff>
    </xdr:from>
    <xdr:to>
      <xdr:col>4</xdr:col>
      <xdr:colOff>1116330</xdr:colOff>
      <xdr:row>0</xdr:row>
      <xdr:rowOff>238125</xdr:rowOff>
    </xdr:to>
    <xdr:sp macro="[0]!Saisie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3368040" y="0"/>
          <a:ext cx="1200150" cy="238125"/>
        </a:xfrm>
        <a:prstGeom prst="roundRect">
          <a:avLst/>
        </a:prstGeom>
        <a:solidFill>
          <a:schemeClr val="accent1">
            <a:lumMod val="75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Saisie</a:t>
          </a:r>
        </a:p>
      </xdr:txBody>
    </xdr:sp>
    <xdr:clientData/>
  </xdr:two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32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717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33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055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34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63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35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3207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36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635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37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2935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38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951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39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6087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40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2663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41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923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42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5815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43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239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44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8967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45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5543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46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211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47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98695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48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355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49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90135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50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671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51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3287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52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9863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53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3643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54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3015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55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959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56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6167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57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743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58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103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59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37607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60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4183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61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1075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62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47335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63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0296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64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9537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65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6113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66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29047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67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30977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68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7553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69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2417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70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7728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71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2145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72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7009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73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23585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644769</xdr:colOff>
      <xdr:row>2</xdr:row>
      <xdr:rowOff>0</xdr:rowOff>
    </xdr:from>
    <xdr:ext cx="9525" cy="9525"/>
    <xdr:pic>
      <xdr:nvPicPr>
        <xdr:cNvPr id="74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1708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1158240</xdr:colOff>
          <xdr:row>0</xdr:row>
          <xdr:rowOff>68580</xdr:rowOff>
        </xdr:from>
        <xdr:to>
          <xdr:col>5</xdr:col>
          <xdr:colOff>152400</xdr:colOff>
          <xdr:row>0</xdr:row>
          <xdr:rowOff>251460</xdr:rowOff>
        </xdr:to>
        <xdr:sp macro="" textlink="">
          <xdr:nvSpPr>
            <xdr:cNvPr id="1025" name="Label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1424940</xdr:colOff>
          <xdr:row>0</xdr:row>
          <xdr:rowOff>38100</xdr:rowOff>
        </xdr:from>
        <xdr:to>
          <xdr:col>10</xdr:col>
          <xdr:colOff>1287780</xdr:colOff>
          <xdr:row>0</xdr:row>
          <xdr:rowOff>266700</xdr:rowOff>
        </xdr:to>
        <xdr:sp macro="" textlink="">
          <xdr:nvSpPr>
            <xdr:cNvPr id="1026" name="Label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0</xdr:rowOff>
        </xdr:from>
        <xdr:to>
          <xdr:col>11</xdr:col>
          <xdr:colOff>723900</xdr:colOff>
          <xdr:row>0</xdr:row>
          <xdr:rowOff>259080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251460</xdr:colOff>
      <xdr:row>0</xdr:row>
      <xdr:rowOff>0</xdr:rowOff>
    </xdr:from>
    <xdr:to>
      <xdr:col>3</xdr:col>
      <xdr:colOff>346710</xdr:colOff>
      <xdr:row>0</xdr:row>
      <xdr:rowOff>259080</xdr:rowOff>
    </xdr:to>
    <xdr:sp macro="" textlink="">
      <xdr:nvSpPr>
        <xdr:cNvPr id="78" name="Rectangle : coins arrondis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729740" y="0"/>
          <a:ext cx="1200150" cy="259080"/>
        </a:xfrm>
        <a:prstGeom prst="roundRect">
          <a:avLst/>
        </a:prstGeom>
        <a:solidFill>
          <a:schemeClr val="accent1">
            <a:lumMod val="75000"/>
          </a:scheme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723900</xdr:colOff>
      <xdr:row>4</xdr:row>
      <xdr:rowOff>0</xdr:rowOff>
    </xdr:from>
    <xdr:to>
      <xdr:col>8</xdr:col>
      <xdr:colOff>480060</xdr:colOff>
      <xdr:row>6</xdr:row>
      <xdr:rowOff>76200</xdr:rowOff>
    </xdr:to>
    <xdr:sp macro="[0]!Bt_Calendr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F0A75CF-524B-48DC-9240-ACBBFEEBD37E}"/>
            </a:ext>
          </a:extLst>
        </xdr:cNvPr>
        <xdr:cNvSpPr/>
      </xdr:nvSpPr>
      <xdr:spPr>
        <a:xfrm>
          <a:off x="5295900" y="762000"/>
          <a:ext cx="249936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CALENDRIER</a:t>
          </a:r>
        </a:p>
      </xdr:txBody>
    </xdr:sp>
    <xdr:clientData/>
  </xdr:twoCellAnchor>
  <xdr:twoCellAnchor>
    <xdr:from>
      <xdr:col>5</xdr:col>
      <xdr:colOff>746760</xdr:colOff>
      <xdr:row>7</xdr:row>
      <xdr:rowOff>99060</xdr:rowOff>
    </xdr:from>
    <xdr:to>
      <xdr:col>8</xdr:col>
      <xdr:colOff>502920</xdr:colOff>
      <xdr:row>9</xdr:row>
      <xdr:rowOff>175260</xdr:rowOff>
    </xdr:to>
    <xdr:sp macro="[0]!Bt_Adress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D337AF1-494F-42A7-A6FD-6D6FBF057A9A}"/>
            </a:ext>
          </a:extLst>
        </xdr:cNvPr>
        <xdr:cNvSpPr/>
      </xdr:nvSpPr>
      <xdr:spPr>
        <a:xfrm>
          <a:off x="5318760" y="1432560"/>
          <a:ext cx="249936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ADRESSE</a:t>
          </a:r>
        </a:p>
      </xdr:txBody>
    </xdr:sp>
    <xdr:clientData/>
  </xdr:twoCellAnchor>
  <xdr:twoCellAnchor>
    <xdr:from>
      <xdr:col>5</xdr:col>
      <xdr:colOff>792480</xdr:colOff>
      <xdr:row>11</xdr:row>
      <xdr:rowOff>45720</xdr:rowOff>
    </xdr:from>
    <xdr:to>
      <xdr:col>8</xdr:col>
      <xdr:colOff>548640</xdr:colOff>
      <xdr:row>13</xdr:row>
      <xdr:rowOff>121920</xdr:rowOff>
    </xdr:to>
    <xdr:sp macro="[0]!Bt_eveneme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249D5E2-6EC0-402F-A368-CB23C3213AA9}"/>
            </a:ext>
          </a:extLst>
        </xdr:cNvPr>
        <xdr:cNvSpPr/>
      </xdr:nvSpPr>
      <xdr:spPr>
        <a:xfrm>
          <a:off x="5364480" y="2141220"/>
          <a:ext cx="249936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EVENEMENT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43</xdr:col>
          <xdr:colOff>0</xdr:colOff>
          <xdr:row>1</xdr:row>
          <xdr:rowOff>167640</xdr:rowOff>
        </xdr:from>
        <xdr:to>
          <xdr:col>45</xdr:col>
          <xdr:colOff>708660</xdr:colOff>
          <xdr:row>31</xdr:row>
          <xdr:rowOff>76200</xdr:rowOff>
        </xdr:to>
        <xdr:sp macro="" textlink="">
          <xdr:nvSpPr>
            <xdr:cNvPr id="8195" name="ListBox2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2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43</xdr:col>
      <xdr:colOff>91440</xdr:colOff>
      <xdr:row>0</xdr:row>
      <xdr:rowOff>30480</xdr:rowOff>
    </xdr:from>
    <xdr:to>
      <xdr:col>44</xdr:col>
      <xdr:colOff>60960</xdr:colOff>
      <xdr:row>1</xdr:row>
      <xdr:rowOff>68580</xdr:rowOff>
    </xdr:to>
    <xdr:sp macro="[0]!remont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001500" y="30480"/>
          <a:ext cx="883920" cy="21336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2° semestre</a:t>
          </a:r>
        </a:p>
      </xdr:txBody>
    </xdr:sp>
    <xdr:clientData fPrintsWithSheet="0"/>
  </xdr:twoCellAnchor>
  <xdr:twoCellAnchor editAs="absolute">
    <xdr:from>
      <xdr:col>43</xdr:col>
      <xdr:colOff>220980</xdr:colOff>
      <xdr:row>32</xdr:row>
      <xdr:rowOff>152400</xdr:rowOff>
    </xdr:from>
    <xdr:to>
      <xdr:col>44</xdr:col>
      <xdr:colOff>274320</xdr:colOff>
      <xdr:row>33</xdr:row>
      <xdr:rowOff>160020</xdr:rowOff>
    </xdr:to>
    <xdr:sp macro="[0]!semestre1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131040" y="5760720"/>
          <a:ext cx="967740" cy="19812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1° </a:t>
          </a:r>
          <a:r>
            <a:rPr lang="fr-FR" sz="1100">
              <a:solidFill>
                <a:srgbClr val="FFFF00"/>
              </a:solidFill>
            </a:rPr>
            <a:t>semestre</a:t>
          </a:r>
        </a:p>
      </xdr:txBody>
    </xdr:sp>
    <xdr:clientData fPrintsWithSheet="0"/>
  </xdr:twoCellAnchor>
  <xdr:twoCellAnchor editAs="absolute">
    <xdr:from>
      <xdr:col>44</xdr:col>
      <xdr:colOff>662940</xdr:colOff>
      <xdr:row>0</xdr:row>
      <xdr:rowOff>15240</xdr:rowOff>
    </xdr:from>
    <xdr:to>
      <xdr:col>45</xdr:col>
      <xdr:colOff>632460</xdr:colOff>
      <xdr:row>1</xdr:row>
      <xdr:rowOff>53340</xdr:rowOff>
    </xdr:to>
    <xdr:sp macro="[0]!imprim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3487400" y="15240"/>
          <a:ext cx="883920" cy="21336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IMPRIMER</a:t>
          </a:r>
        </a:p>
      </xdr:txBody>
    </xdr:sp>
    <xdr:clientData fPrintsWithSheet="0"/>
  </xdr:twoCellAnchor>
  <xdr:twoCellAnchor editAs="absolute">
    <xdr:from>
      <xdr:col>0</xdr:col>
      <xdr:colOff>7620</xdr:colOff>
      <xdr:row>0</xdr:row>
      <xdr:rowOff>15240</xdr:rowOff>
    </xdr:from>
    <xdr:to>
      <xdr:col>0</xdr:col>
      <xdr:colOff>609600</xdr:colOff>
      <xdr:row>1</xdr:row>
      <xdr:rowOff>0</xdr:rowOff>
    </xdr:to>
    <xdr:sp macro="[0]!recherch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620" y="15240"/>
          <a:ext cx="601980" cy="1600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9440" tIns="9720" rIns="19440" bIns="9720" rtlCol="0" anchor="ctr"/>
        <a:lstStyle/>
        <a:p>
          <a:pPr algn="ctr"/>
          <a:r>
            <a:rPr lang="fr-FR" sz="800"/>
            <a:t>RECHERCHE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</xdr:colOff>
          <xdr:row>1</xdr:row>
          <xdr:rowOff>167640</xdr:rowOff>
        </xdr:from>
        <xdr:to>
          <xdr:col>1</xdr:col>
          <xdr:colOff>7620</xdr:colOff>
          <xdr:row>36</xdr:row>
          <xdr:rowOff>160020</xdr:rowOff>
        </xdr:to>
        <xdr:sp macro="" textlink="">
          <xdr:nvSpPr>
            <xdr:cNvPr id="8196" name="ListBox1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2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6412BF-C318-4C0D-96E4-757A99D82AF3}" name="TData" displayName="TData" ref="A1:AK4" totalsRowShown="0" headerRowDxfId="150" dataDxfId="149">
  <sortState ref="A2:K2">
    <sortCondition ref="A1:A2"/>
  </sortState>
  <tableColumns count="37">
    <tableColumn id="7" xr3:uid="{6AA49056-1058-47F7-9F0E-7D5AA112235B}" name="iD" dataDxfId="148"/>
    <tableColumn id="1" xr3:uid="{7CF654E4-8FB3-41CA-A334-D8E5EFB0B16F}" name="NOM" dataDxfId="147"/>
    <tableColumn id="2" xr3:uid="{20D6F590-1E67-40A0-805F-6B8CE9193918}" name="Prenom" dataDxfId="146"/>
    <tableColumn id="3" xr3:uid="{8012FC89-ADD6-4D6B-83DA-A9E1A1BA578C}" name="né le" dataDxfId="145"/>
    <tableColumn id="28" xr3:uid="{0B46A836-AB8D-4E51-B123-22E681368D6A}" name="Adresse" dataDxfId="144" dataCellStyle="Normal 2"/>
    <tableColumn id="27" xr3:uid="{496C1469-1035-47CE-B3CA-E7ECB3575A30}" name="Code postal" dataDxfId="143"/>
    <tableColumn id="8" xr3:uid="{78EC15D8-0447-4CB5-B73B-F76AAFE47871}" name="VILLE" dataDxfId="142"/>
    <tableColumn id="4" xr3:uid="{99207337-A0FA-4CE9-8472-5889B8922C91}" name="Tel Fixe" dataDxfId="141"/>
    <tableColumn id="5" xr3:uid="{23703483-618C-4685-87C8-88C7D536F62F}" name="Tel Mobile" dataDxfId="140"/>
    <tableColumn id="23" xr3:uid="{983C9BE5-F5BA-4996-97AC-456BA9B6DFF9}" name="Tel Tx" dataDxfId="139"/>
    <tableColumn id="6" xr3:uid="{9E852E17-6F71-4AF8-B859-80C5DA6DFD54}" name="Mail" dataDxfId="138"/>
    <tableColumn id="9" xr3:uid="{9F5EB6A6-25BB-403C-A9B3-106E5C79EEAD}" name="Mail2" dataDxfId="137"/>
    <tableColumn id="10" xr3:uid="{984C6910-D189-4A66-93A0-DE79790B6B02}" name="Conjoint" dataDxfId="136"/>
    <tableColumn id="11" xr3:uid="{8ED03049-502B-4666-83CF-B2713FE157ED}" name="Conj.Né le" dataDxfId="135"/>
    <tableColumn id="12" xr3:uid="{FC90E013-FBD6-4C5F-BC11-F4D0A8D4BED6}" name="mobile conjoint" dataDxfId="134"/>
    <tableColumn id="35" xr3:uid="{B638BD79-6837-4746-84C2-E931E76EE8CA}" name="mail conjoint" dataDxfId="133" dataCellStyle="Normal 2"/>
    <tableColumn id="13" xr3:uid="{8D5E50DB-18E6-42B0-8EAF-70FB4D9FB560}" name="Enf1" dataDxfId="132"/>
    <tableColumn id="14" xr3:uid="{1B3997EC-01E2-4B22-A0F0-AB783623AEC6}" name="Enf1 néle" dataDxfId="131"/>
    <tableColumn id="26" xr3:uid="{00EA5226-E9B9-4E71-9F30-763833DF5E03}" name="télenf1" dataDxfId="130" dataCellStyle="Normal 2"/>
    <tableColumn id="25" xr3:uid="{B547A3D9-4901-478D-BED5-A76D1781B00D}" name="Mailenf1" dataDxfId="129" dataCellStyle="Normal 2"/>
    <tableColumn id="15" xr3:uid="{22A8DCCB-7709-4FA0-AF01-58C4AFF7AADF}" name="enf2" dataDxfId="128"/>
    <tableColumn id="16" xr3:uid="{4E900A83-F302-4D71-ABAF-ADCC2E99D323}" name="enf2 néle" dataDxfId="127"/>
    <tableColumn id="30" xr3:uid="{57AF8E1A-7A75-4EA4-82E7-913AEA375FAE}" name="télenf2" dataDxfId="126" dataCellStyle="Normal 2"/>
    <tableColumn id="29" xr3:uid="{2F461AE8-E5DB-4256-AB2C-C2F0A84DA4CB}" name="Mailenf2" dataDxfId="125" dataCellStyle="Normal 2"/>
    <tableColumn id="17" xr3:uid="{1E521048-B7E7-4A42-B19B-65B3345DC376}" name="enf3" dataDxfId="124"/>
    <tableColumn id="18" xr3:uid="{E5540149-6B23-4E69-BE85-F77F30859362}" name="enf3nele" dataDxfId="123"/>
    <tableColumn id="37" xr3:uid="{C69213A3-6AB1-4855-B6D5-7809F84C629B}" name="télenf3" dataDxfId="122" dataCellStyle="Normal 2"/>
    <tableColumn id="36" xr3:uid="{15C94F5E-889A-41CE-A156-1A92979A7A5A}" name="Mailenf3" dataDxfId="121" dataCellStyle="Normal 2"/>
    <tableColumn id="19" xr3:uid="{74A49F23-8818-4830-974D-622EE4906538}" name="enf4" dataDxfId="120"/>
    <tableColumn id="20" xr3:uid="{FA7735EF-9F06-42DE-9FEC-2A58289389B9}" name="enf4 ne le" dataDxfId="119"/>
    <tableColumn id="34" xr3:uid="{7C7C46C5-3560-46C6-9C05-C90C10CE9B86}" name="télenf4" dataDxfId="118" dataCellStyle="Normal 2"/>
    <tableColumn id="33" xr3:uid="{97600754-E4A6-4EE2-931D-3325AFD1D7F6}" name="Mailenf43" dataDxfId="117" dataCellStyle="Normal 2"/>
    <tableColumn id="21" xr3:uid="{0A2C8C1C-4BD2-49EA-8BE8-9354FBA85106}" name="enf5" dataDxfId="116"/>
    <tableColumn id="22" xr3:uid="{43AD984F-8931-4095-917D-3BB008F856C1}" name="enf5 ne le" dataDxfId="115"/>
    <tableColumn id="32" xr3:uid="{B4E89B2E-42B6-4119-B800-9F01823C20DA}" name="télenf5" dataDxfId="114" dataCellStyle="Normal 2"/>
    <tableColumn id="31" xr3:uid="{E1A1286E-BD46-4AF5-8BB7-02224625D69E}" name="Mailenf5" dataDxfId="113" dataCellStyle="Normal 2"/>
    <tableColumn id="24" xr3:uid="{D9A61290-CC15-4B55-887A-D133C6D38278}" name="Note" dataDxfId="1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AB6261-BA47-4059-B574-1B41280BC32F}" name="T_Evenement" displayName="T_Evenement" ref="H1:K2" insertRow="1" totalsRowShown="0">
  <tableColumns count="4">
    <tableColumn id="1" xr3:uid="{F6FFF875-4624-4916-AEB2-C113B19A9C96}" name="Date debut"/>
    <tableColumn id="2" xr3:uid="{32EB11F7-E6D8-446A-B500-A554160094E8}" name="Date fin" dataDxfId="105"/>
    <tableColumn id="3" xr3:uid="{B229B528-8B56-4A46-8577-489ABFD54FB1}" name="Repet. en jours" dataDxfId="104"/>
    <tableColumn id="4" xr3:uid="{C93AB6D6-16D4-4F6E-825F-B5B7C205E479}" name="Evenem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794AB39-2DC6-449B-BF78-9A1294D10DB3}" name="T_VS_A" displayName="T_VS_A" ref="D1:D431" totalsRowShown="0" headerRowDxfId="103" headerRowCellStyle="Lien hypertexte">
  <tableColumns count="1">
    <tableColumn id="1" xr3:uid="{6E422CAB-EBAE-4F8F-9EDF-20F85CFAC47D}" name="Zone A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A6CDEFF-DE8F-45F7-B70C-140F06390131}" name="T_VS_B" displayName="T_VS_B" ref="E1:E433" totalsRowShown="0" headerRowDxfId="102" headerRowCellStyle="Lien hypertexte">
  <tableColumns count="1">
    <tableColumn id="1" xr3:uid="{987546E7-8CA1-4F83-8546-D913EE92D4DE}" name="Zone B" dataDxfId="10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84DB18A-F793-4C40-9479-461A2793A174}" name="T_VS_C" displayName="T_VS_C" ref="F1:F432" totalsRowShown="0" headerRowDxfId="100">
  <tableColumns count="1">
    <tableColumn id="1" xr3:uid="{DF85EDCD-C90E-49F5-988F-CB4B2F04E5E9}" name="Zone C" dataDxfId="9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E8EEAB9-08FA-4102-8C01-B224A9435BB6}" name="T_Mois" displayName="T_Mois" ref="A28:B40" totalsRowShown="0">
  <tableColumns count="2">
    <tableColumn id="1" xr3:uid="{AC25913B-832E-4D6F-86B9-0CB1D7EFB0C8}" name="Mois" dataDxfId="98"/>
    <tableColumn id="2" xr3:uid="{C87FC977-87A2-404A-A4A9-7E9E3DF84D49}" name="nb_mo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2B420-7ECD-4B84-A9DC-8A3010C29C5B}">
  <sheetPr codeName="WsBD"/>
  <dimension ref="A1:AW113"/>
  <sheetViews>
    <sheetView showZeros="0" zoomScaleNormal="100" workbookViewId="0">
      <pane ySplit="1" topLeftCell="A2" activePane="bottomLeft" state="frozen"/>
      <selection activeCell="L1" sqref="L1"/>
      <selection pane="bottomLeft"/>
    </sheetView>
  </sheetViews>
  <sheetFormatPr baseColWidth="10" defaultColWidth="9.36328125" defaultRowHeight="14.4" x14ac:dyDescent="0.3"/>
  <cols>
    <col min="1" max="1" width="7.81640625" style="28" customWidth="1"/>
    <col min="2" max="2" width="17.6328125" style="29" customWidth="1"/>
    <col min="3" max="3" width="13.1796875" style="29" customWidth="1"/>
    <col min="4" max="4" width="10.36328125" style="31" customWidth="1"/>
    <col min="5" max="5" width="34.54296875" style="32" customWidth="1"/>
    <col min="6" max="6" width="8.1796875" style="32" customWidth="1"/>
    <col min="7" max="7" width="23.81640625" style="33" customWidth="1"/>
    <col min="8" max="10" width="11.08984375" style="34" customWidth="1"/>
    <col min="11" max="11" width="22" style="35" customWidth="1"/>
    <col min="12" max="13" width="9.36328125" style="27"/>
    <col min="14" max="14" width="9.36328125" style="36"/>
    <col min="15" max="16" width="11" style="27" customWidth="1"/>
    <col min="17" max="17" width="9.36328125" style="27"/>
    <col min="18" max="18" width="9.36328125" style="36"/>
    <col min="19" max="19" width="10.453125" style="34" bestFit="1" customWidth="1"/>
    <col min="20" max="20" width="9.36328125" style="37"/>
    <col min="21" max="21" width="9.36328125" style="27"/>
    <col min="22" max="22" width="9.36328125" style="36"/>
    <col min="23" max="23" width="10.36328125" style="34" customWidth="1"/>
    <col min="24" max="24" width="9.36328125" style="37"/>
    <col min="25" max="25" width="9.36328125" style="27"/>
    <col min="26" max="26" width="9.36328125" style="36"/>
    <col min="27" max="27" width="9.36328125" style="34"/>
    <col min="28" max="28" width="9.36328125" style="36"/>
    <col min="29" max="29" width="9.36328125" style="27"/>
    <col min="30" max="30" width="9.36328125" style="36"/>
    <col min="31" max="31" width="9.36328125" style="34"/>
    <col min="32" max="32" width="9.36328125" style="37"/>
    <col min="33" max="33" width="9.36328125" style="27"/>
    <col min="34" max="34" width="9.36328125" style="36"/>
    <col min="35" max="35" width="9.36328125" style="34"/>
    <col min="36" max="36" width="9.36328125" style="37"/>
    <col min="37" max="37" width="42.1796875" style="27" customWidth="1"/>
    <col min="38" max="16384" width="9.36328125" style="27"/>
  </cols>
  <sheetData>
    <row r="1" spans="1:49" s="12" customFormat="1" ht="40.5" customHeight="1" x14ac:dyDescent="0.3">
      <c r="A1" s="4" t="s">
        <v>13</v>
      </c>
      <c r="B1" s="5" t="s">
        <v>14</v>
      </c>
      <c r="C1" s="5" t="s">
        <v>15</v>
      </c>
      <c r="D1" s="6" t="s">
        <v>16</v>
      </c>
      <c r="E1" s="7" t="s">
        <v>17</v>
      </c>
      <c r="F1" s="7" t="s">
        <v>18</v>
      </c>
      <c r="G1" s="7" t="s">
        <v>19</v>
      </c>
      <c r="H1" s="8" t="s">
        <v>20</v>
      </c>
      <c r="I1" s="8" t="s">
        <v>21</v>
      </c>
      <c r="J1" s="8" t="s">
        <v>22</v>
      </c>
      <c r="K1" s="9" t="s">
        <v>23</v>
      </c>
      <c r="L1" s="9" t="s">
        <v>24</v>
      </c>
      <c r="M1" s="9" t="s">
        <v>25</v>
      </c>
      <c r="N1" s="10" t="s">
        <v>26</v>
      </c>
      <c r="O1" s="9" t="s">
        <v>27</v>
      </c>
      <c r="P1" s="9" t="s">
        <v>28</v>
      </c>
      <c r="Q1" s="9" t="s">
        <v>29</v>
      </c>
      <c r="R1" s="10" t="s">
        <v>30</v>
      </c>
      <c r="S1" s="8" t="s">
        <v>31</v>
      </c>
      <c r="T1" s="11" t="s">
        <v>32</v>
      </c>
      <c r="U1" s="9" t="s">
        <v>33</v>
      </c>
      <c r="V1" s="10" t="s">
        <v>34</v>
      </c>
      <c r="W1" s="8" t="s">
        <v>35</v>
      </c>
      <c r="X1" s="11" t="s">
        <v>36</v>
      </c>
      <c r="Y1" s="9" t="s">
        <v>37</v>
      </c>
      <c r="Z1" s="10" t="s">
        <v>38</v>
      </c>
      <c r="AA1" s="8" t="s">
        <v>39</v>
      </c>
      <c r="AB1" s="11" t="s">
        <v>40</v>
      </c>
      <c r="AC1" s="9" t="s">
        <v>41</v>
      </c>
      <c r="AD1" s="10" t="s">
        <v>42</v>
      </c>
      <c r="AE1" s="8" t="s">
        <v>43</v>
      </c>
      <c r="AF1" s="11" t="s">
        <v>44</v>
      </c>
      <c r="AG1" s="9" t="s">
        <v>45</v>
      </c>
      <c r="AH1" s="10" t="s">
        <v>46</v>
      </c>
      <c r="AI1" s="8" t="s">
        <v>47</v>
      </c>
      <c r="AJ1" s="11" t="s">
        <v>48</v>
      </c>
      <c r="AK1" s="9" t="s">
        <v>49</v>
      </c>
      <c r="AW1" s="60"/>
    </row>
    <row r="2" spans="1:49" s="26" customFormat="1" x14ac:dyDescent="0.3">
      <c r="A2" s="13">
        <v>1</v>
      </c>
      <c r="B2" s="14" t="s">
        <v>74</v>
      </c>
      <c r="C2" s="14" t="s">
        <v>72</v>
      </c>
      <c r="D2" s="15"/>
      <c r="E2" s="14"/>
      <c r="F2" s="16"/>
      <c r="G2" s="14"/>
      <c r="H2" s="17"/>
      <c r="I2" s="17"/>
      <c r="J2" s="17"/>
      <c r="K2" s="14"/>
      <c r="L2" s="14"/>
      <c r="M2" s="14"/>
      <c r="N2" s="15"/>
      <c r="O2" s="17"/>
      <c r="P2" s="17" t="s">
        <v>73</v>
      </c>
      <c r="Q2" s="14"/>
      <c r="R2" s="15"/>
      <c r="S2" s="17"/>
      <c r="T2" s="18" t="s">
        <v>73</v>
      </c>
      <c r="U2" s="19"/>
      <c r="V2" s="20"/>
      <c r="W2" s="21"/>
      <c r="X2" s="22" t="s">
        <v>73</v>
      </c>
      <c r="Y2" s="19"/>
      <c r="Z2" s="20"/>
      <c r="AA2" s="21"/>
      <c r="AB2" s="20" t="s">
        <v>73</v>
      </c>
      <c r="AC2" s="19"/>
      <c r="AD2" s="20"/>
      <c r="AE2" s="21"/>
      <c r="AF2" s="22" t="s">
        <v>73</v>
      </c>
      <c r="AG2" s="19"/>
      <c r="AH2" s="23"/>
      <c r="AI2" s="24"/>
      <c r="AJ2" s="25" t="s">
        <v>73</v>
      </c>
      <c r="AK2" s="19"/>
    </row>
    <row r="3" spans="1:49" ht="15.75" customHeight="1" x14ac:dyDescent="0.3">
      <c r="A3" s="88">
        <v>2</v>
      </c>
      <c r="B3" s="89" t="s">
        <v>75</v>
      </c>
      <c r="C3" s="90" t="s">
        <v>76</v>
      </c>
      <c r="D3" s="91"/>
      <c r="E3" s="92" t="s">
        <v>77</v>
      </c>
      <c r="F3" s="93">
        <v>38510</v>
      </c>
      <c r="G3" s="92" t="s">
        <v>78</v>
      </c>
      <c r="H3" s="21">
        <v>214789653</v>
      </c>
      <c r="I3" s="21">
        <v>614785239</v>
      </c>
      <c r="J3" s="21"/>
      <c r="K3" s="19" t="s">
        <v>79</v>
      </c>
      <c r="L3" s="24"/>
      <c r="M3" s="94"/>
      <c r="N3" s="20"/>
      <c r="O3" s="21"/>
      <c r="P3" s="17" t="s">
        <v>73</v>
      </c>
      <c r="Q3" s="19"/>
      <c r="R3" s="20"/>
      <c r="S3" s="17"/>
      <c r="T3" s="18" t="s">
        <v>73</v>
      </c>
      <c r="U3" s="19"/>
      <c r="V3" s="20"/>
      <c r="W3" s="21"/>
      <c r="X3" s="22" t="s">
        <v>73</v>
      </c>
      <c r="Y3" s="19"/>
      <c r="Z3" s="20"/>
      <c r="AA3" s="21"/>
      <c r="AB3" s="95" t="s">
        <v>73</v>
      </c>
      <c r="AC3" s="19"/>
      <c r="AD3" s="20"/>
      <c r="AE3" s="21"/>
      <c r="AF3" s="22" t="s">
        <v>73</v>
      </c>
      <c r="AG3" s="19"/>
      <c r="AH3" s="23"/>
      <c r="AI3" s="24"/>
      <c r="AJ3" s="25" t="s">
        <v>73</v>
      </c>
      <c r="AK3" s="19"/>
    </row>
    <row r="4" spans="1:49" x14ac:dyDescent="0.3">
      <c r="A4" s="88">
        <v>3</v>
      </c>
      <c r="B4" s="89" t="s">
        <v>80</v>
      </c>
      <c r="C4" s="90" t="s">
        <v>81</v>
      </c>
      <c r="D4" s="91"/>
      <c r="E4" s="92"/>
      <c r="F4" s="93"/>
      <c r="G4" s="92"/>
      <c r="H4" s="21"/>
      <c r="I4" s="21"/>
      <c r="J4" s="21"/>
      <c r="K4" s="19"/>
      <c r="L4" s="24"/>
      <c r="M4" s="94"/>
      <c r="N4" s="20"/>
      <c r="O4" s="21"/>
      <c r="P4" s="17" t="s">
        <v>73</v>
      </c>
      <c r="Q4" s="19"/>
      <c r="R4" s="20"/>
      <c r="S4" s="17"/>
      <c r="T4" s="18" t="s">
        <v>73</v>
      </c>
      <c r="U4" s="19"/>
      <c r="V4" s="20"/>
      <c r="W4" s="21"/>
      <c r="X4" s="22" t="s">
        <v>73</v>
      </c>
      <c r="Y4" s="19"/>
      <c r="Z4" s="20"/>
      <c r="AA4" s="21"/>
      <c r="AB4" s="95" t="s">
        <v>73</v>
      </c>
      <c r="AC4" s="19"/>
      <c r="AD4" s="20"/>
      <c r="AE4" s="21"/>
      <c r="AF4" s="22" t="s">
        <v>73</v>
      </c>
      <c r="AG4" s="19"/>
      <c r="AH4" s="23"/>
      <c r="AI4" s="24"/>
      <c r="AJ4" s="25" t="s">
        <v>73</v>
      </c>
      <c r="AK4" s="19"/>
    </row>
    <row r="5" spans="1:49" x14ac:dyDescent="0.3">
      <c r="C5" s="30"/>
    </row>
    <row r="6" spans="1:49" x14ac:dyDescent="0.3">
      <c r="C6" s="30"/>
    </row>
    <row r="7" spans="1:49" x14ac:dyDescent="0.3">
      <c r="C7" s="30"/>
    </row>
    <row r="8" spans="1:49" x14ac:dyDescent="0.3">
      <c r="C8" s="30"/>
      <c r="E8" s="38"/>
    </row>
    <row r="9" spans="1:49" x14ac:dyDescent="0.3">
      <c r="C9" s="30"/>
    </row>
    <row r="10" spans="1:49" x14ac:dyDescent="0.3">
      <c r="C10" s="30"/>
    </row>
    <row r="11" spans="1:49" x14ac:dyDescent="0.3">
      <c r="C11" s="30"/>
    </row>
    <row r="12" spans="1:49" x14ac:dyDescent="0.3">
      <c r="C12" s="30"/>
    </row>
    <row r="13" spans="1:49" x14ac:dyDescent="0.3">
      <c r="C13" s="30"/>
    </row>
    <row r="14" spans="1:49" x14ac:dyDescent="0.3">
      <c r="C14" s="30"/>
    </row>
    <row r="15" spans="1:49" x14ac:dyDescent="0.3">
      <c r="C15" s="30"/>
    </row>
    <row r="16" spans="1:49" x14ac:dyDescent="0.3">
      <c r="C16" s="30"/>
    </row>
    <row r="17" spans="3:3" x14ac:dyDescent="0.3">
      <c r="C17" s="30"/>
    </row>
    <row r="18" spans="3:3" x14ac:dyDescent="0.3">
      <c r="C18" s="30"/>
    </row>
    <row r="19" spans="3:3" x14ac:dyDescent="0.3">
      <c r="C19" s="30"/>
    </row>
    <row r="20" spans="3:3" x14ac:dyDescent="0.3">
      <c r="C20" s="30"/>
    </row>
    <row r="21" spans="3:3" x14ac:dyDescent="0.3">
      <c r="C21" s="30"/>
    </row>
    <row r="22" spans="3:3" x14ac:dyDescent="0.3">
      <c r="C22" s="30"/>
    </row>
    <row r="23" spans="3:3" x14ac:dyDescent="0.3">
      <c r="C23" s="30"/>
    </row>
    <row r="24" spans="3:3" x14ac:dyDescent="0.3">
      <c r="C24" s="30"/>
    </row>
    <row r="25" spans="3:3" x14ac:dyDescent="0.3">
      <c r="C25" s="30"/>
    </row>
    <row r="26" spans="3:3" x14ac:dyDescent="0.3">
      <c r="C26" s="30"/>
    </row>
    <row r="27" spans="3:3" x14ac:dyDescent="0.3">
      <c r="C27" s="30"/>
    </row>
    <row r="28" spans="3:3" x14ac:dyDescent="0.3">
      <c r="C28" s="30"/>
    </row>
    <row r="29" spans="3:3" x14ac:dyDescent="0.3">
      <c r="C29" s="30"/>
    </row>
    <row r="30" spans="3:3" x14ac:dyDescent="0.3">
      <c r="C30" s="30"/>
    </row>
    <row r="31" spans="3:3" x14ac:dyDescent="0.3">
      <c r="C31" s="30"/>
    </row>
    <row r="32" spans="3:3" x14ac:dyDescent="0.3">
      <c r="C32" s="30"/>
    </row>
    <row r="33" spans="3:3" x14ac:dyDescent="0.3">
      <c r="C33" s="30"/>
    </row>
    <row r="34" spans="3:3" x14ac:dyDescent="0.3">
      <c r="C34" s="30"/>
    </row>
    <row r="35" spans="3:3" x14ac:dyDescent="0.3">
      <c r="C35" s="30"/>
    </row>
    <row r="36" spans="3:3" x14ac:dyDescent="0.3">
      <c r="C36" s="30"/>
    </row>
    <row r="37" spans="3:3" x14ac:dyDescent="0.3">
      <c r="C37" s="30"/>
    </row>
    <row r="38" spans="3:3" x14ac:dyDescent="0.3">
      <c r="C38" s="30"/>
    </row>
    <row r="39" spans="3:3" x14ac:dyDescent="0.3">
      <c r="C39" s="30"/>
    </row>
    <row r="40" spans="3:3" x14ac:dyDescent="0.3">
      <c r="C40" s="30"/>
    </row>
    <row r="41" spans="3:3" x14ac:dyDescent="0.3">
      <c r="C41" s="30"/>
    </row>
    <row r="42" spans="3:3" x14ac:dyDescent="0.3">
      <c r="C42" s="30"/>
    </row>
    <row r="43" spans="3:3" x14ac:dyDescent="0.3">
      <c r="C43" s="30"/>
    </row>
    <row r="44" spans="3:3" x14ac:dyDescent="0.3">
      <c r="C44" s="30"/>
    </row>
    <row r="45" spans="3:3" x14ac:dyDescent="0.3">
      <c r="C45" s="30"/>
    </row>
    <row r="46" spans="3:3" x14ac:dyDescent="0.3">
      <c r="C46" s="30"/>
    </row>
    <row r="47" spans="3:3" x14ac:dyDescent="0.3">
      <c r="C47" s="30"/>
    </row>
    <row r="48" spans="3:3" x14ac:dyDescent="0.3">
      <c r="C48" s="30"/>
    </row>
    <row r="49" spans="3:37" x14ac:dyDescent="0.3">
      <c r="C49" s="30"/>
    </row>
    <row r="50" spans="3:37" x14ac:dyDescent="0.3">
      <c r="C50" s="30"/>
    </row>
    <row r="51" spans="3:37" x14ac:dyDescent="0.3">
      <c r="C51" s="30"/>
      <c r="D51" s="80"/>
      <c r="E51" s="30"/>
      <c r="F51" s="29"/>
      <c r="G51" s="30"/>
      <c r="H51" s="29"/>
      <c r="I51" s="30"/>
      <c r="J51" s="29"/>
      <c r="K51" s="30"/>
      <c r="L51" s="29"/>
      <c r="M51" s="30"/>
      <c r="N51" s="80"/>
      <c r="O51" s="30"/>
      <c r="P51" s="29"/>
      <c r="Q51" s="30"/>
      <c r="R51" s="80"/>
      <c r="S51" s="79"/>
      <c r="T51" s="29"/>
      <c r="U51" s="30"/>
      <c r="V51" s="80"/>
      <c r="W51" s="79"/>
      <c r="X51" s="29"/>
      <c r="Y51" s="30"/>
      <c r="Z51" s="80"/>
      <c r="AA51" s="79"/>
      <c r="AB51" s="29"/>
      <c r="AC51" s="30"/>
      <c r="AD51" s="80"/>
      <c r="AE51" s="79"/>
      <c r="AF51" s="29"/>
      <c r="AG51" s="30"/>
      <c r="AH51" s="80"/>
      <c r="AI51" s="79"/>
      <c r="AJ51" s="29"/>
      <c r="AK51" s="30"/>
    </row>
    <row r="52" spans="3:37" x14ac:dyDescent="0.3">
      <c r="C52" s="30"/>
    </row>
    <row r="53" spans="3:37" x14ac:dyDescent="0.3">
      <c r="C53" s="30"/>
    </row>
    <row r="54" spans="3:37" x14ac:dyDescent="0.3">
      <c r="C54" s="30"/>
    </row>
    <row r="55" spans="3:37" x14ac:dyDescent="0.3">
      <c r="C55" s="30"/>
    </row>
    <row r="56" spans="3:37" x14ac:dyDescent="0.3">
      <c r="C56" s="30"/>
    </row>
    <row r="57" spans="3:37" x14ac:dyDescent="0.3">
      <c r="C57" s="30"/>
    </row>
    <row r="58" spans="3:37" x14ac:dyDescent="0.3">
      <c r="C58" s="30"/>
    </row>
    <row r="59" spans="3:37" x14ac:dyDescent="0.3">
      <c r="C59" s="30"/>
    </row>
    <row r="60" spans="3:37" x14ac:dyDescent="0.3">
      <c r="C60" s="30"/>
      <c r="O60" s="27" t="s">
        <v>50</v>
      </c>
    </row>
    <row r="61" spans="3:37" x14ac:dyDescent="0.3">
      <c r="C61" s="30"/>
    </row>
    <row r="62" spans="3:37" x14ac:dyDescent="0.3">
      <c r="C62" s="30"/>
    </row>
    <row r="63" spans="3:37" x14ac:dyDescent="0.3">
      <c r="C63" s="30"/>
    </row>
    <row r="64" spans="3:37" x14ac:dyDescent="0.3">
      <c r="C64" s="30"/>
    </row>
    <row r="65" spans="3:3" x14ac:dyDescent="0.3">
      <c r="C65" s="30"/>
    </row>
    <row r="66" spans="3:3" x14ac:dyDescent="0.3">
      <c r="C66" s="30"/>
    </row>
    <row r="67" spans="3:3" x14ac:dyDescent="0.3">
      <c r="C67" s="30"/>
    </row>
    <row r="68" spans="3:3" x14ac:dyDescent="0.3">
      <c r="C68" s="30"/>
    </row>
    <row r="69" spans="3:3" x14ac:dyDescent="0.3">
      <c r="C69" s="30"/>
    </row>
    <row r="70" spans="3:3" x14ac:dyDescent="0.3">
      <c r="C70" s="30"/>
    </row>
    <row r="71" spans="3:3" x14ac:dyDescent="0.3">
      <c r="C71" s="30"/>
    </row>
    <row r="72" spans="3:3" x14ac:dyDescent="0.3">
      <c r="C72" s="30"/>
    </row>
    <row r="73" spans="3:3" x14ac:dyDescent="0.3">
      <c r="C73" s="30"/>
    </row>
    <row r="74" spans="3:3" x14ac:dyDescent="0.3">
      <c r="C74" s="30"/>
    </row>
    <row r="75" spans="3:3" x14ac:dyDescent="0.3">
      <c r="C75" s="30"/>
    </row>
    <row r="76" spans="3:3" x14ac:dyDescent="0.3">
      <c r="C76" s="30"/>
    </row>
    <row r="77" spans="3:3" x14ac:dyDescent="0.3">
      <c r="C77" s="30"/>
    </row>
    <row r="78" spans="3:3" x14ac:dyDescent="0.3">
      <c r="C78" s="30"/>
    </row>
    <row r="79" spans="3:3" x14ac:dyDescent="0.3">
      <c r="C79" s="30"/>
    </row>
    <row r="80" spans="3:3" x14ac:dyDescent="0.3">
      <c r="C80" s="30"/>
    </row>
    <row r="81" spans="3:3" x14ac:dyDescent="0.3">
      <c r="C81" s="30"/>
    </row>
    <row r="82" spans="3:3" x14ac:dyDescent="0.3">
      <c r="C82" s="30"/>
    </row>
    <row r="83" spans="3:3" x14ac:dyDescent="0.3">
      <c r="C83" s="30"/>
    </row>
    <row r="84" spans="3:3" x14ac:dyDescent="0.3">
      <c r="C84" s="30"/>
    </row>
    <row r="85" spans="3:3" x14ac:dyDescent="0.3">
      <c r="C85" s="30"/>
    </row>
    <row r="86" spans="3:3" x14ac:dyDescent="0.3">
      <c r="C86" s="30"/>
    </row>
    <row r="87" spans="3:3" x14ac:dyDescent="0.3">
      <c r="C87" s="30"/>
    </row>
    <row r="88" spans="3:3" x14ac:dyDescent="0.3">
      <c r="C88" s="30"/>
    </row>
    <row r="89" spans="3:3" x14ac:dyDescent="0.3">
      <c r="C89" s="30"/>
    </row>
    <row r="90" spans="3:3" x14ac:dyDescent="0.3">
      <c r="C90" s="30"/>
    </row>
    <row r="91" spans="3:3" x14ac:dyDescent="0.3">
      <c r="C91" s="30"/>
    </row>
    <row r="92" spans="3:3" x14ac:dyDescent="0.3">
      <c r="C92" s="30"/>
    </row>
    <row r="93" spans="3:3" x14ac:dyDescent="0.3">
      <c r="C93" s="30"/>
    </row>
    <row r="94" spans="3:3" x14ac:dyDescent="0.3">
      <c r="C94" s="30"/>
    </row>
    <row r="95" spans="3:3" x14ac:dyDescent="0.3">
      <c r="C95" s="30"/>
    </row>
    <row r="96" spans="3:3" x14ac:dyDescent="0.3">
      <c r="C96" s="30"/>
    </row>
    <row r="97" spans="3:3" x14ac:dyDescent="0.3">
      <c r="C97" s="30"/>
    </row>
    <row r="98" spans="3:3" x14ac:dyDescent="0.3">
      <c r="C98" s="30"/>
    </row>
    <row r="99" spans="3:3" x14ac:dyDescent="0.3">
      <c r="C99" s="30"/>
    </row>
    <row r="100" spans="3:3" x14ac:dyDescent="0.3">
      <c r="C100" s="30"/>
    </row>
    <row r="101" spans="3:3" x14ac:dyDescent="0.3">
      <c r="C101" s="30"/>
    </row>
    <row r="102" spans="3:3" x14ac:dyDescent="0.3">
      <c r="C102" s="30"/>
    </row>
    <row r="103" spans="3:3" x14ac:dyDescent="0.3">
      <c r="C103" s="30"/>
    </row>
    <row r="104" spans="3:3" x14ac:dyDescent="0.3">
      <c r="C104" s="30"/>
    </row>
    <row r="105" spans="3:3" x14ac:dyDescent="0.3">
      <c r="C105" s="30"/>
    </row>
    <row r="106" spans="3:3" x14ac:dyDescent="0.3">
      <c r="C106" s="30"/>
    </row>
    <row r="107" spans="3:3" x14ac:dyDescent="0.3">
      <c r="C107" s="30"/>
    </row>
    <row r="108" spans="3:3" x14ac:dyDescent="0.3">
      <c r="C108" s="30"/>
    </row>
    <row r="109" spans="3:3" x14ac:dyDescent="0.3">
      <c r="C109" s="30"/>
    </row>
    <row r="110" spans="3:3" x14ac:dyDescent="0.3">
      <c r="C110" s="30"/>
    </row>
    <row r="111" spans="3:3" x14ac:dyDescent="0.3">
      <c r="C111" s="30"/>
    </row>
    <row r="112" spans="3:3" x14ac:dyDescent="0.3">
      <c r="C112" s="30"/>
    </row>
    <row r="113" spans="3:3" x14ac:dyDescent="0.3">
      <c r="C113" s="30"/>
    </row>
  </sheetData>
  <sortState ref="A2:AK4">
    <sortCondition ref="B2"/>
    <sortCondition ref="C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11</xdr:col>
                <xdr:colOff>0</xdr:colOff>
                <xdr:row>0</xdr:row>
                <xdr:rowOff>0</xdr:rowOff>
              </from>
              <to>
                <xdr:col>11</xdr:col>
                <xdr:colOff>723900</xdr:colOff>
                <xdr:row>0</xdr:row>
                <xdr:rowOff>259080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6" r:id="rId6" name="Label2">
          <controlPr defaultSize="0" autoLine="0" r:id="rId7">
            <anchor moveWithCells="1">
              <from>
                <xdr:col>6</xdr:col>
                <xdr:colOff>1424940</xdr:colOff>
                <xdr:row>0</xdr:row>
                <xdr:rowOff>38100</xdr:rowOff>
              </from>
              <to>
                <xdr:col>10</xdr:col>
                <xdr:colOff>1287780</xdr:colOff>
                <xdr:row>0</xdr:row>
                <xdr:rowOff>266700</xdr:rowOff>
              </to>
            </anchor>
          </controlPr>
        </control>
      </mc:Choice>
      <mc:Fallback>
        <control shapeId="1026" r:id="rId6" name="Label2"/>
      </mc:Fallback>
    </mc:AlternateContent>
    <mc:AlternateContent xmlns:mc="http://schemas.openxmlformats.org/markup-compatibility/2006">
      <mc:Choice Requires="x14">
        <control shapeId="1025" r:id="rId8" name="Label1">
          <controlPr defaultSize="0" autoLine="0" r:id="rId9">
            <anchor moveWithCells="1">
              <from>
                <xdr:col>4</xdr:col>
                <xdr:colOff>1158240</xdr:colOff>
                <xdr:row>0</xdr:row>
                <xdr:rowOff>68580</xdr:rowOff>
              </from>
              <to>
                <xdr:col>5</xdr:col>
                <xdr:colOff>152400</xdr:colOff>
                <xdr:row>0</xdr:row>
                <xdr:rowOff>251460</xdr:rowOff>
              </to>
            </anchor>
          </controlPr>
        </control>
      </mc:Choice>
      <mc:Fallback>
        <control shapeId="1025" r:id="rId8" name="Label1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D0D29-2066-4307-A07A-CD56DF6416B9}">
  <sheetPr codeName="Feuil1"/>
  <dimension ref="A1"/>
  <sheetViews>
    <sheetView showGridLines="0" showRowColHeaders="0" tabSelected="1" workbookViewId="0">
      <selection activeCell="H20" sqref="H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1A30B-71C4-43C3-928D-FE0C5A4AF9FB}">
  <sheetPr codeName="Feuil2"/>
  <dimension ref="A1:BB704"/>
  <sheetViews>
    <sheetView workbookViewId="0">
      <selection activeCell="H16" sqref="H16"/>
    </sheetView>
  </sheetViews>
  <sheetFormatPr baseColWidth="10" defaultRowHeight="15" x14ac:dyDescent="0.25"/>
  <cols>
    <col min="1" max="1" width="16.6328125" customWidth="1"/>
    <col min="3" max="3" width="2.6328125" customWidth="1"/>
    <col min="4" max="6" width="10.7265625" customWidth="1"/>
    <col min="7" max="7" width="2.36328125" customWidth="1"/>
    <col min="8" max="10" width="10.7265625" customWidth="1"/>
    <col min="11" max="11" width="21.36328125" customWidth="1"/>
    <col min="12" max="12" width="2.26953125" customWidth="1"/>
    <col min="13" max="13" width="3.7265625" customWidth="1"/>
    <col min="14" max="14" width="3.6328125" customWidth="1"/>
    <col min="15" max="54" width="3.1796875" customWidth="1"/>
    <col min="56" max="56" width="7.90625" customWidth="1"/>
  </cols>
  <sheetData>
    <row r="1" spans="1:54" x14ac:dyDescent="0.25">
      <c r="A1" s="2" t="s">
        <v>0</v>
      </c>
      <c r="B1" s="3">
        <f>DATE(Var_An,1,1)</f>
        <v>44927</v>
      </c>
      <c r="D1" s="65" t="s">
        <v>52</v>
      </c>
      <c r="E1" s="65" t="s">
        <v>53</v>
      </c>
      <c r="F1" s="65" t="s">
        <v>54</v>
      </c>
      <c r="G1" s="42"/>
      <c r="H1" s="53" t="s">
        <v>67</v>
      </c>
      <c r="I1" s="39" t="s">
        <v>65</v>
      </c>
      <c r="J1" s="52" t="s">
        <v>66</v>
      </c>
      <c r="K1" s="59" t="s">
        <v>63</v>
      </c>
      <c r="L1" s="52"/>
      <c r="M1" s="44" t="s">
        <v>55</v>
      </c>
      <c r="N1" s="44" t="s">
        <v>56</v>
      </c>
      <c r="O1" s="44" t="s">
        <v>56</v>
      </c>
      <c r="P1" s="44" t="s">
        <v>57</v>
      </c>
      <c r="Q1" s="44" t="s">
        <v>58</v>
      </c>
      <c r="R1" s="44" t="s">
        <v>59</v>
      </c>
      <c r="S1" s="44" t="s">
        <v>60</v>
      </c>
      <c r="T1" s="44" t="s">
        <v>55</v>
      </c>
      <c r="U1" s="44" t="s">
        <v>56</v>
      </c>
      <c r="V1" s="44" t="s">
        <v>56</v>
      </c>
      <c r="W1" s="44" t="s">
        <v>57</v>
      </c>
      <c r="X1" s="44" t="s">
        <v>58</v>
      </c>
      <c r="Y1" s="44" t="s">
        <v>59</v>
      </c>
      <c r="Z1" s="44" t="s">
        <v>60</v>
      </c>
      <c r="AA1" s="44" t="s">
        <v>55</v>
      </c>
      <c r="AB1" s="44" t="s">
        <v>56</v>
      </c>
      <c r="AC1" s="44" t="s">
        <v>56</v>
      </c>
      <c r="AD1" s="44" t="s">
        <v>57</v>
      </c>
      <c r="AE1" s="44" t="s">
        <v>58</v>
      </c>
      <c r="AF1" s="44" t="s">
        <v>59</v>
      </c>
      <c r="AG1" s="44" t="s">
        <v>60</v>
      </c>
      <c r="AH1" s="44" t="s">
        <v>55</v>
      </c>
      <c r="AI1" s="44" t="s">
        <v>56</v>
      </c>
      <c r="AJ1" s="44" t="s">
        <v>56</v>
      </c>
      <c r="AK1" s="44" t="s">
        <v>57</v>
      </c>
      <c r="AL1" s="44" t="s">
        <v>58</v>
      </c>
      <c r="AM1" s="44" t="s">
        <v>59</v>
      </c>
      <c r="AN1" s="44" t="s">
        <v>60</v>
      </c>
      <c r="AO1" s="44" t="s">
        <v>55</v>
      </c>
      <c r="AP1" s="44" t="s">
        <v>56</v>
      </c>
      <c r="AQ1" s="44" t="s">
        <v>56</v>
      </c>
      <c r="AR1" s="44" t="s">
        <v>57</v>
      </c>
      <c r="AS1" s="44" t="s">
        <v>58</v>
      </c>
      <c r="AT1" s="44" t="s">
        <v>59</v>
      </c>
      <c r="AU1" s="44" t="s">
        <v>60</v>
      </c>
      <c r="AV1" s="44" t="s">
        <v>55</v>
      </c>
      <c r="AW1" s="44" t="s">
        <v>56</v>
      </c>
      <c r="AX1" s="44" t="s">
        <v>56</v>
      </c>
      <c r="AY1" s="44" t="s">
        <v>57</v>
      </c>
      <c r="AZ1" s="44" t="s">
        <v>58</v>
      </c>
      <c r="BA1" s="44" t="s">
        <v>59</v>
      </c>
      <c r="BB1" s="44" t="s">
        <v>60</v>
      </c>
    </row>
    <row r="2" spans="1:54" ht="15.6" x14ac:dyDescent="0.3">
      <c r="A2" s="2" t="s">
        <v>1</v>
      </c>
      <c r="B2" s="3">
        <f>ROUND(DATE(Var_An,4,MOD(234-11*MOD(Var_An,19),30))/7,)*7-6</f>
        <v>45025</v>
      </c>
      <c r="D2" s="41">
        <v>44856</v>
      </c>
      <c r="E2" s="41">
        <v>44856</v>
      </c>
      <c r="F2" s="41">
        <v>44856</v>
      </c>
      <c r="G2" s="41"/>
      <c r="H2" s="1"/>
      <c r="I2" s="1"/>
      <c r="J2" s="54"/>
      <c r="M2" s="45" t="s">
        <v>56</v>
      </c>
      <c r="N2" s="45" t="s">
        <v>56</v>
      </c>
      <c r="O2" s="46" t="s">
        <v>61</v>
      </c>
      <c r="P2" s="47"/>
      <c r="Q2" s="48" t="s">
        <v>62</v>
      </c>
      <c r="R2" s="48" t="s">
        <v>62</v>
      </c>
      <c r="S2" s="48" t="s">
        <v>62</v>
      </c>
      <c r="T2" s="48" t="s">
        <v>62</v>
      </c>
      <c r="U2" s="47"/>
      <c r="V2" s="47"/>
      <c r="W2" s="47"/>
      <c r="X2" s="47"/>
      <c r="Y2" s="45" t="s">
        <v>56</v>
      </c>
      <c r="Z2" s="45" t="s">
        <v>56</v>
      </c>
      <c r="AA2" s="46" t="s">
        <v>61</v>
      </c>
      <c r="AB2" s="46" t="s">
        <v>61</v>
      </c>
      <c r="AC2" s="47"/>
      <c r="AD2" s="46" t="s">
        <v>61</v>
      </c>
      <c r="AE2" s="46" t="s">
        <v>61</v>
      </c>
      <c r="AF2" s="47"/>
      <c r="AG2" s="47"/>
      <c r="AH2" s="49" t="s">
        <v>57</v>
      </c>
      <c r="AI2" s="49" t="s">
        <v>57</v>
      </c>
      <c r="AJ2" s="49" t="s">
        <v>57</v>
      </c>
      <c r="AK2" s="49" t="s">
        <v>57</v>
      </c>
      <c r="AL2" s="49" t="s">
        <v>57</v>
      </c>
      <c r="AM2" s="47"/>
      <c r="AN2" s="47"/>
      <c r="AO2" s="47"/>
      <c r="AP2" s="48" t="s">
        <v>62</v>
      </c>
      <c r="AQ2" s="48" t="s">
        <v>62</v>
      </c>
      <c r="AR2" s="48" t="s">
        <v>62</v>
      </c>
      <c r="AS2" s="47"/>
      <c r="AT2" s="46" t="s">
        <v>61</v>
      </c>
      <c r="AU2" s="46" t="s">
        <v>61</v>
      </c>
      <c r="AV2" s="47"/>
      <c r="AW2" s="47"/>
      <c r="AX2" s="45" t="s">
        <v>56</v>
      </c>
      <c r="AY2" s="45" t="s">
        <v>56</v>
      </c>
      <c r="AZ2" s="45" t="s">
        <v>56</v>
      </c>
      <c r="BA2" s="47"/>
      <c r="BB2" s="47"/>
    </row>
    <row r="3" spans="1:54" x14ac:dyDescent="0.25">
      <c r="A3" s="2" t="s">
        <v>2</v>
      </c>
      <c r="B3" s="3">
        <f>SUM(B2+1)</f>
        <v>45026</v>
      </c>
      <c r="D3" s="42">
        <v>44857</v>
      </c>
      <c r="E3" s="42">
        <v>44857</v>
      </c>
      <c r="F3" s="42">
        <v>44857</v>
      </c>
      <c r="G3" s="42"/>
      <c r="M3" s="54">
        <v>1</v>
      </c>
      <c r="N3" s="54">
        <v>2</v>
      </c>
      <c r="O3" s="54">
        <v>3</v>
      </c>
      <c r="P3" s="54">
        <v>4</v>
      </c>
      <c r="Q3" s="54">
        <v>5</v>
      </c>
      <c r="R3" s="54">
        <v>6</v>
      </c>
      <c r="S3" s="54">
        <v>7</v>
      </c>
      <c r="T3" s="54">
        <v>8</v>
      </c>
      <c r="U3" s="54">
        <v>9</v>
      </c>
      <c r="V3" s="54">
        <v>10</v>
      </c>
      <c r="W3" s="54">
        <v>11</v>
      </c>
      <c r="X3" s="54">
        <v>12</v>
      </c>
      <c r="Y3" s="54">
        <v>13</v>
      </c>
      <c r="Z3" s="54">
        <v>14</v>
      </c>
      <c r="AA3" s="54">
        <v>15</v>
      </c>
      <c r="AB3" s="54">
        <v>16</v>
      </c>
      <c r="AC3" s="54">
        <v>17</v>
      </c>
      <c r="AD3" s="54">
        <v>18</v>
      </c>
      <c r="AE3" s="54">
        <v>19</v>
      </c>
      <c r="AF3" s="54">
        <v>20</v>
      </c>
      <c r="AG3" s="54">
        <v>21</v>
      </c>
      <c r="AH3" s="54">
        <v>22</v>
      </c>
      <c r="AI3" s="54">
        <v>23</v>
      </c>
      <c r="AJ3" s="54">
        <v>24</v>
      </c>
      <c r="AK3" s="54">
        <v>25</v>
      </c>
      <c r="AL3" s="54">
        <v>26</v>
      </c>
      <c r="AM3" s="54">
        <v>27</v>
      </c>
      <c r="AN3" s="54">
        <v>28</v>
      </c>
      <c r="AO3" s="54">
        <v>29</v>
      </c>
      <c r="AP3" s="54">
        <v>30</v>
      </c>
      <c r="AQ3" s="54">
        <v>31</v>
      </c>
      <c r="AR3" s="54">
        <v>32</v>
      </c>
      <c r="AS3" s="54">
        <v>33</v>
      </c>
      <c r="AT3" s="54">
        <v>34</v>
      </c>
      <c r="AU3" s="54">
        <v>35</v>
      </c>
      <c r="AV3" s="54">
        <v>36</v>
      </c>
      <c r="AW3" s="54">
        <v>37</v>
      </c>
      <c r="AX3" s="54">
        <v>38</v>
      </c>
      <c r="AY3" s="54">
        <v>39</v>
      </c>
      <c r="AZ3" s="54">
        <v>40</v>
      </c>
      <c r="BA3" s="54">
        <v>41</v>
      </c>
      <c r="BB3" s="54">
        <v>42</v>
      </c>
    </row>
    <row r="4" spans="1:54" x14ac:dyDescent="0.25">
      <c r="A4" s="2" t="s">
        <v>3</v>
      </c>
      <c r="B4" s="3">
        <f>DATE(Var_An,5,1)</f>
        <v>45047</v>
      </c>
      <c r="D4" s="42">
        <v>44858</v>
      </c>
      <c r="E4" s="42">
        <v>44858</v>
      </c>
      <c r="F4" s="42">
        <v>44858</v>
      </c>
      <c r="G4" s="42"/>
      <c r="M4" s="1"/>
      <c r="N4" s="1"/>
      <c r="U4" t="s">
        <v>64</v>
      </c>
    </row>
    <row r="5" spans="1:54" x14ac:dyDescent="0.25">
      <c r="A5" s="2" t="s">
        <v>4</v>
      </c>
      <c r="B5" s="3">
        <f>DATE(Var_An,5,8)</f>
        <v>45054</v>
      </c>
      <c r="D5" s="42">
        <v>44859</v>
      </c>
      <c r="E5" s="42">
        <v>44859</v>
      </c>
      <c r="F5" s="42">
        <v>44859</v>
      </c>
      <c r="G5" s="42"/>
      <c r="M5" s="1"/>
      <c r="N5" s="1"/>
    </row>
    <row r="6" spans="1:54" x14ac:dyDescent="0.25">
      <c r="A6" s="2" t="s">
        <v>5</v>
      </c>
      <c r="B6" s="3">
        <f>B2+39</f>
        <v>45064</v>
      </c>
      <c r="D6" s="42">
        <v>44860</v>
      </c>
      <c r="E6" s="42">
        <v>44860</v>
      </c>
      <c r="F6" s="42">
        <v>44860</v>
      </c>
      <c r="G6" s="42"/>
      <c r="M6" s="50"/>
      <c r="N6" s="1"/>
    </row>
    <row r="7" spans="1:54" x14ac:dyDescent="0.25">
      <c r="A7" s="2" t="s">
        <v>6</v>
      </c>
      <c r="B7" s="3">
        <f>B2+49</f>
        <v>45074</v>
      </c>
      <c r="D7" s="42">
        <v>44861</v>
      </c>
      <c r="E7" s="42">
        <v>44861</v>
      </c>
      <c r="F7" s="42">
        <v>44861</v>
      </c>
      <c r="G7" s="42"/>
      <c r="M7" s="1"/>
      <c r="N7" s="1"/>
    </row>
    <row r="8" spans="1:54" x14ac:dyDescent="0.25">
      <c r="A8" s="2" t="s">
        <v>7</v>
      </c>
      <c r="B8" s="3">
        <f>B7+1</f>
        <v>45075</v>
      </c>
      <c r="D8" s="42">
        <v>44862</v>
      </c>
      <c r="E8" s="42">
        <v>44862</v>
      </c>
      <c r="F8" s="42">
        <v>44862</v>
      </c>
      <c r="G8" s="42"/>
      <c r="M8" s="50"/>
      <c r="N8" s="1"/>
    </row>
    <row r="9" spans="1:54" x14ac:dyDescent="0.25">
      <c r="A9" s="2" t="s">
        <v>8</v>
      </c>
      <c r="B9" s="3">
        <f>DATE(Var_An,7,14)</f>
        <v>45121</v>
      </c>
      <c r="D9" s="42">
        <v>44863</v>
      </c>
      <c r="E9" s="42">
        <v>44863</v>
      </c>
      <c r="F9" s="42">
        <v>44863</v>
      </c>
      <c r="G9" s="42"/>
      <c r="M9" s="1"/>
      <c r="N9" s="1"/>
    </row>
    <row r="10" spans="1:54" x14ac:dyDescent="0.25">
      <c r="A10" s="2" t="s">
        <v>9</v>
      </c>
      <c r="B10" s="3">
        <f>DATE(Var_An,8,15)</f>
        <v>45153</v>
      </c>
      <c r="D10" s="42">
        <v>44864</v>
      </c>
      <c r="E10" s="42">
        <v>44864</v>
      </c>
      <c r="F10" s="42">
        <v>44864</v>
      </c>
      <c r="G10" s="42"/>
    </row>
    <row r="11" spans="1:54" x14ac:dyDescent="0.25">
      <c r="A11" s="2" t="s">
        <v>10</v>
      </c>
      <c r="B11" s="3">
        <f>DATE(Var_An,11,1)</f>
        <v>45231</v>
      </c>
      <c r="D11" s="42">
        <v>44865</v>
      </c>
      <c r="E11" s="42">
        <v>44865</v>
      </c>
      <c r="F11" s="42">
        <v>44865</v>
      </c>
      <c r="G11" s="42"/>
      <c r="M11" t="s">
        <v>68</v>
      </c>
    </row>
    <row r="12" spans="1:54" x14ac:dyDescent="0.25">
      <c r="A12" s="2" t="s">
        <v>11</v>
      </c>
      <c r="B12" s="3">
        <f>DATE(Var_An,11,11)</f>
        <v>45241</v>
      </c>
      <c r="D12" s="42">
        <v>44866</v>
      </c>
      <c r="E12" s="42">
        <v>44866</v>
      </c>
      <c r="F12" s="42">
        <v>44866</v>
      </c>
      <c r="G12" s="42"/>
      <c r="M12" s="1"/>
      <c r="N12" s="1"/>
    </row>
    <row r="13" spans="1:54" ht="15.6" x14ac:dyDescent="0.3">
      <c r="A13" s="2" t="s">
        <v>12</v>
      </c>
      <c r="B13" s="3">
        <f>DATE(Var_An,12,25)</f>
        <v>45285</v>
      </c>
      <c r="D13" s="42">
        <v>44867</v>
      </c>
      <c r="E13" s="42">
        <v>44867</v>
      </c>
      <c r="F13" s="42">
        <v>44867</v>
      </c>
      <c r="G13" s="42"/>
      <c r="M13" s="1"/>
      <c r="N13" s="1"/>
      <c r="U13" s="51"/>
    </row>
    <row r="14" spans="1:54" x14ac:dyDescent="0.25">
      <c r="A14" s="2" t="s">
        <v>0</v>
      </c>
      <c r="B14" s="3">
        <f>DATE(Var_An+1,1,1)</f>
        <v>45292</v>
      </c>
      <c r="D14" s="42">
        <v>44868</v>
      </c>
      <c r="E14" s="42">
        <v>44868</v>
      </c>
      <c r="F14" s="42">
        <v>44868</v>
      </c>
      <c r="G14" s="42"/>
    </row>
    <row r="15" spans="1:54" x14ac:dyDescent="0.25">
      <c r="A15" s="2" t="s">
        <v>1</v>
      </c>
      <c r="B15" s="3">
        <f>ROUND(DATE(Var_An+1,4,MOD(234-11*MOD(Var_An+1,19),30))/7,)*7-6</f>
        <v>45382</v>
      </c>
      <c r="D15" s="42">
        <v>44869</v>
      </c>
      <c r="E15" s="42">
        <v>44869</v>
      </c>
      <c r="F15" s="42">
        <v>44869</v>
      </c>
      <c r="G15" s="42"/>
    </row>
    <row r="16" spans="1:54" x14ac:dyDescent="0.25">
      <c r="A16" s="2" t="s">
        <v>2</v>
      </c>
      <c r="B16" s="3">
        <f>SUM(B15+1)</f>
        <v>45383</v>
      </c>
      <c r="D16" s="42">
        <v>44870</v>
      </c>
      <c r="E16" s="42">
        <v>44870</v>
      </c>
      <c r="F16" s="42">
        <v>44870</v>
      </c>
      <c r="G16" s="42"/>
    </row>
    <row r="17" spans="1:7" x14ac:dyDescent="0.25">
      <c r="A17" s="2" t="s">
        <v>3</v>
      </c>
      <c r="B17" s="3">
        <f>DATE(Var_An+1,5,1)</f>
        <v>45413</v>
      </c>
      <c r="D17" s="42">
        <v>44871</v>
      </c>
      <c r="E17" s="42">
        <v>44871</v>
      </c>
      <c r="F17" s="42">
        <v>44871</v>
      </c>
      <c r="G17" s="42"/>
    </row>
    <row r="18" spans="1:7" x14ac:dyDescent="0.25">
      <c r="A18" s="2" t="s">
        <v>4</v>
      </c>
      <c r="B18" s="3">
        <f>DATE(Var_An+1,5,8)</f>
        <v>45420</v>
      </c>
      <c r="D18" s="1">
        <v>44872</v>
      </c>
      <c r="E18" s="1">
        <v>44872</v>
      </c>
      <c r="F18" s="1">
        <v>44872</v>
      </c>
      <c r="G18" s="1"/>
    </row>
    <row r="19" spans="1:7" x14ac:dyDescent="0.25">
      <c r="A19" s="2" t="s">
        <v>5</v>
      </c>
      <c r="B19" s="3">
        <f>B15+39</f>
        <v>45421</v>
      </c>
      <c r="D19" s="55">
        <v>44912</v>
      </c>
      <c r="E19" s="55">
        <v>44912</v>
      </c>
      <c r="F19" s="55">
        <v>44912</v>
      </c>
      <c r="G19" s="1"/>
    </row>
    <row r="20" spans="1:7" x14ac:dyDescent="0.25">
      <c r="A20" s="2" t="s">
        <v>6</v>
      </c>
      <c r="B20" s="3">
        <f>B15+49</f>
        <v>45431</v>
      </c>
      <c r="D20" s="55">
        <v>44913</v>
      </c>
      <c r="E20" s="55">
        <v>44913</v>
      </c>
      <c r="F20" s="55">
        <v>44913</v>
      </c>
      <c r="G20" s="43"/>
    </row>
    <row r="21" spans="1:7" x14ac:dyDescent="0.25">
      <c r="A21" s="2" t="s">
        <v>7</v>
      </c>
      <c r="B21" s="3">
        <f>B20+1</f>
        <v>45432</v>
      </c>
      <c r="D21" s="55">
        <v>44914</v>
      </c>
      <c r="E21" s="55">
        <v>44914</v>
      </c>
      <c r="F21" s="55">
        <v>44914</v>
      </c>
      <c r="G21" s="43"/>
    </row>
    <row r="22" spans="1:7" x14ac:dyDescent="0.25">
      <c r="A22" s="2" t="s">
        <v>8</v>
      </c>
      <c r="B22" s="3">
        <f>DATE(Var_An+1,7,14)</f>
        <v>45487</v>
      </c>
      <c r="D22" s="55">
        <v>44915</v>
      </c>
      <c r="E22" s="55">
        <v>44915</v>
      </c>
      <c r="F22" s="55">
        <v>44915</v>
      </c>
      <c r="G22" s="43"/>
    </row>
    <row r="23" spans="1:7" x14ac:dyDescent="0.25">
      <c r="A23" s="2" t="s">
        <v>9</v>
      </c>
      <c r="B23" s="3">
        <f>DATE(Var_An+1,8,15)</f>
        <v>45519</v>
      </c>
      <c r="D23" s="55">
        <v>44916</v>
      </c>
      <c r="E23" s="55">
        <v>44916</v>
      </c>
      <c r="F23" s="55">
        <v>44916</v>
      </c>
      <c r="G23" s="43"/>
    </row>
    <row r="24" spans="1:7" x14ac:dyDescent="0.25">
      <c r="A24" s="2" t="s">
        <v>10</v>
      </c>
      <c r="B24" s="3">
        <f>DATE(Var_An+1,11,1)</f>
        <v>45597</v>
      </c>
      <c r="D24" s="55">
        <v>44917</v>
      </c>
      <c r="E24" s="55">
        <v>44917</v>
      </c>
      <c r="F24" s="55">
        <v>44917</v>
      </c>
      <c r="G24" s="43"/>
    </row>
    <row r="25" spans="1:7" x14ac:dyDescent="0.25">
      <c r="A25" s="2" t="s">
        <v>11</v>
      </c>
      <c r="B25" s="3">
        <f>DATE(Var_An+1,11,11)</f>
        <v>45607</v>
      </c>
      <c r="D25" s="55">
        <v>44918</v>
      </c>
      <c r="E25" s="55">
        <v>44918</v>
      </c>
      <c r="F25" s="55">
        <v>44918</v>
      </c>
      <c r="G25" s="43"/>
    </row>
    <row r="26" spans="1:7" x14ac:dyDescent="0.25">
      <c r="A26" s="2" t="s">
        <v>12</v>
      </c>
      <c r="B26" s="3">
        <f>DATE(Var_An+1,12,25)</f>
        <v>45651</v>
      </c>
      <c r="D26" s="55">
        <v>44919</v>
      </c>
      <c r="E26" s="55">
        <v>44919</v>
      </c>
      <c r="F26" s="55">
        <v>44919</v>
      </c>
      <c r="G26" s="43"/>
    </row>
    <row r="27" spans="1:7" x14ac:dyDescent="0.25">
      <c r="D27" s="55">
        <v>44920</v>
      </c>
      <c r="E27" s="55">
        <v>44920</v>
      </c>
      <c r="F27" s="55">
        <v>44920</v>
      </c>
      <c r="G27" s="43"/>
    </row>
    <row r="28" spans="1:7" x14ac:dyDescent="0.25">
      <c r="A28" s="66" t="s">
        <v>69</v>
      </c>
      <c r="B28" s="40" t="s">
        <v>70</v>
      </c>
      <c r="D28" s="55">
        <v>44921</v>
      </c>
      <c r="E28" s="55">
        <v>44921</v>
      </c>
      <c r="F28" s="55">
        <v>44921</v>
      </c>
      <c r="G28" s="43"/>
    </row>
    <row r="29" spans="1:7" x14ac:dyDescent="0.25">
      <c r="A29" s="61" t="str">
        <f>UPPER(TEXT(DATE(Var_An,1,1),"mmmm"))</f>
        <v>JANVIER</v>
      </c>
      <c r="B29">
        <v>1</v>
      </c>
      <c r="D29" s="55">
        <v>44922</v>
      </c>
      <c r="E29" s="55">
        <v>44922</v>
      </c>
      <c r="F29" s="55">
        <v>44922</v>
      </c>
      <c r="G29" s="43"/>
    </row>
    <row r="30" spans="1:7" x14ac:dyDescent="0.25">
      <c r="A30" s="61" t="str">
        <f>UPPER(TEXT(DATE(Var_An,2,1),"mmmm"))</f>
        <v>FÉVRIER</v>
      </c>
      <c r="B30">
        <v>2</v>
      </c>
      <c r="D30" s="55">
        <v>44923</v>
      </c>
      <c r="E30" s="55">
        <v>44923</v>
      </c>
      <c r="F30" s="55">
        <v>44923</v>
      </c>
      <c r="G30" s="43"/>
    </row>
    <row r="31" spans="1:7" x14ac:dyDescent="0.25">
      <c r="A31" s="61" t="str">
        <f>UPPER(TEXT(DATE(Var_An,3,1),"mmmm"))</f>
        <v>MARS</v>
      </c>
      <c r="B31">
        <v>3</v>
      </c>
      <c r="D31" s="55">
        <v>44924</v>
      </c>
      <c r="E31" s="55">
        <v>44924</v>
      </c>
      <c r="F31" s="55">
        <v>44924</v>
      </c>
      <c r="G31" s="43"/>
    </row>
    <row r="32" spans="1:7" x14ac:dyDescent="0.25">
      <c r="A32" s="61" t="str">
        <f>UPPER(TEXT(DATE(Var_An,4,1),"mmmm"))</f>
        <v>AVRIL</v>
      </c>
      <c r="B32">
        <v>4</v>
      </c>
      <c r="D32" s="55">
        <v>44925</v>
      </c>
      <c r="E32" s="55">
        <v>44925</v>
      </c>
      <c r="F32" s="55">
        <v>44925</v>
      </c>
      <c r="G32" s="43"/>
    </row>
    <row r="33" spans="1:7" x14ac:dyDescent="0.25">
      <c r="A33" s="61" t="str">
        <f>UPPER(TEXT(DATE(Var_An,5,1),"mmmm"))</f>
        <v>MAI</v>
      </c>
      <c r="B33">
        <v>5</v>
      </c>
      <c r="D33" s="55">
        <v>44926</v>
      </c>
      <c r="E33" s="55">
        <v>44926</v>
      </c>
      <c r="F33" s="55">
        <v>44926</v>
      </c>
      <c r="G33" s="43"/>
    </row>
    <row r="34" spans="1:7" x14ac:dyDescent="0.25">
      <c r="A34" s="61" t="str">
        <f>UPPER(TEXT(DATE(Var_An,6,1),"mmmm"))</f>
        <v>JUIN</v>
      </c>
      <c r="B34">
        <v>6</v>
      </c>
      <c r="D34" s="55">
        <v>44927</v>
      </c>
      <c r="E34" s="55">
        <v>44927</v>
      </c>
      <c r="F34" s="55">
        <v>44927</v>
      </c>
      <c r="G34" s="43"/>
    </row>
    <row r="35" spans="1:7" x14ac:dyDescent="0.25">
      <c r="A35" s="61" t="str">
        <f>UPPER(TEXT(DATE(Var_An,7,1),"mmmm"))</f>
        <v>JUILLET</v>
      </c>
      <c r="B35">
        <v>7</v>
      </c>
      <c r="D35" s="55">
        <v>44928</v>
      </c>
      <c r="E35" s="55">
        <v>44928</v>
      </c>
      <c r="F35" s="55">
        <v>44928</v>
      </c>
      <c r="G35" s="43"/>
    </row>
    <row r="36" spans="1:7" x14ac:dyDescent="0.25">
      <c r="A36" s="61" t="str">
        <f>UPPER(TEXT(DATE(Var_An,8,1),"mmmm"))</f>
        <v>AOÛT</v>
      </c>
      <c r="B36">
        <v>8</v>
      </c>
      <c r="D36" s="43">
        <v>44961</v>
      </c>
      <c r="E36" s="43">
        <v>44968</v>
      </c>
      <c r="F36" s="43">
        <v>44975</v>
      </c>
      <c r="G36" s="43"/>
    </row>
    <row r="37" spans="1:7" x14ac:dyDescent="0.25">
      <c r="A37" s="61" t="str">
        <f>UPPER(TEXT(DATE(Var_An,9,1),"mmmm"))</f>
        <v>SEPTEMBRE</v>
      </c>
      <c r="B37">
        <v>9</v>
      </c>
      <c r="D37" s="43">
        <v>44962</v>
      </c>
      <c r="E37" s="43">
        <v>44969</v>
      </c>
      <c r="F37" s="43">
        <v>44976</v>
      </c>
      <c r="G37" s="43"/>
    </row>
    <row r="38" spans="1:7" x14ac:dyDescent="0.25">
      <c r="A38" s="61" t="str">
        <f>UPPER(TEXT(DATE(Var_An,10,1),"mmmm"))</f>
        <v>OCTOBRE</v>
      </c>
      <c r="B38">
        <v>10</v>
      </c>
      <c r="D38" s="43">
        <v>44963</v>
      </c>
      <c r="E38" s="43">
        <v>44970</v>
      </c>
      <c r="F38" s="43">
        <v>44977</v>
      </c>
      <c r="G38" s="43"/>
    </row>
    <row r="39" spans="1:7" x14ac:dyDescent="0.25">
      <c r="A39" s="61" t="str">
        <f>UPPER(TEXT(DATE(Var_An,11,1),"mmmm"))</f>
        <v>NOVEMBRE</v>
      </c>
      <c r="B39">
        <v>11</v>
      </c>
      <c r="D39" s="43">
        <v>44964</v>
      </c>
      <c r="E39" s="43">
        <v>44971</v>
      </c>
      <c r="F39" s="43">
        <v>44978</v>
      </c>
      <c r="G39" s="43"/>
    </row>
    <row r="40" spans="1:7" x14ac:dyDescent="0.25">
      <c r="A40" s="61" t="str">
        <f>UPPER(TEXT(DATE(Var_An,12,1),"mmmm"))</f>
        <v>DÉCEMBRE</v>
      </c>
      <c r="B40">
        <v>12</v>
      </c>
      <c r="D40" s="43">
        <v>44965</v>
      </c>
      <c r="E40" s="43">
        <v>44972</v>
      </c>
      <c r="F40" s="43">
        <v>44979</v>
      </c>
      <c r="G40" s="43"/>
    </row>
    <row r="41" spans="1:7" x14ac:dyDescent="0.25">
      <c r="D41" s="43">
        <v>44966</v>
      </c>
      <c r="E41" s="43">
        <v>44973</v>
      </c>
      <c r="F41" s="43">
        <v>44980</v>
      </c>
      <c r="G41" s="43"/>
    </row>
    <row r="42" spans="1:7" x14ac:dyDescent="0.25">
      <c r="D42" s="43">
        <v>44967</v>
      </c>
      <c r="E42" s="43">
        <v>44974</v>
      </c>
      <c r="F42" s="43">
        <v>44981</v>
      </c>
      <c r="G42" s="43"/>
    </row>
    <row r="43" spans="1:7" x14ac:dyDescent="0.25">
      <c r="D43" s="43">
        <v>44968</v>
      </c>
      <c r="E43" s="43">
        <v>44975</v>
      </c>
      <c r="F43" s="43">
        <v>44982</v>
      </c>
      <c r="G43" s="43"/>
    </row>
    <row r="44" spans="1:7" x14ac:dyDescent="0.25">
      <c r="D44" s="43">
        <v>44969</v>
      </c>
      <c r="E44" s="43">
        <v>44976</v>
      </c>
      <c r="F44" s="43">
        <v>44983</v>
      </c>
      <c r="G44" s="43"/>
    </row>
    <row r="45" spans="1:7" x14ac:dyDescent="0.25">
      <c r="D45" s="43">
        <v>44970</v>
      </c>
      <c r="E45" s="43">
        <v>44977</v>
      </c>
      <c r="F45" s="43">
        <v>44984</v>
      </c>
      <c r="G45" s="43"/>
    </row>
    <row r="46" spans="1:7" x14ac:dyDescent="0.25">
      <c r="D46" s="43">
        <v>44971</v>
      </c>
      <c r="E46" s="43">
        <v>44978</v>
      </c>
      <c r="F46" s="43">
        <v>44985</v>
      </c>
      <c r="G46" s="43"/>
    </row>
    <row r="47" spans="1:7" x14ac:dyDescent="0.25">
      <c r="D47" s="43">
        <v>44972</v>
      </c>
      <c r="E47" s="43">
        <v>44979</v>
      </c>
      <c r="F47" s="43">
        <v>44986</v>
      </c>
      <c r="G47" s="43"/>
    </row>
    <row r="48" spans="1:7" x14ac:dyDescent="0.25">
      <c r="D48" s="43">
        <v>44973</v>
      </c>
      <c r="E48" s="43">
        <v>44980</v>
      </c>
      <c r="F48" s="43">
        <v>44987</v>
      </c>
      <c r="G48" s="43"/>
    </row>
    <row r="49" spans="4:7" x14ac:dyDescent="0.25">
      <c r="D49" s="43">
        <v>44974</v>
      </c>
      <c r="E49" s="43">
        <v>44981</v>
      </c>
      <c r="F49" s="43">
        <v>44988</v>
      </c>
      <c r="G49" s="43"/>
    </row>
    <row r="50" spans="4:7" x14ac:dyDescent="0.25">
      <c r="D50" s="43">
        <v>44975</v>
      </c>
      <c r="E50" s="43">
        <v>44982</v>
      </c>
      <c r="F50" s="43">
        <v>44989</v>
      </c>
      <c r="G50" s="43"/>
    </row>
    <row r="51" spans="4:7" x14ac:dyDescent="0.25">
      <c r="D51" s="43">
        <v>44976</v>
      </c>
      <c r="E51" s="43">
        <v>44983</v>
      </c>
      <c r="F51" s="43">
        <v>44990</v>
      </c>
      <c r="G51" s="43"/>
    </row>
    <row r="52" spans="4:7" x14ac:dyDescent="0.25">
      <c r="D52" s="43">
        <v>44977</v>
      </c>
      <c r="E52" s="43">
        <v>44984</v>
      </c>
      <c r="F52" s="43">
        <v>44991</v>
      </c>
      <c r="G52" s="43"/>
    </row>
    <row r="53" spans="4:7" x14ac:dyDescent="0.25">
      <c r="D53" s="55">
        <v>45024</v>
      </c>
      <c r="E53" s="56">
        <v>45031</v>
      </c>
      <c r="F53" s="57">
        <v>45038</v>
      </c>
      <c r="G53" s="43"/>
    </row>
    <row r="54" spans="4:7" x14ac:dyDescent="0.25">
      <c r="D54" s="55">
        <v>45025</v>
      </c>
      <c r="E54" s="56">
        <v>45032</v>
      </c>
      <c r="F54" s="57">
        <v>45039</v>
      </c>
      <c r="G54" s="43"/>
    </row>
    <row r="55" spans="4:7" x14ac:dyDescent="0.25">
      <c r="D55" s="55">
        <v>45026</v>
      </c>
      <c r="E55" s="56">
        <v>45033</v>
      </c>
      <c r="F55" s="57">
        <v>45040</v>
      </c>
      <c r="G55" s="43"/>
    </row>
    <row r="56" spans="4:7" x14ac:dyDescent="0.25">
      <c r="D56" s="55">
        <v>45027</v>
      </c>
      <c r="E56" s="56">
        <v>45034</v>
      </c>
      <c r="F56" s="57">
        <v>45041</v>
      </c>
      <c r="G56" s="43"/>
    </row>
    <row r="57" spans="4:7" x14ac:dyDescent="0.25">
      <c r="D57" s="55">
        <v>45028</v>
      </c>
      <c r="E57" s="56">
        <v>45035</v>
      </c>
      <c r="F57" s="57">
        <v>45042</v>
      </c>
      <c r="G57" s="43"/>
    </row>
    <row r="58" spans="4:7" x14ac:dyDescent="0.25">
      <c r="D58" s="55">
        <v>45029</v>
      </c>
      <c r="E58" s="56">
        <v>45036</v>
      </c>
      <c r="F58" s="57">
        <v>45043</v>
      </c>
      <c r="G58" s="43"/>
    </row>
    <row r="59" spans="4:7" x14ac:dyDescent="0.25">
      <c r="D59" s="55">
        <v>45030</v>
      </c>
      <c r="E59" s="56">
        <v>45037</v>
      </c>
      <c r="F59" s="57">
        <v>45044</v>
      </c>
      <c r="G59" s="43"/>
    </row>
    <row r="60" spans="4:7" x14ac:dyDescent="0.25">
      <c r="D60" s="55">
        <v>45031</v>
      </c>
      <c r="E60" s="56">
        <v>45038</v>
      </c>
      <c r="F60" s="57">
        <v>45045</v>
      </c>
      <c r="G60" s="43"/>
    </row>
    <row r="61" spans="4:7" x14ac:dyDescent="0.25">
      <c r="D61" s="55">
        <v>45032</v>
      </c>
      <c r="E61" s="56">
        <v>45039</v>
      </c>
      <c r="F61" s="57">
        <v>45046</v>
      </c>
      <c r="G61" s="43"/>
    </row>
    <row r="62" spans="4:7" x14ac:dyDescent="0.25">
      <c r="D62" s="55">
        <v>45033</v>
      </c>
      <c r="E62" s="56">
        <v>45040</v>
      </c>
      <c r="F62" s="57">
        <v>45047</v>
      </c>
      <c r="G62" s="43"/>
    </row>
    <row r="63" spans="4:7" x14ac:dyDescent="0.25">
      <c r="D63" s="55">
        <v>45034</v>
      </c>
      <c r="E63" s="56">
        <v>45041</v>
      </c>
      <c r="F63" s="57">
        <v>45048</v>
      </c>
      <c r="G63" s="43"/>
    </row>
    <row r="64" spans="4:7" x14ac:dyDescent="0.25">
      <c r="D64" s="55">
        <v>45035</v>
      </c>
      <c r="E64" s="56">
        <v>45042</v>
      </c>
      <c r="F64" s="57">
        <v>45049</v>
      </c>
      <c r="G64" s="43"/>
    </row>
    <row r="65" spans="4:7" x14ac:dyDescent="0.25">
      <c r="D65" s="55">
        <v>45036</v>
      </c>
      <c r="E65" s="56">
        <v>45043</v>
      </c>
      <c r="F65" s="57">
        <v>45050</v>
      </c>
      <c r="G65" s="43"/>
    </row>
    <row r="66" spans="4:7" x14ac:dyDescent="0.25">
      <c r="D66" s="55">
        <v>45037</v>
      </c>
      <c r="E66" s="56">
        <v>45044</v>
      </c>
      <c r="F66" s="57">
        <v>45051</v>
      </c>
      <c r="G66" s="43"/>
    </row>
    <row r="67" spans="4:7" x14ac:dyDescent="0.25">
      <c r="D67" s="55">
        <v>45038</v>
      </c>
      <c r="E67" s="56">
        <v>45045</v>
      </c>
      <c r="F67" s="57">
        <v>45052</v>
      </c>
      <c r="G67" s="1"/>
    </row>
    <row r="68" spans="4:7" x14ac:dyDescent="0.25">
      <c r="D68" s="55">
        <v>45039</v>
      </c>
      <c r="E68" s="56">
        <v>45046</v>
      </c>
      <c r="F68" s="57">
        <v>45053</v>
      </c>
      <c r="G68" s="1"/>
    </row>
    <row r="69" spans="4:7" x14ac:dyDescent="0.25">
      <c r="D69" s="55">
        <v>45040</v>
      </c>
      <c r="E69" s="56">
        <v>45047</v>
      </c>
      <c r="F69" s="57">
        <v>45054</v>
      </c>
      <c r="G69" s="1"/>
    </row>
    <row r="70" spans="4:7" x14ac:dyDescent="0.25">
      <c r="D70" s="43">
        <v>45064</v>
      </c>
      <c r="E70" s="56">
        <v>45048</v>
      </c>
      <c r="F70" s="57">
        <v>45055</v>
      </c>
      <c r="G70" s="1"/>
    </row>
    <row r="71" spans="4:7" x14ac:dyDescent="0.25">
      <c r="D71" s="43">
        <v>45065</v>
      </c>
      <c r="E71" s="1">
        <v>45064</v>
      </c>
      <c r="F71" s="1">
        <v>45064</v>
      </c>
      <c r="G71" s="1"/>
    </row>
    <row r="72" spans="4:7" x14ac:dyDescent="0.25">
      <c r="D72" s="43">
        <v>45066</v>
      </c>
      <c r="E72" s="1">
        <v>45065</v>
      </c>
      <c r="F72" s="43">
        <v>45065</v>
      </c>
      <c r="G72" s="1"/>
    </row>
    <row r="73" spans="4:7" x14ac:dyDescent="0.25">
      <c r="D73" s="43">
        <v>45067</v>
      </c>
      <c r="E73" s="1">
        <v>45066</v>
      </c>
      <c r="F73" s="43">
        <v>45066</v>
      </c>
      <c r="G73" s="1"/>
    </row>
    <row r="74" spans="4:7" x14ac:dyDescent="0.25">
      <c r="D74" s="43">
        <v>45068</v>
      </c>
      <c r="E74" s="1">
        <v>45067</v>
      </c>
      <c r="F74" s="43">
        <v>45067</v>
      </c>
      <c r="G74" s="1"/>
    </row>
    <row r="75" spans="4:7" x14ac:dyDescent="0.25">
      <c r="D75" s="58">
        <v>45115</v>
      </c>
      <c r="E75" s="1">
        <v>45068</v>
      </c>
      <c r="F75" s="43">
        <v>45068</v>
      </c>
      <c r="G75" s="1"/>
    </row>
    <row r="76" spans="4:7" x14ac:dyDescent="0.25">
      <c r="D76" s="58">
        <v>45116</v>
      </c>
      <c r="E76" s="58">
        <v>45115</v>
      </c>
      <c r="F76" s="58">
        <v>45115</v>
      </c>
      <c r="G76" s="1"/>
    </row>
    <row r="77" spans="4:7" x14ac:dyDescent="0.25">
      <c r="D77" s="58">
        <v>45117</v>
      </c>
      <c r="E77" s="58">
        <v>45116</v>
      </c>
      <c r="F77" s="58">
        <v>45116</v>
      </c>
      <c r="G77" s="1"/>
    </row>
    <row r="78" spans="4:7" x14ac:dyDescent="0.25">
      <c r="D78" s="58">
        <v>45118</v>
      </c>
      <c r="E78" s="58">
        <v>45117</v>
      </c>
      <c r="F78" s="58">
        <v>45117</v>
      </c>
      <c r="G78" s="1"/>
    </row>
    <row r="79" spans="4:7" x14ac:dyDescent="0.25">
      <c r="D79" s="58">
        <v>45119</v>
      </c>
      <c r="E79" s="58">
        <v>45118</v>
      </c>
      <c r="F79" s="58">
        <v>45118</v>
      </c>
      <c r="G79" s="1"/>
    </row>
    <row r="80" spans="4:7" x14ac:dyDescent="0.25">
      <c r="D80" s="58">
        <v>45120</v>
      </c>
      <c r="E80" s="58">
        <v>45119</v>
      </c>
      <c r="F80" s="58">
        <v>45119</v>
      </c>
      <c r="G80" s="1"/>
    </row>
    <row r="81" spans="4:7" x14ac:dyDescent="0.25">
      <c r="D81" s="58">
        <v>45121</v>
      </c>
      <c r="E81" s="58">
        <v>45120</v>
      </c>
      <c r="F81" s="58">
        <v>45120</v>
      </c>
      <c r="G81" s="1"/>
    </row>
    <row r="82" spans="4:7" x14ac:dyDescent="0.25">
      <c r="D82" s="58">
        <v>45122</v>
      </c>
      <c r="E82" s="58">
        <v>45121</v>
      </c>
      <c r="F82" s="58">
        <v>45121</v>
      </c>
      <c r="G82" s="1"/>
    </row>
    <row r="83" spans="4:7" x14ac:dyDescent="0.25">
      <c r="D83" s="58">
        <v>45123</v>
      </c>
      <c r="E83" s="58">
        <v>45122</v>
      </c>
      <c r="F83" s="58">
        <v>45122</v>
      </c>
      <c r="G83" s="1"/>
    </row>
    <row r="84" spans="4:7" x14ac:dyDescent="0.25">
      <c r="D84" s="58">
        <v>45124</v>
      </c>
      <c r="E84" s="58">
        <v>45123</v>
      </c>
      <c r="F84" s="58">
        <v>45123</v>
      </c>
      <c r="G84" s="1"/>
    </row>
    <row r="85" spans="4:7" x14ac:dyDescent="0.25">
      <c r="D85" s="58">
        <v>45125</v>
      </c>
      <c r="E85" s="58">
        <v>45124</v>
      </c>
      <c r="F85" s="58">
        <v>45124</v>
      </c>
      <c r="G85" s="1"/>
    </row>
    <row r="86" spans="4:7" x14ac:dyDescent="0.25">
      <c r="D86" s="58">
        <v>45126</v>
      </c>
      <c r="E86" s="58">
        <v>45125</v>
      </c>
      <c r="F86" s="58">
        <v>45125</v>
      </c>
      <c r="G86" s="1"/>
    </row>
    <row r="87" spans="4:7" x14ac:dyDescent="0.25">
      <c r="D87" s="58">
        <v>45127</v>
      </c>
      <c r="E87" s="58">
        <v>45126</v>
      </c>
      <c r="F87" s="58">
        <v>45126</v>
      </c>
      <c r="G87" s="1"/>
    </row>
    <row r="88" spans="4:7" x14ac:dyDescent="0.25">
      <c r="D88" s="58">
        <v>45128</v>
      </c>
      <c r="E88" s="58">
        <v>45127</v>
      </c>
      <c r="F88" s="58">
        <v>45127</v>
      </c>
      <c r="G88" s="1"/>
    </row>
    <row r="89" spans="4:7" x14ac:dyDescent="0.25">
      <c r="D89" s="58">
        <v>45129</v>
      </c>
      <c r="E89" s="58">
        <v>45128</v>
      </c>
      <c r="F89" s="58">
        <v>45128</v>
      </c>
      <c r="G89" s="1"/>
    </row>
    <row r="90" spans="4:7" x14ac:dyDescent="0.25">
      <c r="D90" s="58">
        <v>45130</v>
      </c>
      <c r="E90" s="58">
        <v>45129</v>
      </c>
      <c r="F90" s="58">
        <v>45129</v>
      </c>
      <c r="G90" s="1"/>
    </row>
    <row r="91" spans="4:7" x14ac:dyDescent="0.25">
      <c r="D91" s="58">
        <v>45131</v>
      </c>
      <c r="E91" s="58">
        <v>45130</v>
      </c>
      <c r="F91" s="58">
        <v>45130</v>
      </c>
      <c r="G91" s="1"/>
    </row>
    <row r="92" spans="4:7" x14ac:dyDescent="0.25">
      <c r="D92" s="58">
        <v>45132</v>
      </c>
      <c r="E92" s="58">
        <v>45131</v>
      </c>
      <c r="F92" s="58">
        <v>45131</v>
      </c>
      <c r="G92" s="1"/>
    </row>
    <row r="93" spans="4:7" x14ac:dyDescent="0.25">
      <c r="D93" s="58">
        <v>45133</v>
      </c>
      <c r="E93" s="58">
        <v>45132</v>
      </c>
      <c r="F93" s="58">
        <v>45132</v>
      </c>
      <c r="G93" s="1"/>
    </row>
    <row r="94" spans="4:7" x14ac:dyDescent="0.25">
      <c r="D94" s="58">
        <v>45134</v>
      </c>
      <c r="E94" s="58">
        <v>45133</v>
      </c>
      <c r="F94" s="58">
        <v>45133</v>
      </c>
      <c r="G94" s="1"/>
    </row>
    <row r="95" spans="4:7" x14ac:dyDescent="0.25">
      <c r="D95" s="58">
        <v>45135</v>
      </c>
      <c r="E95" s="58">
        <v>45134</v>
      </c>
      <c r="F95" s="58">
        <v>45134</v>
      </c>
      <c r="G95" s="1"/>
    </row>
    <row r="96" spans="4:7" x14ac:dyDescent="0.25">
      <c r="D96" s="58">
        <v>45136</v>
      </c>
      <c r="E96" s="58">
        <v>45135</v>
      </c>
      <c r="F96" s="58">
        <v>45135</v>
      </c>
      <c r="G96" s="1"/>
    </row>
    <row r="97" spans="4:7" x14ac:dyDescent="0.25">
      <c r="D97" s="58">
        <v>45137</v>
      </c>
      <c r="E97" s="58">
        <v>45136</v>
      </c>
      <c r="F97" s="58">
        <v>45136</v>
      </c>
      <c r="G97" s="1"/>
    </row>
    <row r="98" spans="4:7" x14ac:dyDescent="0.25">
      <c r="D98" s="58">
        <v>45138</v>
      </c>
      <c r="E98" s="58">
        <v>45137</v>
      </c>
      <c r="F98" s="58">
        <v>45137</v>
      </c>
      <c r="G98" s="1"/>
    </row>
    <row r="99" spans="4:7" x14ac:dyDescent="0.25">
      <c r="D99" s="58">
        <v>45139</v>
      </c>
      <c r="E99" s="58">
        <v>45138</v>
      </c>
      <c r="F99" s="58">
        <v>45138</v>
      </c>
      <c r="G99" s="1"/>
    </row>
    <row r="100" spans="4:7" x14ac:dyDescent="0.25">
      <c r="D100" s="58">
        <v>45140</v>
      </c>
      <c r="E100" s="58">
        <v>45139</v>
      </c>
      <c r="F100" s="58">
        <v>45139</v>
      </c>
      <c r="G100" s="1"/>
    </row>
    <row r="101" spans="4:7" x14ac:dyDescent="0.25">
      <c r="D101" s="58">
        <v>45141</v>
      </c>
      <c r="E101" s="58">
        <v>45140</v>
      </c>
      <c r="F101" s="58">
        <v>45140</v>
      </c>
      <c r="G101" s="1"/>
    </row>
    <row r="102" spans="4:7" x14ac:dyDescent="0.25">
      <c r="D102" s="58">
        <v>45142</v>
      </c>
      <c r="E102" s="58">
        <v>45141</v>
      </c>
      <c r="F102" s="58">
        <v>45141</v>
      </c>
      <c r="G102" s="1"/>
    </row>
    <row r="103" spans="4:7" x14ac:dyDescent="0.25">
      <c r="D103" s="58">
        <v>45143</v>
      </c>
      <c r="E103" s="58">
        <v>45142</v>
      </c>
      <c r="F103" s="58">
        <v>45142</v>
      </c>
      <c r="G103" s="1"/>
    </row>
    <row r="104" spans="4:7" x14ac:dyDescent="0.25">
      <c r="D104" s="58">
        <v>45144</v>
      </c>
      <c r="E104" s="58">
        <v>45143</v>
      </c>
      <c r="F104" s="58">
        <v>45143</v>
      </c>
      <c r="G104" s="1"/>
    </row>
    <row r="105" spans="4:7" x14ac:dyDescent="0.25">
      <c r="D105" s="58">
        <v>45145</v>
      </c>
      <c r="E105" s="58">
        <v>45144</v>
      </c>
      <c r="F105" s="58">
        <v>45144</v>
      </c>
      <c r="G105" s="1"/>
    </row>
    <row r="106" spans="4:7" x14ac:dyDescent="0.25">
      <c r="D106" s="58">
        <v>45146</v>
      </c>
      <c r="E106" s="58">
        <v>45145</v>
      </c>
      <c r="F106" s="58">
        <v>45145</v>
      </c>
      <c r="G106" s="1"/>
    </row>
    <row r="107" spans="4:7" x14ac:dyDescent="0.25">
      <c r="D107" s="58">
        <v>45147</v>
      </c>
      <c r="E107" s="58">
        <v>45146</v>
      </c>
      <c r="F107" s="58">
        <v>45146</v>
      </c>
      <c r="G107" s="1"/>
    </row>
    <row r="108" spans="4:7" x14ac:dyDescent="0.25">
      <c r="D108" s="58">
        <v>45148</v>
      </c>
      <c r="E108" s="58">
        <v>45147</v>
      </c>
      <c r="F108" s="58">
        <v>45147</v>
      </c>
      <c r="G108" s="1"/>
    </row>
    <row r="109" spans="4:7" x14ac:dyDescent="0.25">
      <c r="D109" s="58">
        <v>45149</v>
      </c>
      <c r="E109" s="58">
        <v>45148</v>
      </c>
      <c r="F109" s="58">
        <v>45148</v>
      </c>
      <c r="G109" s="1"/>
    </row>
    <row r="110" spans="4:7" x14ac:dyDescent="0.25">
      <c r="D110" s="58">
        <v>45150</v>
      </c>
      <c r="E110" s="58">
        <v>45149</v>
      </c>
      <c r="F110" s="58">
        <v>45149</v>
      </c>
      <c r="G110" s="1"/>
    </row>
    <row r="111" spans="4:7" x14ac:dyDescent="0.25">
      <c r="D111" s="58">
        <v>45151</v>
      </c>
      <c r="E111" s="58">
        <v>45150</v>
      </c>
      <c r="F111" s="58">
        <v>45150</v>
      </c>
      <c r="G111" s="1"/>
    </row>
    <row r="112" spans="4:7" x14ac:dyDescent="0.25">
      <c r="D112" s="58">
        <v>45152</v>
      </c>
      <c r="E112" s="58">
        <v>45151</v>
      </c>
      <c r="F112" s="58">
        <v>45151</v>
      </c>
      <c r="G112" s="1"/>
    </row>
    <row r="113" spans="4:7" x14ac:dyDescent="0.25">
      <c r="D113" s="58">
        <v>45153</v>
      </c>
      <c r="E113" s="58">
        <v>45152</v>
      </c>
      <c r="F113" s="58">
        <v>45152</v>
      </c>
      <c r="G113" s="1"/>
    </row>
    <row r="114" spans="4:7" x14ac:dyDescent="0.25">
      <c r="D114" s="58">
        <v>45154</v>
      </c>
      <c r="E114" s="58">
        <v>45153</v>
      </c>
      <c r="F114" s="58">
        <v>45153</v>
      </c>
      <c r="G114" s="1"/>
    </row>
    <row r="115" spans="4:7" x14ac:dyDescent="0.25">
      <c r="D115" s="58">
        <v>45155</v>
      </c>
      <c r="E115" s="58">
        <v>45154</v>
      </c>
      <c r="F115" s="58">
        <v>45154</v>
      </c>
      <c r="G115" s="1"/>
    </row>
    <row r="116" spans="4:7" x14ac:dyDescent="0.25">
      <c r="D116" s="58">
        <v>45156</v>
      </c>
      <c r="E116" s="58">
        <v>45155</v>
      </c>
      <c r="F116" s="58">
        <v>45155</v>
      </c>
      <c r="G116" s="1"/>
    </row>
    <row r="117" spans="4:7" x14ac:dyDescent="0.25">
      <c r="D117" s="58">
        <v>45157</v>
      </c>
      <c r="E117" s="58">
        <v>45156</v>
      </c>
      <c r="F117" s="58">
        <v>45156</v>
      </c>
      <c r="G117" s="1"/>
    </row>
    <row r="118" spans="4:7" x14ac:dyDescent="0.25">
      <c r="D118" s="58">
        <v>45158</v>
      </c>
      <c r="E118" s="58">
        <v>45157</v>
      </c>
      <c r="F118" s="58">
        <v>45157</v>
      </c>
      <c r="G118" s="1"/>
    </row>
    <row r="119" spans="4:7" x14ac:dyDescent="0.25">
      <c r="D119" s="58">
        <v>45159</v>
      </c>
      <c r="E119" s="58">
        <v>45158</v>
      </c>
      <c r="F119" s="58">
        <v>45158</v>
      </c>
      <c r="G119" s="1"/>
    </row>
    <row r="120" spans="4:7" x14ac:dyDescent="0.25">
      <c r="D120" s="58">
        <v>45160</v>
      </c>
      <c r="E120" s="58">
        <v>45159</v>
      </c>
      <c r="F120" s="58">
        <v>45159</v>
      </c>
      <c r="G120" s="1"/>
    </row>
    <row r="121" spans="4:7" x14ac:dyDescent="0.25">
      <c r="D121" s="58">
        <v>45161</v>
      </c>
      <c r="E121" s="58">
        <v>45160</v>
      </c>
      <c r="F121" s="58">
        <v>45160</v>
      </c>
      <c r="G121" s="1"/>
    </row>
    <row r="122" spans="4:7" x14ac:dyDescent="0.25">
      <c r="D122" s="58">
        <v>45162</v>
      </c>
      <c r="E122" s="58">
        <v>45161</v>
      </c>
      <c r="F122" s="58">
        <v>45161</v>
      </c>
      <c r="G122" s="43"/>
    </row>
    <row r="123" spans="4:7" x14ac:dyDescent="0.25">
      <c r="D123" s="58">
        <v>45163</v>
      </c>
      <c r="E123" s="58">
        <v>45162</v>
      </c>
      <c r="F123" s="58">
        <v>45162</v>
      </c>
      <c r="G123" s="43"/>
    </row>
    <row r="124" spans="4:7" x14ac:dyDescent="0.25">
      <c r="D124" s="58">
        <v>45164</v>
      </c>
      <c r="E124" s="58">
        <v>45163</v>
      </c>
      <c r="F124" s="58">
        <v>45163</v>
      </c>
      <c r="G124" s="43"/>
    </row>
    <row r="125" spans="4:7" x14ac:dyDescent="0.25">
      <c r="D125" s="58">
        <v>45165</v>
      </c>
      <c r="E125" s="58">
        <v>45164</v>
      </c>
      <c r="F125" s="58">
        <v>45164</v>
      </c>
      <c r="G125" s="43"/>
    </row>
    <row r="126" spans="4:7" x14ac:dyDescent="0.25">
      <c r="D126" s="58">
        <v>45166</v>
      </c>
      <c r="E126" s="58">
        <v>45165</v>
      </c>
      <c r="F126" s="58">
        <v>45165</v>
      </c>
      <c r="G126" s="43"/>
    </row>
    <row r="127" spans="4:7" x14ac:dyDescent="0.25">
      <c r="D127" s="58">
        <v>45167</v>
      </c>
      <c r="E127" s="58">
        <v>45166</v>
      </c>
      <c r="F127" s="58">
        <v>45166</v>
      </c>
      <c r="G127" s="43"/>
    </row>
    <row r="128" spans="4:7" x14ac:dyDescent="0.25">
      <c r="D128" s="58">
        <v>45168</v>
      </c>
      <c r="E128" s="58">
        <v>45167</v>
      </c>
      <c r="F128" s="58">
        <v>45167</v>
      </c>
      <c r="G128" s="43"/>
    </row>
    <row r="129" spans="4:7" x14ac:dyDescent="0.25">
      <c r="D129" s="58">
        <v>45169</v>
      </c>
      <c r="E129" s="58">
        <v>45168</v>
      </c>
      <c r="F129" s="58">
        <v>45168</v>
      </c>
      <c r="G129" s="43"/>
    </row>
    <row r="130" spans="4:7" x14ac:dyDescent="0.25">
      <c r="D130" s="58">
        <v>45170</v>
      </c>
      <c r="E130" s="58">
        <v>45169</v>
      </c>
      <c r="F130" s="58">
        <v>45169</v>
      </c>
      <c r="G130" s="43"/>
    </row>
    <row r="131" spans="4:7" x14ac:dyDescent="0.25">
      <c r="D131" s="1">
        <v>45171</v>
      </c>
      <c r="E131" s="58">
        <v>45170</v>
      </c>
      <c r="F131" s="58">
        <v>45170</v>
      </c>
      <c r="G131" s="43"/>
    </row>
    <row r="132" spans="4:7" x14ac:dyDescent="0.25">
      <c r="D132" s="1">
        <v>45172</v>
      </c>
      <c r="E132" s="1">
        <v>45171</v>
      </c>
      <c r="F132" s="1">
        <v>45171</v>
      </c>
      <c r="G132" s="43"/>
    </row>
    <row r="133" spans="4:7" x14ac:dyDescent="0.25">
      <c r="D133" s="1">
        <v>45220</v>
      </c>
      <c r="E133" s="1">
        <v>45172</v>
      </c>
      <c r="F133" s="1">
        <v>45172</v>
      </c>
      <c r="G133" s="43"/>
    </row>
    <row r="134" spans="4:7" x14ac:dyDescent="0.25">
      <c r="D134" s="1">
        <v>45221</v>
      </c>
      <c r="E134" s="1">
        <v>45220</v>
      </c>
      <c r="F134" s="1">
        <v>45220</v>
      </c>
      <c r="G134" s="43"/>
    </row>
    <row r="135" spans="4:7" x14ac:dyDescent="0.25">
      <c r="D135" s="1">
        <v>45222</v>
      </c>
      <c r="E135" s="1">
        <v>45221</v>
      </c>
      <c r="F135" s="1">
        <v>45221</v>
      </c>
      <c r="G135" s="43"/>
    </row>
    <row r="136" spans="4:7" x14ac:dyDescent="0.25">
      <c r="D136" s="1">
        <v>45223</v>
      </c>
      <c r="E136" s="1">
        <v>45222</v>
      </c>
      <c r="F136" s="1">
        <v>45222</v>
      </c>
      <c r="G136" s="43"/>
    </row>
    <row r="137" spans="4:7" x14ac:dyDescent="0.25">
      <c r="D137" s="1">
        <v>45224</v>
      </c>
      <c r="E137" s="1">
        <v>45223</v>
      </c>
      <c r="F137" s="1">
        <v>45223</v>
      </c>
      <c r="G137" s="1"/>
    </row>
    <row r="138" spans="4:7" x14ac:dyDescent="0.25">
      <c r="D138" s="1">
        <v>45225</v>
      </c>
      <c r="E138" s="1">
        <v>45224</v>
      </c>
      <c r="F138" s="1">
        <v>45224</v>
      </c>
      <c r="G138" s="1"/>
    </row>
    <row r="139" spans="4:7" x14ac:dyDescent="0.25">
      <c r="D139" s="1">
        <v>45226</v>
      </c>
      <c r="E139" s="1">
        <v>45225</v>
      </c>
      <c r="F139" s="1">
        <v>45225</v>
      </c>
      <c r="G139" s="1"/>
    </row>
    <row r="140" spans="4:7" x14ac:dyDescent="0.25">
      <c r="D140" s="1">
        <v>45227</v>
      </c>
      <c r="E140" s="1">
        <v>45226</v>
      </c>
      <c r="F140" s="1">
        <v>45226</v>
      </c>
      <c r="G140" s="1"/>
    </row>
    <row r="141" spans="4:7" x14ac:dyDescent="0.25">
      <c r="D141" s="1">
        <v>45228</v>
      </c>
      <c r="E141" s="1">
        <v>45227</v>
      </c>
      <c r="F141" s="1">
        <v>45227</v>
      </c>
      <c r="G141" s="1"/>
    </row>
    <row r="142" spans="4:7" x14ac:dyDescent="0.25">
      <c r="D142" s="1">
        <v>45229</v>
      </c>
      <c r="E142" s="1">
        <v>45228</v>
      </c>
      <c r="F142" s="1">
        <v>45228</v>
      </c>
      <c r="G142" s="1"/>
    </row>
    <row r="143" spans="4:7" x14ac:dyDescent="0.25">
      <c r="D143" s="1">
        <v>45230</v>
      </c>
      <c r="E143" s="1">
        <v>45229</v>
      </c>
      <c r="F143" s="1">
        <v>45229</v>
      </c>
      <c r="G143" s="1"/>
    </row>
    <row r="144" spans="4:7" x14ac:dyDescent="0.25">
      <c r="D144" s="1">
        <v>45231</v>
      </c>
      <c r="E144" s="1">
        <v>45230</v>
      </c>
      <c r="F144" s="1">
        <v>45230</v>
      </c>
      <c r="G144" s="1"/>
    </row>
    <row r="145" spans="4:7" x14ac:dyDescent="0.25">
      <c r="D145" s="1">
        <v>45232</v>
      </c>
      <c r="E145" s="1">
        <v>45231</v>
      </c>
      <c r="F145" s="1">
        <v>45231</v>
      </c>
      <c r="G145" s="1"/>
    </row>
    <row r="146" spans="4:7" x14ac:dyDescent="0.25">
      <c r="D146" s="1">
        <v>45233</v>
      </c>
      <c r="E146" s="1">
        <v>45232</v>
      </c>
      <c r="F146" s="1">
        <v>45232</v>
      </c>
      <c r="G146" s="1"/>
    </row>
    <row r="147" spans="4:7" x14ac:dyDescent="0.25">
      <c r="D147" s="1">
        <v>45234</v>
      </c>
      <c r="E147" s="1">
        <v>45233</v>
      </c>
      <c r="F147" s="1">
        <v>45233</v>
      </c>
      <c r="G147" s="1"/>
    </row>
    <row r="148" spans="4:7" x14ac:dyDescent="0.25">
      <c r="D148" s="1">
        <v>45235</v>
      </c>
      <c r="E148" s="1">
        <v>45234</v>
      </c>
      <c r="F148" s="1">
        <v>45234</v>
      </c>
      <c r="G148" s="1"/>
    </row>
    <row r="149" spans="4:7" x14ac:dyDescent="0.25">
      <c r="D149" s="58">
        <v>45283</v>
      </c>
      <c r="E149" s="1">
        <v>45235</v>
      </c>
      <c r="F149" s="1">
        <v>45235</v>
      </c>
      <c r="G149" s="1"/>
    </row>
    <row r="150" spans="4:7" x14ac:dyDescent="0.25">
      <c r="D150" s="58">
        <v>45284</v>
      </c>
      <c r="E150" s="58">
        <v>45283</v>
      </c>
      <c r="F150" s="58">
        <v>45283</v>
      </c>
      <c r="G150" s="1"/>
    </row>
    <row r="151" spans="4:7" x14ac:dyDescent="0.25">
      <c r="D151" s="58">
        <v>45285</v>
      </c>
      <c r="E151" s="58">
        <v>45284</v>
      </c>
      <c r="F151" s="58">
        <v>45284</v>
      </c>
      <c r="G151" s="1"/>
    </row>
    <row r="152" spans="4:7" x14ac:dyDescent="0.25">
      <c r="D152" s="58">
        <v>45286</v>
      </c>
      <c r="E152" s="58">
        <v>45285</v>
      </c>
      <c r="F152" s="58">
        <v>45285</v>
      </c>
      <c r="G152" s="1"/>
    </row>
    <row r="153" spans="4:7" x14ac:dyDescent="0.25">
      <c r="D153" s="58">
        <v>45287</v>
      </c>
      <c r="E153" s="58">
        <v>45286</v>
      </c>
      <c r="F153" s="58">
        <v>45286</v>
      </c>
      <c r="G153" s="43"/>
    </row>
    <row r="154" spans="4:7" x14ac:dyDescent="0.25">
      <c r="D154" s="58">
        <v>45288</v>
      </c>
      <c r="E154" s="58">
        <v>45287</v>
      </c>
      <c r="F154" s="58">
        <v>45287</v>
      </c>
      <c r="G154" s="43"/>
    </row>
    <row r="155" spans="4:7" x14ac:dyDescent="0.25">
      <c r="D155" s="58">
        <v>45289</v>
      </c>
      <c r="E155" s="58">
        <v>45288</v>
      </c>
      <c r="F155" s="58">
        <v>45288</v>
      </c>
      <c r="G155" s="43"/>
    </row>
    <row r="156" spans="4:7" x14ac:dyDescent="0.25">
      <c r="D156" s="58">
        <v>45290</v>
      </c>
      <c r="E156" s="58">
        <v>45289</v>
      </c>
      <c r="F156" s="58">
        <v>45289</v>
      </c>
      <c r="G156" s="43"/>
    </row>
    <row r="157" spans="4:7" x14ac:dyDescent="0.25">
      <c r="D157" s="58">
        <v>45291</v>
      </c>
      <c r="E157" s="58">
        <v>45290</v>
      </c>
      <c r="F157" s="58">
        <v>45290</v>
      </c>
      <c r="G157" s="43"/>
    </row>
    <row r="158" spans="4:7" x14ac:dyDescent="0.25">
      <c r="D158" s="58">
        <v>45292</v>
      </c>
      <c r="E158" s="58">
        <v>45291</v>
      </c>
      <c r="F158" s="58">
        <v>45291</v>
      </c>
      <c r="G158" s="43"/>
    </row>
    <row r="159" spans="4:7" x14ac:dyDescent="0.25">
      <c r="D159" s="58">
        <v>45293</v>
      </c>
      <c r="E159" s="58">
        <v>45292</v>
      </c>
      <c r="F159" s="58">
        <v>45292</v>
      </c>
      <c r="G159" s="43"/>
    </row>
    <row r="160" spans="4:7" x14ac:dyDescent="0.25">
      <c r="D160" s="58">
        <v>45294</v>
      </c>
      <c r="E160" s="58">
        <v>45293</v>
      </c>
      <c r="F160" s="58">
        <v>45293</v>
      </c>
      <c r="G160" s="43"/>
    </row>
    <row r="161" spans="4:7" x14ac:dyDescent="0.25">
      <c r="D161" s="58">
        <v>45295</v>
      </c>
      <c r="E161" s="58">
        <v>45294</v>
      </c>
      <c r="F161" s="58">
        <v>45294</v>
      </c>
      <c r="G161" s="43"/>
    </row>
    <row r="162" spans="4:7" x14ac:dyDescent="0.25">
      <c r="D162" s="58">
        <v>45296</v>
      </c>
      <c r="E162" s="58">
        <v>45295</v>
      </c>
      <c r="F162" s="58">
        <v>45295</v>
      </c>
      <c r="G162" s="43"/>
    </row>
    <row r="163" spans="4:7" x14ac:dyDescent="0.25">
      <c r="D163" s="58">
        <v>45297</v>
      </c>
      <c r="E163" s="58">
        <v>45296</v>
      </c>
      <c r="F163" s="58">
        <v>45296</v>
      </c>
      <c r="G163" s="43"/>
    </row>
    <row r="164" spans="4:7" x14ac:dyDescent="0.25">
      <c r="D164" s="58">
        <v>45298</v>
      </c>
      <c r="E164" s="58">
        <v>45297</v>
      </c>
      <c r="F164" s="58">
        <v>45297</v>
      </c>
      <c r="G164" s="43"/>
    </row>
    <row r="165" spans="4:7" x14ac:dyDescent="0.25">
      <c r="D165" s="1">
        <v>45340</v>
      </c>
      <c r="E165" s="58">
        <v>45298</v>
      </c>
      <c r="F165" s="58">
        <v>45298</v>
      </c>
      <c r="G165" s="43"/>
    </row>
    <row r="166" spans="4:7" x14ac:dyDescent="0.25">
      <c r="D166" s="1">
        <v>45341</v>
      </c>
      <c r="E166" s="1">
        <v>45347</v>
      </c>
      <c r="F166" s="1">
        <v>45333</v>
      </c>
      <c r="G166" s="43"/>
    </row>
    <row r="167" spans="4:7" x14ac:dyDescent="0.25">
      <c r="D167" s="1">
        <v>45342</v>
      </c>
      <c r="E167" s="1">
        <v>45348</v>
      </c>
      <c r="F167" s="1">
        <v>45334</v>
      </c>
      <c r="G167" s="43"/>
    </row>
    <row r="168" spans="4:7" x14ac:dyDescent="0.25">
      <c r="D168" s="1">
        <v>45343</v>
      </c>
      <c r="E168" s="1">
        <v>45349</v>
      </c>
      <c r="F168" s="1">
        <v>45335</v>
      </c>
      <c r="G168" s="1"/>
    </row>
    <row r="169" spans="4:7" x14ac:dyDescent="0.25">
      <c r="D169" s="1">
        <v>45344</v>
      </c>
      <c r="E169" s="1">
        <v>45350</v>
      </c>
      <c r="F169" s="1">
        <v>45336</v>
      </c>
      <c r="G169" s="1"/>
    </row>
    <row r="170" spans="4:7" x14ac:dyDescent="0.25">
      <c r="D170" s="1">
        <v>45345</v>
      </c>
      <c r="E170" s="1">
        <v>45351</v>
      </c>
      <c r="F170" s="1">
        <v>45337</v>
      </c>
      <c r="G170" s="1"/>
    </row>
    <row r="171" spans="4:7" x14ac:dyDescent="0.25">
      <c r="D171" s="1">
        <v>45346</v>
      </c>
      <c r="E171" s="1">
        <v>45352</v>
      </c>
      <c r="F171" s="1">
        <v>45338</v>
      </c>
      <c r="G171" s="1"/>
    </row>
    <row r="172" spans="4:7" x14ac:dyDescent="0.25">
      <c r="D172" s="1">
        <v>45347</v>
      </c>
      <c r="E172" s="1">
        <v>45353</v>
      </c>
      <c r="F172" s="1">
        <v>45339</v>
      </c>
      <c r="G172" s="1"/>
    </row>
    <row r="173" spans="4:7" x14ac:dyDescent="0.25">
      <c r="D173" s="1">
        <v>45348</v>
      </c>
      <c r="E173" s="1">
        <v>45354</v>
      </c>
      <c r="F173" s="1">
        <v>45340</v>
      </c>
      <c r="G173" s="1"/>
    </row>
    <row r="174" spans="4:7" x14ac:dyDescent="0.25">
      <c r="D174" s="1">
        <v>45349</v>
      </c>
      <c r="E174" s="1">
        <v>45355</v>
      </c>
      <c r="F174" s="1">
        <v>45341</v>
      </c>
      <c r="G174" s="1"/>
    </row>
    <row r="175" spans="4:7" x14ac:dyDescent="0.25">
      <c r="D175" s="1">
        <v>45350</v>
      </c>
      <c r="E175" s="1">
        <v>45356</v>
      </c>
      <c r="F175" s="1">
        <v>45342</v>
      </c>
      <c r="G175" s="1"/>
    </row>
    <row r="176" spans="4:7" x14ac:dyDescent="0.25">
      <c r="D176" s="1">
        <v>45351</v>
      </c>
      <c r="E176" s="1">
        <v>45357</v>
      </c>
      <c r="F176" s="1">
        <v>45343</v>
      </c>
      <c r="G176" s="1"/>
    </row>
    <row r="177" spans="4:7" x14ac:dyDescent="0.25">
      <c r="D177" s="1">
        <v>45352</v>
      </c>
      <c r="E177" s="1">
        <v>45358</v>
      </c>
      <c r="F177" s="1">
        <v>45344</v>
      </c>
      <c r="G177" s="1"/>
    </row>
    <row r="178" spans="4:7" x14ac:dyDescent="0.25">
      <c r="D178" s="1">
        <v>45353</v>
      </c>
      <c r="E178" s="1">
        <v>45359</v>
      </c>
      <c r="F178" s="1">
        <v>45345</v>
      </c>
      <c r="G178" s="1"/>
    </row>
    <row r="179" spans="4:7" x14ac:dyDescent="0.25">
      <c r="D179" s="1">
        <v>45354</v>
      </c>
      <c r="E179" s="1">
        <v>45360</v>
      </c>
      <c r="F179" s="1">
        <v>45346</v>
      </c>
      <c r="G179" s="1"/>
    </row>
    <row r="180" spans="4:7" x14ac:dyDescent="0.25">
      <c r="D180" s="63">
        <v>45396</v>
      </c>
      <c r="E180" s="1">
        <v>45361</v>
      </c>
      <c r="F180" s="1">
        <v>45347</v>
      </c>
      <c r="G180" s="1"/>
    </row>
    <row r="181" spans="4:7" x14ac:dyDescent="0.25">
      <c r="D181" s="63">
        <v>45397</v>
      </c>
      <c r="E181" s="58">
        <v>45403</v>
      </c>
      <c r="F181" s="62">
        <v>45389</v>
      </c>
      <c r="G181" s="1"/>
    </row>
    <row r="182" spans="4:7" x14ac:dyDescent="0.25">
      <c r="D182" s="63">
        <v>45398</v>
      </c>
      <c r="E182" s="58">
        <v>45404</v>
      </c>
      <c r="F182" s="62">
        <v>45390</v>
      </c>
      <c r="G182" s="1"/>
    </row>
    <row r="183" spans="4:7" x14ac:dyDescent="0.25">
      <c r="D183" s="63">
        <v>45399</v>
      </c>
      <c r="E183" s="58">
        <v>45405</v>
      </c>
      <c r="F183" s="62">
        <v>45391</v>
      </c>
      <c r="G183" s="43"/>
    </row>
    <row r="184" spans="4:7" x14ac:dyDescent="0.25">
      <c r="D184" s="63">
        <v>45400</v>
      </c>
      <c r="E184" s="58">
        <v>45406</v>
      </c>
      <c r="F184" s="62">
        <v>45392</v>
      </c>
      <c r="G184" s="43"/>
    </row>
    <row r="185" spans="4:7" x14ac:dyDescent="0.25">
      <c r="D185" s="63">
        <v>45401</v>
      </c>
      <c r="E185" s="58">
        <v>45407</v>
      </c>
      <c r="F185" s="62">
        <v>45393</v>
      </c>
      <c r="G185" s="43"/>
    </row>
    <row r="186" spans="4:7" x14ac:dyDescent="0.25">
      <c r="D186" s="63">
        <v>45402</v>
      </c>
      <c r="E186" s="58">
        <v>45408</v>
      </c>
      <c r="F186" s="62">
        <v>45394</v>
      </c>
      <c r="G186" s="43"/>
    </row>
    <row r="187" spans="4:7" x14ac:dyDescent="0.25">
      <c r="D187" s="63">
        <v>45403</v>
      </c>
      <c r="E187" s="58">
        <v>45409</v>
      </c>
      <c r="F187" s="62">
        <v>45395</v>
      </c>
      <c r="G187" s="43"/>
    </row>
    <row r="188" spans="4:7" x14ac:dyDescent="0.25">
      <c r="D188" s="63">
        <v>45404</v>
      </c>
      <c r="E188" s="58">
        <v>45410</v>
      </c>
      <c r="F188" s="62">
        <v>45396</v>
      </c>
      <c r="G188" s="1"/>
    </row>
    <row r="189" spans="4:7" x14ac:dyDescent="0.25">
      <c r="D189" s="63">
        <v>45405</v>
      </c>
      <c r="E189" s="58">
        <v>45411</v>
      </c>
      <c r="F189" s="62">
        <v>45397</v>
      </c>
      <c r="G189" s="1"/>
    </row>
    <row r="190" spans="4:7" x14ac:dyDescent="0.25">
      <c r="D190" s="63">
        <v>45406</v>
      </c>
      <c r="E190" s="58">
        <v>45412</v>
      </c>
      <c r="F190" s="62">
        <v>45398</v>
      </c>
      <c r="G190" s="1"/>
    </row>
    <row r="191" spans="4:7" x14ac:dyDescent="0.25">
      <c r="D191" s="63">
        <v>45407</v>
      </c>
      <c r="E191" s="58">
        <v>45413</v>
      </c>
      <c r="F191" s="62">
        <v>45399</v>
      </c>
      <c r="G191" s="1"/>
    </row>
    <row r="192" spans="4:7" x14ac:dyDescent="0.25">
      <c r="D192" s="63">
        <v>45408</v>
      </c>
      <c r="E192" s="58">
        <v>45414</v>
      </c>
      <c r="F192" s="62">
        <v>45400</v>
      </c>
      <c r="G192" s="1"/>
    </row>
    <row r="193" spans="4:7" x14ac:dyDescent="0.25">
      <c r="D193" s="63">
        <v>45409</v>
      </c>
      <c r="E193" s="58">
        <v>45415</v>
      </c>
      <c r="F193" s="62">
        <v>45401</v>
      </c>
      <c r="G193" s="1"/>
    </row>
    <row r="194" spans="4:7" x14ac:dyDescent="0.25">
      <c r="D194" s="63">
        <v>45410</v>
      </c>
      <c r="E194" s="58">
        <v>45416</v>
      </c>
      <c r="F194" s="62">
        <v>45402</v>
      </c>
      <c r="G194" s="1"/>
    </row>
    <row r="195" spans="4:7" x14ac:dyDescent="0.25">
      <c r="D195" s="1">
        <v>45480</v>
      </c>
      <c r="E195" s="58">
        <v>45417</v>
      </c>
      <c r="F195" s="62">
        <v>45403</v>
      </c>
      <c r="G195" s="1"/>
    </row>
    <row r="196" spans="4:7" x14ac:dyDescent="0.25">
      <c r="D196" s="1">
        <v>45481</v>
      </c>
      <c r="E196" s="1">
        <v>45480</v>
      </c>
      <c r="F196" s="1">
        <v>45480</v>
      </c>
      <c r="G196" s="1"/>
    </row>
    <row r="197" spans="4:7" x14ac:dyDescent="0.25">
      <c r="D197" s="1">
        <v>45482</v>
      </c>
      <c r="E197" s="1">
        <v>45481</v>
      </c>
      <c r="F197" s="1">
        <v>45481</v>
      </c>
      <c r="G197" s="1"/>
    </row>
    <row r="198" spans="4:7" x14ac:dyDescent="0.25">
      <c r="D198" s="1">
        <v>45483</v>
      </c>
      <c r="E198" s="1">
        <v>45482</v>
      </c>
      <c r="F198" s="1">
        <v>45482</v>
      </c>
      <c r="G198" s="1"/>
    </row>
    <row r="199" spans="4:7" x14ac:dyDescent="0.25">
      <c r="D199" s="1">
        <v>45484</v>
      </c>
      <c r="E199" s="1">
        <v>45483</v>
      </c>
      <c r="F199" s="1">
        <v>45483</v>
      </c>
      <c r="G199" s="1"/>
    </row>
    <row r="200" spans="4:7" x14ac:dyDescent="0.25">
      <c r="D200" s="1">
        <v>45485</v>
      </c>
      <c r="E200" s="1">
        <v>45484</v>
      </c>
      <c r="F200" s="1">
        <v>45484</v>
      </c>
      <c r="G200" s="1"/>
    </row>
    <row r="201" spans="4:7" x14ac:dyDescent="0.25">
      <c r="D201" s="1">
        <v>45486</v>
      </c>
      <c r="E201" s="1">
        <v>45485</v>
      </c>
      <c r="F201" s="1">
        <v>45485</v>
      </c>
      <c r="G201" s="1"/>
    </row>
    <row r="202" spans="4:7" x14ac:dyDescent="0.25">
      <c r="D202" s="1">
        <v>45487</v>
      </c>
      <c r="E202" s="1">
        <v>45486</v>
      </c>
      <c r="F202" s="1">
        <v>45486</v>
      </c>
      <c r="G202" s="1"/>
    </row>
    <row r="203" spans="4:7" x14ac:dyDescent="0.25">
      <c r="D203" s="1">
        <v>45488</v>
      </c>
      <c r="E203" s="1">
        <v>45487</v>
      </c>
      <c r="F203" s="1">
        <v>45487</v>
      </c>
      <c r="G203" s="1"/>
    </row>
    <row r="204" spans="4:7" x14ac:dyDescent="0.25">
      <c r="D204" s="1">
        <v>45489</v>
      </c>
      <c r="E204" s="1">
        <v>45488</v>
      </c>
      <c r="F204" s="1">
        <v>45488</v>
      </c>
      <c r="G204" s="1"/>
    </row>
    <row r="205" spans="4:7" x14ac:dyDescent="0.25">
      <c r="D205" s="1">
        <v>45490</v>
      </c>
      <c r="E205" s="1">
        <v>45489</v>
      </c>
      <c r="F205" s="1">
        <v>45489</v>
      </c>
      <c r="G205" s="1"/>
    </row>
    <row r="206" spans="4:7" x14ac:dyDescent="0.25">
      <c r="D206" s="1">
        <v>45491</v>
      </c>
      <c r="E206" s="1">
        <v>45490</v>
      </c>
      <c r="F206" s="1">
        <v>45490</v>
      </c>
      <c r="G206" s="1"/>
    </row>
    <row r="207" spans="4:7" x14ac:dyDescent="0.25">
      <c r="D207" s="1">
        <v>45492</v>
      </c>
      <c r="E207" s="1">
        <v>45491</v>
      </c>
      <c r="F207" s="1">
        <v>45491</v>
      </c>
      <c r="G207" s="1"/>
    </row>
    <row r="208" spans="4:7" x14ac:dyDescent="0.25">
      <c r="D208" s="1">
        <v>45493</v>
      </c>
      <c r="E208" s="1">
        <v>45492</v>
      </c>
      <c r="F208" s="1">
        <v>45492</v>
      </c>
      <c r="G208" s="1"/>
    </row>
    <row r="209" spans="4:7" x14ac:dyDescent="0.25">
      <c r="D209" s="1">
        <v>45494</v>
      </c>
      <c r="E209" s="1">
        <v>45493</v>
      </c>
      <c r="F209" s="1">
        <v>45493</v>
      </c>
      <c r="G209" s="1"/>
    </row>
    <row r="210" spans="4:7" x14ac:dyDescent="0.25">
      <c r="D210" s="1">
        <v>45495</v>
      </c>
      <c r="E210" s="1">
        <v>45494</v>
      </c>
      <c r="F210" s="1">
        <v>45494</v>
      </c>
      <c r="G210" s="1"/>
    </row>
    <row r="211" spans="4:7" x14ac:dyDescent="0.25">
      <c r="D211" s="1">
        <v>45496</v>
      </c>
      <c r="E211" s="1">
        <v>45495</v>
      </c>
      <c r="F211" s="1">
        <v>45495</v>
      </c>
      <c r="G211" s="1"/>
    </row>
    <row r="212" spans="4:7" x14ac:dyDescent="0.25">
      <c r="D212" s="1">
        <v>45497</v>
      </c>
      <c r="E212" s="1">
        <v>45496</v>
      </c>
      <c r="F212" s="1">
        <v>45496</v>
      </c>
      <c r="G212" s="1"/>
    </row>
    <row r="213" spans="4:7" x14ac:dyDescent="0.25">
      <c r="D213" s="1">
        <v>45498</v>
      </c>
      <c r="E213" s="1">
        <v>45497</v>
      </c>
      <c r="F213" s="1">
        <v>45497</v>
      </c>
      <c r="G213" s="1"/>
    </row>
    <row r="214" spans="4:7" x14ac:dyDescent="0.25">
      <c r="D214" s="1">
        <v>45499</v>
      </c>
      <c r="E214" s="1">
        <v>45498</v>
      </c>
      <c r="F214" s="1">
        <v>45498</v>
      </c>
      <c r="G214" s="1"/>
    </row>
    <row r="215" spans="4:7" x14ac:dyDescent="0.25">
      <c r="D215" s="1">
        <v>45500</v>
      </c>
      <c r="E215" s="1">
        <v>45499</v>
      </c>
      <c r="F215" s="1">
        <v>45499</v>
      </c>
      <c r="G215" s="1"/>
    </row>
    <row r="216" spans="4:7" x14ac:dyDescent="0.25">
      <c r="D216" s="1">
        <v>45501</v>
      </c>
      <c r="E216" s="1">
        <v>45500</v>
      </c>
      <c r="F216" s="1">
        <v>45500</v>
      </c>
      <c r="G216" s="1"/>
    </row>
    <row r="217" spans="4:7" x14ac:dyDescent="0.25">
      <c r="D217" s="1">
        <v>45502</v>
      </c>
      <c r="E217" s="1">
        <v>45501</v>
      </c>
      <c r="F217" s="1">
        <v>45501</v>
      </c>
      <c r="G217" s="1"/>
    </row>
    <row r="218" spans="4:7" x14ac:dyDescent="0.25">
      <c r="D218" s="1">
        <v>45503</v>
      </c>
      <c r="E218" s="1">
        <v>45502</v>
      </c>
      <c r="F218" s="1">
        <v>45502</v>
      </c>
      <c r="G218" s="1"/>
    </row>
    <row r="219" spans="4:7" x14ac:dyDescent="0.25">
      <c r="D219" s="1">
        <v>45504</v>
      </c>
      <c r="E219" s="1">
        <v>45503</v>
      </c>
      <c r="F219" s="1">
        <v>45503</v>
      </c>
      <c r="G219" s="1"/>
    </row>
    <row r="220" spans="4:7" x14ac:dyDescent="0.25">
      <c r="D220" s="1">
        <v>45505</v>
      </c>
      <c r="E220" s="1">
        <v>45504</v>
      </c>
      <c r="F220" s="1">
        <v>45504</v>
      </c>
      <c r="G220" s="1"/>
    </row>
    <row r="221" spans="4:7" x14ac:dyDescent="0.25">
      <c r="D221" s="1">
        <v>45506</v>
      </c>
      <c r="E221" s="1">
        <v>45505</v>
      </c>
      <c r="F221" s="1">
        <v>45505</v>
      </c>
      <c r="G221" s="1"/>
    </row>
    <row r="222" spans="4:7" x14ac:dyDescent="0.25">
      <c r="D222" s="1">
        <v>45507</v>
      </c>
      <c r="E222" s="1">
        <v>45506</v>
      </c>
      <c r="F222" s="1">
        <v>45506</v>
      </c>
      <c r="G222" s="1"/>
    </row>
    <row r="223" spans="4:7" x14ac:dyDescent="0.25">
      <c r="D223" s="1">
        <v>45508</v>
      </c>
      <c r="E223" s="1">
        <v>45507</v>
      </c>
      <c r="F223" s="1">
        <v>45507</v>
      </c>
      <c r="G223" s="1"/>
    </row>
    <row r="224" spans="4:7" x14ac:dyDescent="0.25">
      <c r="D224" s="1">
        <v>45509</v>
      </c>
      <c r="E224" s="1">
        <v>45508</v>
      </c>
      <c r="F224" s="1">
        <v>45508</v>
      </c>
      <c r="G224" s="1"/>
    </row>
    <row r="225" spans="4:7" x14ac:dyDescent="0.25">
      <c r="D225" s="1">
        <v>45510</v>
      </c>
      <c r="E225" s="1">
        <v>45509</v>
      </c>
      <c r="F225" s="1">
        <v>45509</v>
      </c>
      <c r="G225" s="1"/>
    </row>
    <row r="226" spans="4:7" x14ac:dyDescent="0.25">
      <c r="D226" s="1">
        <v>45511</v>
      </c>
      <c r="E226" s="1">
        <v>45510</v>
      </c>
      <c r="F226" s="1">
        <v>45510</v>
      </c>
      <c r="G226" s="1"/>
    </row>
    <row r="227" spans="4:7" x14ac:dyDescent="0.25">
      <c r="D227" s="1">
        <v>45512</v>
      </c>
      <c r="E227" s="1">
        <v>45511</v>
      </c>
      <c r="F227" s="1">
        <v>45511</v>
      </c>
      <c r="G227" s="1"/>
    </row>
    <row r="228" spans="4:7" x14ac:dyDescent="0.25">
      <c r="D228" s="1">
        <v>45513</v>
      </c>
      <c r="E228" s="1">
        <v>45512</v>
      </c>
      <c r="F228" s="1">
        <v>45512</v>
      </c>
      <c r="G228" s="1"/>
    </row>
    <row r="229" spans="4:7" x14ac:dyDescent="0.25">
      <c r="D229" s="1">
        <v>45514</v>
      </c>
      <c r="E229" s="1">
        <v>45513</v>
      </c>
      <c r="F229" s="1">
        <v>45513</v>
      </c>
      <c r="G229" s="1"/>
    </row>
    <row r="230" spans="4:7" x14ac:dyDescent="0.25">
      <c r="D230" s="1">
        <v>45515</v>
      </c>
      <c r="E230" s="1">
        <v>45514</v>
      </c>
      <c r="F230" s="1">
        <v>45514</v>
      </c>
      <c r="G230" s="1"/>
    </row>
    <row r="231" spans="4:7" x14ac:dyDescent="0.25">
      <c r="D231" s="1">
        <v>45516</v>
      </c>
      <c r="E231" s="1">
        <v>45515</v>
      </c>
      <c r="F231" s="1">
        <v>45515</v>
      </c>
      <c r="G231" s="1"/>
    </row>
    <row r="232" spans="4:7" x14ac:dyDescent="0.25">
      <c r="D232" s="1">
        <v>45517</v>
      </c>
      <c r="E232" s="1">
        <v>45516</v>
      </c>
      <c r="F232" s="1">
        <v>45516</v>
      </c>
      <c r="G232" s="1"/>
    </row>
    <row r="233" spans="4:7" x14ac:dyDescent="0.25">
      <c r="D233" s="1">
        <v>45518</v>
      </c>
      <c r="E233" s="1">
        <v>45517</v>
      </c>
      <c r="F233" s="1">
        <v>45517</v>
      </c>
      <c r="G233" s="1"/>
    </row>
    <row r="234" spans="4:7" x14ac:dyDescent="0.25">
      <c r="D234" s="1">
        <v>45519</v>
      </c>
      <c r="E234" s="1">
        <v>45518</v>
      </c>
      <c r="F234" s="1">
        <v>45518</v>
      </c>
      <c r="G234" s="1"/>
    </row>
    <row r="235" spans="4:7" x14ac:dyDescent="0.25">
      <c r="D235" s="1">
        <v>45520</v>
      </c>
      <c r="E235" s="1">
        <v>45519</v>
      </c>
      <c r="F235" s="1">
        <v>45519</v>
      </c>
      <c r="G235" s="1"/>
    </row>
    <row r="236" spans="4:7" x14ac:dyDescent="0.25">
      <c r="D236" s="1">
        <v>45521</v>
      </c>
      <c r="E236" s="1">
        <v>45520</v>
      </c>
      <c r="F236" s="1">
        <v>45520</v>
      </c>
      <c r="G236" s="1"/>
    </row>
    <row r="237" spans="4:7" x14ac:dyDescent="0.25">
      <c r="D237" s="1">
        <v>45522</v>
      </c>
      <c r="E237" s="1">
        <v>45521</v>
      </c>
      <c r="F237" s="1">
        <v>45521</v>
      </c>
      <c r="G237" s="1"/>
    </row>
    <row r="238" spans="4:7" x14ac:dyDescent="0.25">
      <c r="D238" s="1">
        <v>45523</v>
      </c>
      <c r="E238" s="1">
        <v>45522</v>
      </c>
      <c r="F238" s="1">
        <v>45522</v>
      </c>
      <c r="G238" s="1"/>
    </row>
    <row r="239" spans="4:7" x14ac:dyDescent="0.25">
      <c r="D239" s="1">
        <v>45524</v>
      </c>
      <c r="E239" s="1">
        <v>45523</v>
      </c>
      <c r="F239" s="1">
        <v>45523</v>
      </c>
      <c r="G239" s="1"/>
    </row>
    <row r="240" spans="4:7" x14ac:dyDescent="0.25">
      <c r="D240" s="1">
        <v>45525</v>
      </c>
      <c r="E240" s="1">
        <v>45524</v>
      </c>
      <c r="F240" s="1">
        <v>45524</v>
      </c>
      <c r="G240" s="1"/>
    </row>
    <row r="241" spans="4:7" x14ac:dyDescent="0.25">
      <c r="D241" s="1">
        <v>45526</v>
      </c>
      <c r="E241" s="1">
        <v>45525</v>
      </c>
      <c r="F241" s="1">
        <v>45525</v>
      </c>
      <c r="G241" s="1"/>
    </row>
    <row r="242" spans="4:7" x14ac:dyDescent="0.25">
      <c r="D242" s="1">
        <v>45527</v>
      </c>
      <c r="E242" s="1">
        <v>45526</v>
      </c>
      <c r="F242" s="1">
        <v>45526</v>
      </c>
      <c r="G242" s="1"/>
    </row>
    <row r="243" spans="4:7" x14ac:dyDescent="0.25">
      <c r="D243" s="1">
        <v>45528</v>
      </c>
      <c r="E243" s="1">
        <v>45527</v>
      </c>
      <c r="F243" s="1">
        <v>45527</v>
      </c>
      <c r="G243" s="1"/>
    </row>
    <row r="244" spans="4:7" x14ac:dyDescent="0.25">
      <c r="D244" s="1">
        <v>45529</v>
      </c>
      <c r="E244" s="1">
        <v>45528</v>
      </c>
      <c r="F244" s="1">
        <v>45528</v>
      </c>
      <c r="G244" s="1"/>
    </row>
    <row r="245" spans="4:7" x14ac:dyDescent="0.25">
      <c r="D245" s="1">
        <v>45530</v>
      </c>
      <c r="E245" s="1">
        <v>45529</v>
      </c>
      <c r="F245" s="1">
        <v>45529</v>
      </c>
      <c r="G245" s="1"/>
    </row>
    <row r="246" spans="4:7" x14ac:dyDescent="0.25">
      <c r="D246" s="1">
        <v>45531</v>
      </c>
      <c r="E246" s="1">
        <v>45530</v>
      </c>
      <c r="F246" s="1">
        <v>45530</v>
      </c>
      <c r="G246" s="1"/>
    </row>
    <row r="247" spans="4:7" x14ac:dyDescent="0.25">
      <c r="D247" s="1">
        <v>45532</v>
      </c>
      <c r="E247" s="1">
        <v>45531</v>
      </c>
      <c r="F247" s="1">
        <v>45531</v>
      </c>
      <c r="G247" s="1"/>
    </row>
    <row r="248" spans="4:7" x14ac:dyDescent="0.25">
      <c r="D248" s="1">
        <v>45533</v>
      </c>
      <c r="E248" s="1">
        <v>45532</v>
      </c>
      <c r="F248" s="1">
        <v>45532</v>
      </c>
      <c r="G248" s="1"/>
    </row>
    <row r="249" spans="4:7" x14ac:dyDescent="0.25">
      <c r="D249" s="1">
        <v>45534</v>
      </c>
      <c r="E249" s="1">
        <v>45533</v>
      </c>
      <c r="F249" s="1">
        <v>45533</v>
      </c>
      <c r="G249" s="1"/>
    </row>
    <row r="250" spans="4:7" x14ac:dyDescent="0.25">
      <c r="D250" s="1">
        <v>45535</v>
      </c>
      <c r="E250" s="1">
        <v>45534</v>
      </c>
      <c r="F250" s="1">
        <v>45534</v>
      </c>
      <c r="G250" s="1"/>
    </row>
    <row r="251" spans="4:7" x14ac:dyDescent="0.25">
      <c r="D251" s="1">
        <v>45536</v>
      </c>
      <c r="E251" s="1">
        <v>45535</v>
      </c>
      <c r="F251" s="1">
        <v>45535</v>
      </c>
      <c r="G251" s="1"/>
    </row>
    <row r="252" spans="4:7" x14ac:dyDescent="0.25">
      <c r="D252" s="1">
        <v>45585</v>
      </c>
      <c r="E252" s="1">
        <v>45536</v>
      </c>
      <c r="F252" s="1">
        <v>45536</v>
      </c>
      <c r="G252" s="1"/>
    </row>
    <row r="253" spans="4:7" x14ac:dyDescent="0.25">
      <c r="D253" s="1">
        <v>45586</v>
      </c>
      <c r="E253" s="1">
        <v>45585</v>
      </c>
      <c r="F253" s="1">
        <v>45585</v>
      </c>
      <c r="G253" s="1"/>
    </row>
    <row r="254" spans="4:7" x14ac:dyDescent="0.25">
      <c r="D254" s="1">
        <v>45587</v>
      </c>
      <c r="E254" s="1">
        <v>45586</v>
      </c>
      <c r="F254" s="1">
        <v>45586</v>
      </c>
      <c r="G254" s="1"/>
    </row>
    <row r="255" spans="4:7" x14ac:dyDescent="0.25">
      <c r="D255" s="1">
        <v>45588</v>
      </c>
      <c r="E255" s="1">
        <v>45587</v>
      </c>
      <c r="F255" s="1">
        <v>45587</v>
      </c>
      <c r="G255" s="1"/>
    </row>
    <row r="256" spans="4:7" x14ac:dyDescent="0.25">
      <c r="D256" s="1">
        <v>45589</v>
      </c>
      <c r="E256" s="1">
        <v>45588</v>
      </c>
      <c r="F256" s="1">
        <v>45588</v>
      </c>
      <c r="G256" s="1"/>
    </row>
    <row r="257" spans="4:7" x14ac:dyDescent="0.25">
      <c r="D257" s="1">
        <v>45590</v>
      </c>
      <c r="E257" s="1">
        <v>45589</v>
      </c>
      <c r="F257" s="1">
        <v>45589</v>
      </c>
      <c r="G257" s="1"/>
    </row>
    <row r="258" spans="4:7" x14ac:dyDescent="0.25">
      <c r="D258" s="1">
        <v>45591</v>
      </c>
      <c r="E258" s="1">
        <v>45590</v>
      </c>
      <c r="F258" s="1">
        <v>45590</v>
      </c>
      <c r="G258" s="1"/>
    </row>
    <row r="259" spans="4:7" x14ac:dyDescent="0.25">
      <c r="D259" s="1">
        <v>45592</v>
      </c>
      <c r="E259" s="1">
        <v>45591</v>
      </c>
      <c r="F259" s="1">
        <v>45591</v>
      </c>
      <c r="G259" s="1"/>
    </row>
    <row r="260" spans="4:7" x14ac:dyDescent="0.25">
      <c r="D260" s="1">
        <v>45593</v>
      </c>
      <c r="E260" s="1">
        <v>45592</v>
      </c>
      <c r="F260" s="1">
        <v>45592</v>
      </c>
      <c r="G260" s="1"/>
    </row>
    <row r="261" spans="4:7" x14ac:dyDescent="0.25">
      <c r="D261" s="1">
        <v>45594</v>
      </c>
      <c r="E261" s="1">
        <v>45593</v>
      </c>
      <c r="F261" s="1">
        <v>45593</v>
      </c>
      <c r="G261" s="1"/>
    </row>
    <row r="262" spans="4:7" x14ac:dyDescent="0.25">
      <c r="D262" s="1">
        <v>45595</v>
      </c>
      <c r="E262" s="1">
        <v>45594</v>
      </c>
      <c r="F262" s="1">
        <v>45594</v>
      </c>
      <c r="G262" s="1"/>
    </row>
    <row r="263" spans="4:7" x14ac:dyDescent="0.25">
      <c r="D263" s="1">
        <v>45596</v>
      </c>
      <c r="E263" s="1">
        <v>45595</v>
      </c>
      <c r="F263" s="1">
        <v>45595</v>
      </c>
      <c r="G263" s="1"/>
    </row>
    <row r="264" spans="4:7" x14ac:dyDescent="0.25">
      <c r="D264" s="1">
        <v>45597</v>
      </c>
      <c r="E264" s="1">
        <v>45596</v>
      </c>
      <c r="F264" s="1">
        <v>45596</v>
      </c>
      <c r="G264" s="1"/>
    </row>
    <row r="265" spans="4:7" x14ac:dyDescent="0.25">
      <c r="D265" s="1">
        <v>45598</v>
      </c>
      <c r="E265" s="1">
        <v>45597</v>
      </c>
      <c r="F265" s="1">
        <v>45597</v>
      </c>
      <c r="G265" s="1"/>
    </row>
    <row r="266" spans="4:7" x14ac:dyDescent="0.25">
      <c r="D266" s="1">
        <v>45599</v>
      </c>
      <c r="E266" s="1">
        <v>45598</v>
      </c>
      <c r="F266" s="1">
        <v>45598</v>
      </c>
      <c r="G266" s="1"/>
    </row>
    <row r="267" spans="4:7" x14ac:dyDescent="0.25">
      <c r="D267" s="1">
        <v>45648</v>
      </c>
      <c r="E267" s="1">
        <v>45599</v>
      </c>
      <c r="F267" s="1">
        <v>45599</v>
      </c>
      <c r="G267" s="1"/>
    </row>
    <row r="268" spans="4:7" x14ac:dyDescent="0.25">
      <c r="D268" s="1">
        <v>45649</v>
      </c>
      <c r="E268" s="1">
        <v>45648</v>
      </c>
      <c r="F268" s="1">
        <v>45648</v>
      </c>
      <c r="G268" s="1"/>
    </row>
    <row r="269" spans="4:7" x14ac:dyDescent="0.25">
      <c r="D269" s="1">
        <v>45650</v>
      </c>
      <c r="E269" s="1">
        <v>45649</v>
      </c>
      <c r="F269" s="1">
        <v>45649</v>
      </c>
      <c r="G269" s="1"/>
    </row>
    <row r="270" spans="4:7" x14ac:dyDescent="0.25">
      <c r="D270" s="1">
        <v>45651</v>
      </c>
      <c r="E270" s="1">
        <v>45650</v>
      </c>
      <c r="F270" s="1">
        <v>45650</v>
      </c>
      <c r="G270" s="1"/>
    </row>
    <row r="271" spans="4:7" x14ac:dyDescent="0.25">
      <c r="D271" s="1">
        <v>45652</v>
      </c>
      <c r="E271" s="1">
        <v>45651</v>
      </c>
      <c r="F271" s="1">
        <v>45651</v>
      </c>
      <c r="G271" s="1"/>
    </row>
    <row r="272" spans="4:7" x14ac:dyDescent="0.25">
      <c r="D272" s="1">
        <v>45653</v>
      </c>
      <c r="E272" s="1">
        <v>45652</v>
      </c>
      <c r="F272" s="1">
        <v>45652</v>
      </c>
      <c r="G272" s="1"/>
    </row>
    <row r="273" spans="4:7" x14ac:dyDescent="0.25">
      <c r="D273" s="1">
        <v>45654</v>
      </c>
      <c r="E273" s="1">
        <v>45653</v>
      </c>
      <c r="F273" s="1">
        <v>45653</v>
      </c>
      <c r="G273" s="1"/>
    </row>
    <row r="274" spans="4:7" x14ac:dyDescent="0.25">
      <c r="D274" s="1">
        <v>45655</v>
      </c>
      <c r="E274" s="1">
        <v>45654</v>
      </c>
      <c r="F274" s="1">
        <v>45654</v>
      </c>
      <c r="G274" s="1"/>
    </row>
    <row r="275" spans="4:7" x14ac:dyDescent="0.25">
      <c r="D275" s="1">
        <v>45656</v>
      </c>
      <c r="E275" s="1">
        <v>45655</v>
      </c>
      <c r="F275" s="1">
        <v>45655</v>
      </c>
      <c r="G275" s="1"/>
    </row>
    <row r="276" spans="4:7" x14ac:dyDescent="0.25">
      <c r="D276" s="1">
        <v>45657</v>
      </c>
      <c r="E276" s="1">
        <v>45656</v>
      </c>
      <c r="F276" s="1">
        <v>45656</v>
      </c>
      <c r="G276" s="1"/>
    </row>
    <row r="277" spans="4:7" x14ac:dyDescent="0.25">
      <c r="D277" s="1">
        <v>45658</v>
      </c>
      <c r="E277" s="1">
        <v>45657</v>
      </c>
      <c r="F277" s="1">
        <v>45657</v>
      </c>
      <c r="G277" s="1"/>
    </row>
    <row r="278" spans="4:7" x14ac:dyDescent="0.25">
      <c r="D278" s="1">
        <v>45659</v>
      </c>
      <c r="E278" s="1">
        <v>45658</v>
      </c>
      <c r="F278" s="1">
        <v>45658</v>
      </c>
      <c r="G278" s="1"/>
    </row>
    <row r="279" spans="4:7" x14ac:dyDescent="0.25">
      <c r="D279" s="1">
        <v>45660</v>
      </c>
      <c r="E279" s="1">
        <v>45659</v>
      </c>
      <c r="F279" s="1">
        <v>45659</v>
      </c>
      <c r="G279" s="1"/>
    </row>
    <row r="280" spans="4:7" x14ac:dyDescent="0.25">
      <c r="D280" s="1">
        <v>45661</v>
      </c>
      <c r="E280" s="1">
        <v>45660</v>
      </c>
      <c r="F280" s="1">
        <v>45660</v>
      </c>
      <c r="G280" s="1"/>
    </row>
    <row r="281" spans="4:7" x14ac:dyDescent="0.25">
      <c r="D281" s="1">
        <v>45662</v>
      </c>
      <c r="E281" s="1">
        <v>45661</v>
      </c>
      <c r="F281" s="1">
        <v>45661</v>
      </c>
      <c r="G281" s="1"/>
    </row>
    <row r="282" spans="4:7" x14ac:dyDescent="0.25">
      <c r="D282" s="1">
        <v>45710</v>
      </c>
      <c r="E282" s="1">
        <v>45662</v>
      </c>
      <c r="F282" s="1">
        <v>45662</v>
      </c>
      <c r="G282" s="1"/>
    </row>
    <row r="283" spans="4:7" x14ac:dyDescent="0.25">
      <c r="D283" s="1">
        <v>45711</v>
      </c>
      <c r="E283" s="1">
        <v>45696</v>
      </c>
      <c r="F283" s="1">
        <v>45703</v>
      </c>
      <c r="G283" s="1"/>
    </row>
    <row r="284" spans="4:7" x14ac:dyDescent="0.25">
      <c r="D284" s="1">
        <v>45712</v>
      </c>
      <c r="E284" s="1">
        <v>45697</v>
      </c>
      <c r="F284" s="1">
        <v>45704</v>
      </c>
      <c r="G284" s="1"/>
    </row>
    <row r="285" spans="4:7" x14ac:dyDescent="0.25">
      <c r="D285" s="1">
        <v>45713</v>
      </c>
      <c r="E285" s="1">
        <v>45698</v>
      </c>
      <c r="F285" s="1">
        <v>45705</v>
      </c>
      <c r="G285" s="1"/>
    </row>
    <row r="286" spans="4:7" x14ac:dyDescent="0.25">
      <c r="D286" s="1">
        <v>45714</v>
      </c>
      <c r="E286" s="1">
        <v>45699</v>
      </c>
      <c r="F286" s="1">
        <v>45706</v>
      </c>
      <c r="G286" s="1"/>
    </row>
    <row r="287" spans="4:7" x14ac:dyDescent="0.25">
      <c r="D287" s="1">
        <v>45715</v>
      </c>
      <c r="E287" s="1">
        <v>45700</v>
      </c>
      <c r="F287" s="1">
        <v>45707</v>
      </c>
      <c r="G287" s="1"/>
    </row>
    <row r="288" spans="4:7" x14ac:dyDescent="0.25">
      <c r="D288" s="1">
        <v>45716</v>
      </c>
      <c r="E288" s="1">
        <v>45701</v>
      </c>
      <c r="F288" s="1">
        <v>45708</v>
      </c>
      <c r="G288" s="1"/>
    </row>
    <row r="289" spans="4:7" x14ac:dyDescent="0.25">
      <c r="D289" s="1">
        <v>45717</v>
      </c>
      <c r="E289" s="1">
        <v>45702</v>
      </c>
      <c r="F289" s="1">
        <v>45709</v>
      </c>
      <c r="G289" s="1"/>
    </row>
    <row r="290" spans="4:7" x14ac:dyDescent="0.25">
      <c r="D290" s="1">
        <v>45718</v>
      </c>
      <c r="E290" s="1">
        <v>45703</v>
      </c>
      <c r="F290" s="1">
        <v>45710</v>
      </c>
      <c r="G290" s="1"/>
    </row>
    <row r="291" spans="4:7" x14ac:dyDescent="0.25">
      <c r="D291" s="1">
        <v>45719</v>
      </c>
      <c r="E291" s="1">
        <v>45704</v>
      </c>
      <c r="F291" s="1">
        <v>45711</v>
      </c>
      <c r="G291" s="1"/>
    </row>
    <row r="292" spans="4:7" x14ac:dyDescent="0.25">
      <c r="D292" s="1">
        <v>45720</v>
      </c>
      <c r="E292" s="1">
        <v>45705</v>
      </c>
      <c r="F292" s="1">
        <v>45712</v>
      </c>
      <c r="G292" s="1"/>
    </row>
    <row r="293" spans="4:7" x14ac:dyDescent="0.25">
      <c r="D293" s="1">
        <v>45721</v>
      </c>
      <c r="E293" s="1">
        <v>45706</v>
      </c>
      <c r="F293" s="1">
        <v>45713</v>
      </c>
      <c r="G293" s="1"/>
    </row>
    <row r="294" spans="4:7" x14ac:dyDescent="0.25">
      <c r="D294" s="1">
        <v>45722</v>
      </c>
      <c r="E294" s="1">
        <v>45707</v>
      </c>
      <c r="F294" s="1">
        <v>45714</v>
      </c>
      <c r="G294" s="1"/>
    </row>
    <row r="295" spans="4:7" x14ac:dyDescent="0.25">
      <c r="D295" s="1">
        <v>45723</v>
      </c>
      <c r="E295" s="1">
        <v>45708</v>
      </c>
      <c r="F295" s="1">
        <v>45715</v>
      </c>
      <c r="G295" s="1"/>
    </row>
    <row r="296" spans="4:7" x14ac:dyDescent="0.25">
      <c r="D296" s="1">
        <v>45724</v>
      </c>
      <c r="E296" s="1">
        <v>45709</v>
      </c>
      <c r="F296" s="1">
        <v>45716</v>
      </c>
      <c r="G296" s="1"/>
    </row>
    <row r="297" spans="4:7" x14ac:dyDescent="0.25">
      <c r="D297" s="1">
        <v>45725</v>
      </c>
      <c r="E297" s="1">
        <v>45710</v>
      </c>
      <c r="F297" s="1">
        <v>45717</v>
      </c>
      <c r="G297" s="1"/>
    </row>
    <row r="298" spans="4:7" x14ac:dyDescent="0.25">
      <c r="D298" s="1">
        <v>45767</v>
      </c>
      <c r="E298" s="1">
        <v>45711</v>
      </c>
      <c r="F298" s="1">
        <v>45718</v>
      </c>
      <c r="G298" s="1"/>
    </row>
    <row r="299" spans="4:7" x14ac:dyDescent="0.25">
      <c r="D299" s="1">
        <v>45768</v>
      </c>
      <c r="E299" s="1">
        <v>45753</v>
      </c>
      <c r="F299" s="1">
        <v>45760</v>
      </c>
      <c r="G299" s="1"/>
    </row>
    <row r="300" spans="4:7" x14ac:dyDescent="0.25">
      <c r="D300" s="1">
        <v>45769</v>
      </c>
      <c r="E300" s="1">
        <v>45754</v>
      </c>
      <c r="F300" s="1">
        <v>45761</v>
      </c>
      <c r="G300" s="1"/>
    </row>
    <row r="301" spans="4:7" x14ac:dyDescent="0.25">
      <c r="D301" s="1">
        <v>45770</v>
      </c>
      <c r="E301" s="1">
        <v>45755</v>
      </c>
      <c r="F301" s="1">
        <v>45762</v>
      </c>
      <c r="G301" s="1"/>
    </row>
    <row r="302" spans="4:7" x14ac:dyDescent="0.25">
      <c r="D302" s="1">
        <v>45771</v>
      </c>
      <c r="E302" s="1">
        <v>45756</v>
      </c>
      <c r="F302" s="1">
        <v>45763</v>
      </c>
      <c r="G302" s="1"/>
    </row>
    <row r="303" spans="4:7" x14ac:dyDescent="0.25">
      <c r="D303" s="1">
        <v>45772</v>
      </c>
      <c r="E303" s="1">
        <v>45757</v>
      </c>
      <c r="F303" s="1">
        <v>45764</v>
      </c>
      <c r="G303" s="1"/>
    </row>
    <row r="304" spans="4:7" x14ac:dyDescent="0.25">
      <c r="D304" s="1">
        <v>45773</v>
      </c>
      <c r="E304" s="1">
        <v>45758</v>
      </c>
      <c r="F304" s="1">
        <v>45765</v>
      </c>
      <c r="G304" s="1"/>
    </row>
    <row r="305" spans="4:7" x14ac:dyDescent="0.25">
      <c r="D305" s="1">
        <v>45774</v>
      </c>
      <c r="E305" s="1">
        <v>45759</v>
      </c>
      <c r="F305" s="1">
        <v>45766</v>
      </c>
      <c r="G305" s="1"/>
    </row>
    <row r="306" spans="4:7" x14ac:dyDescent="0.25">
      <c r="D306" s="1">
        <v>45775</v>
      </c>
      <c r="E306" s="1">
        <v>45760</v>
      </c>
      <c r="F306" s="1">
        <v>45767</v>
      </c>
      <c r="G306" s="1"/>
    </row>
    <row r="307" spans="4:7" x14ac:dyDescent="0.25">
      <c r="D307" s="1">
        <v>45776</v>
      </c>
      <c r="E307" s="1">
        <v>45761</v>
      </c>
      <c r="F307" s="1">
        <v>45768</v>
      </c>
      <c r="G307" s="1"/>
    </row>
    <row r="308" spans="4:7" x14ac:dyDescent="0.25">
      <c r="D308" s="1">
        <v>45777</v>
      </c>
      <c r="E308" s="1">
        <v>45762</v>
      </c>
      <c r="F308" s="1">
        <v>45769</v>
      </c>
      <c r="G308" s="1"/>
    </row>
    <row r="309" spans="4:7" x14ac:dyDescent="0.25">
      <c r="D309" s="1">
        <v>45778</v>
      </c>
      <c r="E309" s="1">
        <v>45763</v>
      </c>
      <c r="F309" s="1">
        <v>45770</v>
      </c>
      <c r="G309" s="1"/>
    </row>
    <row r="310" spans="4:7" x14ac:dyDescent="0.25">
      <c r="D310" s="1">
        <v>45779</v>
      </c>
      <c r="E310" s="1">
        <v>45764</v>
      </c>
      <c r="F310" s="1">
        <v>45771</v>
      </c>
      <c r="G310" s="1"/>
    </row>
    <row r="311" spans="4:7" x14ac:dyDescent="0.25">
      <c r="D311" s="1">
        <v>45780</v>
      </c>
      <c r="E311" s="1">
        <v>45765</v>
      </c>
      <c r="F311" s="1">
        <v>45772</v>
      </c>
      <c r="G311" s="1"/>
    </row>
    <row r="312" spans="4:7" x14ac:dyDescent="0.25">
      <c r="D312" s="1">
        <v>45781</v>
      </c>
      <c r="E312" s="1">
        <v>45766</v>
      </c>
      <c r="F312" s="1">
        <v>45773</v>
      </c>
      <c r="G312" s="1"/>
    </row>
    <row r="313" spans="4:7" x14ac:dyDescent="0.25">
      <c r="D313" s="1">
        <v>45844</v>
      </c>
      <c r="E313" s="1">
        <v>45767</v>
      </c>
      <c r="F313" s="1">
        <v>45774</v>
      </c>
      <c r="G313" s="1"/>
    </row>
    <row r="314" spans="4:7" x14ac:dyDescent="0.25">
      <c r="D314" s="1">
        <v>45845</v>
      </c>
      <c r="E314" s="1">
        <v>45768</v>
      </c>
      <c r="F314" s="1">
        <v>45844</v>
      </c>
      <c r="G314" s="1"/>
    </row>
    <row r="315" spans="4:7" x14ac:dyDescent="0.25">
      <c r="D315" s="1">
        <v>45846</v>
      </c>
      <c r="E315" s="1">
        <v>45844</v>
      </c>
      <c r="F315" s="1">
        <v>45845</v>
      </c>
      <c r="G315" s="1"/>
    </row>
    <row r="316" spans="4:7" x14ac:dyDescent="0.25">
      <c r="D316" s="1">
        <v>45847</v>
      </c>
      <c r="E316" s="1">
        <v>45845</v>
      </c>
      <c r="F316" s="1">
        <v>45846</v>
      </c>
      <c r="G316" s="1"/>
    </row>
    <row r="317" spans="4:7" x14ac:dyDescent="0.25">
      <c r="D317" s="1">
        <v>45848</v>
      </c>
      <c r="E317" s="1">
        <v>45846</v>
      </c>
      <c r="F317" s="1">
        <v>45847</v>
      </c>
      <c r="G317" s="1"/>
    </row>
    <row r="318" spans="4:7" x14ac:dyDescent="0.25">
      <c r="D318" s="1">
        <v>45849</v>
      </c>
      <c r="E318" s="1">
        <v>45847</v>
      </c>
      <c r="F318" s="1">
        <v>45848</v>
      </c>
      <c r="G318" s="1"/>
    </row>
    <row r="319" spans="4:7" x14ac:dyDescent="0.25">
      <c r="D319" s="1">
        <v>45850</v>
      </c>
      <c r="E319" s="1">
        <v>45848</v>
      </c>
      <c r="F319" s="1">
        <v>45849</v>
      </c>
      <c r="G319" s="1"/>
    </row>
    <row r="320" spans="4:7" x14ac:dyDescent="0.25">
      <c r="D320" s="1">
        <v>45851</v>
      </c>
      <c r="E320" s="1">
        <v>45849</v>
      </c>
      <c r="F320" s="1">
        <v>45850</v>
      </c>
      <c r="G320" s="1"/>
    </row>
    <row r="321" spans="4:10" x14ac:dyDescent="0.25">
      <c r="D321" s="1">
        <v>45852</v>
      </c>
      <c r="E321" s="1">
        <v>45850</v>
      </c>
      <c r="F321" s="1">
        <v>45851</v>
      </c>
      <c r="G321" s="1"/>
    </row>
    <row r="322" spans="4:10" x14ac:dyDescent="0.25">
      <c r="D322" s="1">
        <v>45853</v>
      </c>
      <c r="E322" s="1">
        <v>45851</v>
      </c>
      <c r="F322" s="1">
        <v>45852</v>
      </c>
      <c r="G322" s="1"/>
      <c r="I322" s="1"/>
      <c r="J322" s="1"/>
    </row>
    <row r="323" spans="4:10" x14ac:dyDescent="0.25">
      <c r="D323" s="1">
        <v>45854</v>
      </c>
      <c r="E323" s="1">
        <v>45852</v>
      </c>
      <c r="F323" s="1">
        <v>45853</v>
      </c>
      <c r="G323" s="1"/>
      <c r="H323" s="1"/>
      <c r="I323" s="1"/>
      <c r="J323" s="1"/>
    </row>
    <row r="324" spans="4:10" x14ac:dyDescent="0.25">
      <c r="D324" s="1">
        <v>45855</v>
      </c>
      <c r="E324" s="1">
        <v>45853</v>
      </c>
      <c r="F324" s="1">
        <v>45854</v>
      </c>
      <c r="G324" s="1"/>
    </row>
    <row r="325" spans="4:10" x14ac:dyDescent="0.25">
      <c r="D325" s="1">
        <v>45856</v>
      </c>
      <c r="E325" s="1">
        <v>45854</v>
      </c>
      <c r="F325" s="1">
        <v>45855</v>
      </c>
      <c r="G325" s="1"/>
    </row>
    <row r="326" spans="4:10" x14ac:dyDescent="0.25">
      <c r="D326" s="1">
        <v>45857</v>
      </c>
      <c r="E326" s="1">
        <v>45855</v>
      </c>
      <c r="F326" s="1">
        <v>45856</v>
      </c>
      <c r="G326" s="1"/>
    </row>
    <row r="327" spans="4:10" x14ac:dyDescent="0.25">
      <c r="D327" s="1">
        <v>45858</v>
      </c>
      <c r="E327" s="1">
        <v>45856</v>
      </c>
      <c r="F327" s="1">
        <v>45857</v>
      </c>
      <c r="G327" s="1"/>
    </row>
    <row r="328" spans="4:10" x14ac:dyDescent="0.25">
      <c r="D328" s="1">
        <v>45859</v>
      </c>
      <c r="E328" s="1">
        <v>45857</v>
      </c>
      <c r="F328" s="1">
        <v>45858</v>
      </c>
      <c r="G328" s="1"/>
    </row>
    <row r="329" spans="4:10" x14ac:dyDescent="0.25">
      <c r="D329" s="1">
        <v>45860</v>
      </c>
      <c r="E329" s="1">
        <v>45858</v>
      </c>
      <c r="F329" s="1">
        <v>45859</v>
      </c>
      <c r="G329" s="1"/>
    </row>
    <row r="330" spans="4:10" x14ac:dyDescent="0.25">
      <c r="D330" s="1">
        <v>45861</v>
      </c>
      <c r="E330" s="1">
        <v>45859</v>
      </c>
      <c r="F330" s="1">
        <v>45860</v>
      </c>
      <c r="G330" s="1"/>
    </row>
    <row r="331" spans="4:10" x14ac:dyDescent="0.25">
      <c r="D331" s="1">
        <v>45862</v>
      </c>
      <c r="E331" s="1">
        <v>45860</v>
      </c>
      <c r="F331" s="1">
        <v>45861</v>
      </c>
      <c r="G331" s="1"/>
    </row>
    <row r="332" spans="4:10" x14ac:dyDescent="0.25">
      <c r="D332" s="1">
        <v>45863</v>
      </c>
      <c r="E332" s="1">
        <v>45861</v>
      </c>
      <c r="F332" s="1">
        <v>45862</v>
      </c>
      <c r="G332" s="1"/>
    </row>
    <row r="333" spans="4:10" x14ac:dyDescent="0.25">
      <c r="D333" s="1">
        <v>45864</v>
      </c>
      <c r="E333" s="1">
        <v>45862</v>
      </c>
      <c r="F333" s="1">
        <v>45863</v>
      </c>
      <c r="G333" s="1"/>
    </row>
    <row r="334" spans="4:10" x14ac:dyDescent="0.25">
      <c r="D334" s="1">
        <v>45865</v>
      </c>
      <c r="E334" s="1">
        <v>45863</v>
      </c>
      <c r="F334" s="1">
        <v>45864</v>
      </c>
      <c r="G334" s="1"/>
    </row>
    <row r="335" spans="4:10" x14ac:dyDescent="0.25">
      <c r="D335" s="1">
        <v>45866</v>
      </c>
      <c r="E335" s="1">
        <v>45864</v>
      </c>
      <c r="F335" s="1">
        <v>45865</v>
      </c>
      <c r="G335" s="1"/>
    </row>
    <row r="336" spans="4:10" x14ac:dyDescent="0.25">
      <c r="D336" s="1">
        <v>45867</v>
      </c>
      <c r="E336" s="1">
        <v>45865</v>
      </c>
      <c r="F336" s="1">
        <v>45866</v>
      </c>
      <c r="G336" s="1"/>
    </row>
    <row r="337" spans="4:7" x14ac:dyDescent="0.25">
      <c r="D337" s="1">
        <v>45868</v>
      </c>
      <c r="E337" s="1">
        <v>45866</v>
      </c>
      <c r="F337" s="1">
        <v>45867</v>
      </c>
      <c r="G337" s="1"/>
    </row>
    <row r="338" spans="4:7" x14ac:dyDescent="0.25">
      <c r="D338" s="1">
        <v>45869</v>
      </c>
      <c r="E338" s="1">
        <v>45867</v>
      </c>
      <c r="F338" s="1">
        <v>45868</v>
      </c>
      <c r="G338" s="1"/>
    </row>
    <row r="339" spans="4:7" x14ac:dyDescent="0.25">
      <c r="D339" s="1">
        <v>45870</v>
      </c>
      <c r="E339" s="1">
        <v>45868</v>
      </c>
      <c r="F339" s="1">
        <v>45869</v>
      </c>
      <c r="G339" s="1"/>
    </row>
    <row r="340" spans="4:7" x14ac:dyDescent="0.25">
      <c r="D340" s="1">
        <v>45871</v>
      </c>
      <c r="E340" s="1">
        <v>45869</v>
      </c>
      <c r="F340" s="1">
        <v>45870</v>
      </c>
      <c r="G340" s="1"/>
    </row>
    <row r="341" spans="4:7" x14ac:dyDescent="0.25">
      <c r="D341" s="1">
        <v>45872</v>
      </c>
      <c r="E341" s="1">
        <v>45870</v>
      </c>
      <c r="F341" s="1">
        <v>45871</v>
      </c>
      <c r="G341" s="1"/>
    </row>
    <row r="342" spans="4:7" x14ac:dyDescent="0.25">
      <c r="D342" s="1">
        <v>45873</v>
      </c>
      <c r="E342" s="1">
        <v>45871</v>
      </c>
      <c r="F342" s="1">
        <v>45872</v>
      </c>
      <c r="G342" s="1"/>
    </row>
    <row r="343" spans="4:7" x14ac:dyDescent="0.25">
      <c r="D343" s="1">
        <v>45874</v>
      </c>
      <c r="E343" s="1">
        <v>45872</v>
      </c>
      <c r="F343" s="1">
        <v>45873</v>
      </c>
      <c r="G343" s="1"/>
    </row>
    <row r="344" spans="4:7" x14ac:dyDescent="0.25">
      <c r="D344" s="1">
        <v>45875</v>
      </c>
      <c r="E344" s="1">
        <v>45873</v>
      </c>
      <c r="F344" s="1">
        <v>45874</v>
      </c>
      <c r="G344" s="1"/>
    </row>
    <row r="345" spans="4:7" x14ac:dyDescent="0.25">
      <c r="D345" s="1">
        <v>45876</v>
      </c>
      <c r="E345" s="1">
        <v>45874</v>
      </c>
      <c r="F345" s="1">
        <v>45875</v>
      </c>
      <c r="G345" s="1"/>
    </row>
    <row r="346" spans="4:7" x14ac:dyDescent="0.25">
      <c r="D346" s="1">
        <v>45877</v>
      </c>
      <c r="E346" s="1">
        <v>45875</v>
      </c>
      <c r="F346" s="1">
        <v>45876</v>
      </c>
      <c r="G346" s="1"/>
    </row>
    <row r="347" spans="4:7" x14ac:dyDescent="0.25">
      <c r="D347" s="1">
        <v>45878</v>
      </c>
      <c r="E347" s="1">
        <v>45876</v>
      </c>
      <c r="F347" s="1">
        <v>45877</v>
      </c>
      <c r="G347" s="1"/>
    </row>
    <row r="348" spans="4:7" x14ac:dyDescent="0.25">
      <c r="D348" s="1">
        <v>45879</v>
      </c>
      <c r="E348" s="1">
        <v>45877</v>
      </c>
      <c r="F348" s="1">
        <v>45878</v>
      </c>
      <c r="G348" s="1"/>
    </row>
    <row r="349" spans="4:7" x14ac:dyDescent="0.25">
      <c r="D349" s="1">
        <v>45880</v>
      </c>
      <c r="E349" s="1">
        <v>45878</v>
      </c>
      <c r="F349" s="1">
        <v>45879</v>
      </c>
      <c r="G349" s="1"/>
    </row>
    <row r="350" spans="4:7" x14ac:dyDescent="0.25">
      <c r="D350" s="1">
        <v>45881</v>
      </c>
      <c r="E350" s="1">
        <v>45879</v>
      </c>
      <c r="F350" s="1">
        <v>45880</v>
      </c>
      <c r="G350" s="1"/>
    </row>
    <row r="351" spans="4:7" x14ac:dyDescent="0.25">
      <c r="D351" s="1">
        <v>45882</v>
      </c>
      <c r="E351" s="1">
        <v>45880</v>
      </c>
      <c r="F351" s="1">
        <v>45881</v>
      </c>
      <c r="G351" s="1"/>
    </row>
    <row r="352" spans="4:7" x14ac:dyDescent="0.25">
      <c r="D352" s="1">
        <v>45883</v>
      </c>
      <c r="E352" s="1">
        <v>45881</v>
      </c>
      <c r="F352" s="1">
        <v>45882</v>
      </c>
      <c r="G352" s="1"/>
    </row>
    <row r="353" spans="4:7" x14ac:dyDescent="0.25">
      <c r="D353" s="1">
        <v>45884</v>
      </c>
      <c r="E353" s="1">
        <v>45882</v>
      </c>
      <c r="F353" s="1">
        <v>45883</v>
      </c>
      <c r="G353" s="1"/>
    </row>
    <row r="354" spans="4:7" x14ac:dyDescent="0.25">
      <c r="D354" s="1">
        <v>45885</v>
      </c>
      <c r="E354" s="1">
        <v>45883</v>
      </c>
      <c r="F354" s="1">
        <v>45884</v>
      </c>
      <c r="G354" s="1"/>
    </row>
    <row r="355" spans="4:7" x14ac:dyDescent="0.25">
      <c r="D355" s="1">
        <v>45886</v>
      </c>
      <c r="E355" s="1">
        <v>45884</v>
      </c>
      <c r="F355" s="1">
        <v>45885</v>
      </c>
      <c r="G355" s="1"/>
    </row>
    <row r="356" spans="4:7" x14ac:dyDescent="0.25">
      <c r="D356" s="1">
        <v>45887</v>
      </c>
      <c r="E356" s="1">
        <v>45885</v>
      </c>
      <c r="F356" s="1">
        <v>45886</v>
      </c>
      <c r="G356" s="1"/>
    </row>
    <row r="357" spans="4:7" x14ac:dyDescent="0.25">
      <c r="D357" s="1">
        <v>45888</v>
      </c>
      <c r="E357" s="1">
        <v>45886</v>
      </c>
      <c r="F357" s="1">
        <v>45887</v>
      </c>
      <c r="G357" s="1"/>
    </row>
    <row r="358" spans="4:7" x14ac:dyDescent="0.25">
      <c r="D358" s="1">
        <v>45889</v>
      </c>
      <c r="E358" s="1">
        <v>45887</v>
      </c>
      <c r="F358" s="1">
        <v>45888</v>
      </c>
      <c r="G358" s="1"/>
    </row>
    <row r="359" spans="4:7" x14ac:dyDescent="0.25">
      <c r="D359" s="1">
        <v>45890</v>
      </c>
      <c r="E359" s="1">
        <v>45888</v>
      </c>
      <c r="F359" s="1">
        <v>45889</v>
      </c>
      <c r="G359" s="1"/>
    </row>
    <row r="360" spans="4:7" x14ac:dyDescent="0.25">
      <c r="D360" s="1">
        <v>45891</v>
      </c>
      <c r="E360" s="1">
        <v>45889</v>
      </c>
      <c r="F360" s="1">
        <v>45890</v>
      </c>
      <c r="G360" s="1"/>
    </row>
    <row r="361" spans="4:7" x14ac:dyDescent="0.25">
      <c r="D361" s="1">
        <v>45892</v>
      </c>
      <c r="E361" s="1">
        <v>45890</v>
      </c>
      <c r="F361" s="1">
        <v>45891</v>
      </c>
      <c r="G361" s="1"/>
    </row>
    <row r="362" spans="4:7" x14ac:dyDescent="0.25">
      <c r="D362" s="1">
        <v>45893</v>
      </c>
      <c r="E362" s="1">
        <v>45891</v>
      </c>
      <c r="F362" s="1">
        <v>45892</v>
      </c>
      <c r="G362" s="1"/>
    </row>
    <row r="363" spans="4:7" x14ac:dyDescent="0.25">
      <c r="D363" s="1">
        <v>45894</v>
      </c>
      <c r="E363" s="1">
        <v>45892</v>
      </c>
      <c r="F363" s="1">
        <v>45893</v>
      </c>
      <c r="G363" s="1"/>
    </row>
    <row r="364" spans="4:7" x14ac:dyDescent="0.25">
      <c r="D364" s="1">
        <v>45895</v>
      </c>
      <c r="E364" s="1">
        <v>45893</v>
      </c>
      <c r="F364" s="1">
        <v>45894</v>
      </c>
      <c r="G364" s="1"/>
    </row>
    <row r="365" spans="4:7" x14ac:dyDescent="0.25">
      <c r="D365" s="1">
        <v>45896</v>
      </c>
      <c r="E365" s="1">
        <v>45894</v>
      </c>
      <c r="F365" s="1">
        <v>45895</v>
      </c>
      <c r="G365" s="1"/>
    </row>
    <row r="366" spans="4:7" x14ac:dyDescent="0.25">
      <c r="D366" s="1">
        <v>45897</v>
      </c>
      <c r="E366" s="1">
        <v>45895</v>
      </c>
      <c r="F366" s="1">
        <v>45896</v>
      </c>
      <c r="G366" s="1"/>
    </row>
    <row r="367" spans="4:7" x14ac:dyDescent="0.25">
      <c r="D367" s="1">
        <v>45898</v>
      </c>
      <c r="E367" s="1">
        <v>45896</v>
      </c>
      <c r="F367" s="1">
        <v>45897</v>
      </c>
      <c r="G367" s="1"/>
    </row>
    <row r="368" spans="4:7" x14ac:dyDescent="0.25">
      <c r="D368" s="1">
        <v>45899</v>
      </c>
      <c r="E368" s="1">
        <v>45897</v>
      </c>
      <c r="F368" s="1">
        <v>45898</v>
      </c>
      <c r="G368" s="1"/>
    </row>
    <row r="369" spans="4:7" x14ac:dyDescent="0.25">
      <c r="D369" s="1">
        <v>45900</v>
      </c>
      <c r="E369" s="1">
        <v>45898</v>
      </c>
      <c r="F369" s="1">
        <v>45899</v>
      </c>
      <c r="G369" s="1"/>
    </row>
    <row r="370" spans="4:7" x14ac:dyDescent="0.25">
      <c r="D370" s="1">
        <v>45949</v>
      </c>
      <c r="E370" s="1">
        <v>45899</v>
      </c>
      <c r="F370" s="1">
        <v>45900</v>
      </c>
      <c r="G370" s="1"/>
    </row>
    <row r="371" spans="4:7" x14ac:dyDescent="0.25">
      <c r="D371" s="1">
        <v>45950</v>
      </c>
      <c r="E371" s="1">
        <v>45900</v>
      </c>
      <c r="F371" s="1">
        <v>45949</v>
      </c>
      <c r="G371" s="1"/>
    </row>
    <row r="372" spans="4:7" x14ac:dyDescent="0.25">
      <c r="D372" s="1">
        <v>45951</v>
      </c>
      <c r="E372" s="1">
        <v>45949</v>
      </c>
      <c r="F372" s="1">
        <v>45950</v>
      </c>
      <c r="G372" s="1"/>
    </row>
    <row r="373" spans="4:7" x14ac:dyDescent="0.25">
      <c r="D373" s="1">
        <v>45952</v>
      </c>
      <c r="E373" s="1">
        <v>45950</v>
      </c>
      <c r="F373" s="1">
        <v>45951</v>
      </c>
      <c r="G373" s="1"/>
    </row>
    <row r="374" spans="4:7" x14ac:dyDescent="0.25">
      <c r="D374" s="1">
        <v>45953</v>
      </c>
      <c r="E374" s="1">
        <v>45951</v>
      </c>
      <c r="F374" s="1">
        <v>45952</v>
      </c>
      <c r="G374" s="1"/>
    </row>
    <row r="375" spans="4:7" x14ac:dyDescent="0.25">
      <c r="D375" s="1">
        <v>45954</v>
      </c>
      <c r="E375" s="1">
        <v>45952</v>
      </c>
      <c r="F375" s="1">
        <v>45953</v>
      </c>
      <c r="G375" s="1"/>
    </row>
    <row r="376" spans="4:7" x14ac:dyDescent="0.25">
      <c r="D376" s="1">
        <v>45955</v>
      </c>
      <c r="E376" s="1">
        <v>45953</v>
      </c>
      <c r="F376" s="1">
        <v>45954</v>
      </c>
      <c r="G376" s="1"/>
    </row>
    <row r="377" spans="4:7" x14ac:dyDescent="0.25">
      <c r="D377" s="1">
        <v>45956</v>
      </c>
      <c r="E377" s="1">
        <v>45954</v>
      </c>
      <c r="F377" s="1">
        <v>45955</v>
      </c>
      <c r="G377" s="1"/>
    </row>
    <row r="378" spans="4:7" x14ac:dyDescent="0.25">
      <c r="D378" s="1">
        <v>45957</v>
      </c>
      <c r="E378" s="1">
        <v>45955</v>
      </c>
      <c r="F378" s="1">
        <v>45956</v>
      </c>
      <c r="G378" s="1"/>
    </row>
    <row r="379" spans="4:7" x14ac:dyDescent="0.25">
      <c r="D379" s="1">
        <v>45958</v>
      </c>
      <c r="E379" s="1">
        <v>45956</v>
      </c>
      <c r="F379" s="1">
        <v>45957</v>
      </c>
      <c r="G379" s="1"/>
    </row>
    <row r="380" spans="4:7" x14ac:dyDescent="0.25">
      <c r="D380" s="1">
        <v>45959</v>
      </c>
      <c r="E380" s="1">
        <v>45957</v>
      </c>
      <c r="F380" s="1">
        <v>45958</v>
      </c>
      <c r="G380" s="1"/>
    </row>
    <row r="381" spans="4:7" x14ac:dyDescent="0.25">
      <c r="D381" s="1">
        <v>45960</v>
      </c>
      <c r="E381" s="1">
        <v>45958</v>
      </c>
      <c r="F381" s="1">
        <v>45959</v>
      </c>
      <c r="G381" s="1"/>
    </row>
    <row r="382" spans="4:7" x14ac:dyDescent="0.25">
      <c r="D382" s="1">
        <v>45961</v>
      </c>
      <c r="E382" s="1">
        <v>45959</v>
      </c>
      <c r="F382" s="1">
        <v>45960</v>
      </c>
      <c r="G382" s="1"/>
    </row>
    <row r="383" spans="4:7" x14ac:dyDescent="0.25">
      <c r="D383" s="1">
        <v>45962</v>
      </c>
      <c r="E383" s="1">
        <v>45960</v>
      </c>
      <c r="F383" s="1">
        <v>45961</v>
      </c>
      <c r="G383" s="1"/>
    </row>
    <row r="384" spans="4:7" x14ac:dyDescent="0.25">
      <c r="D384" s="1">
        <v>45963</v>
      </c>
      <c r="E384" s="1">
        <v>45961</v>
      </c>
      <c r="F384" s="1">
        <v>45962</v>
      </c>
      <c r="G384" s="1"/>
    </row>
    <row r="385" spans="4:7" x14ac:dyDescent="0.25">
      <c r="D385" s="1">
        <v>46011</v>
      </c>
      <c r="E385" s="1">
        <v>45962</v>
      </c>
      <c r="F385" s="1">
        <v>45963</v>
      </c>
      <c r="G385" s="1"/>
    </row>
    <row r="386" spans="4:7" x14ac:dyDescent="0.25">
      <c r="D386" s="1">
        <v>46012</v>
      </c>
      <c r="E386" s="1">
        <v>45963</v>
      </c>
      <c r="F386" s="1">
        <v>46011</v>
      </c>
      <c r="G386" s="1"/>
    </row>
    <row r="387" spans="4:7" x14ac:dyDescent="0.25">
      <c r="D387" s="1">
        <v>46013</v>
      </c>
      <c r="E387" s="1">
        <v>46011</v>
      </c>
      <c r="F387" s="1">
        <v>46012</v>
      </c>
      <c r="G387" s="1"/>
    </row>
    <row r="388" spans="4:7" x14ac:dyDescent="0.25">
      <c r="D388" s="1">
        <v>46014</v>
      </c>
      <c r="E388" s="1">
        <v>46012</v>
      </c>
      <c r="F388" s="1">
        <v>46013</v>
      </c>
      <c r="G388" s="1"/>
    </row>
    <row r="389" spans="4:7" x14ac:dyDescent="0.25">
      <c r="D389" s="1">
        <v>46015</v>
      </c>
      <c r="E389" s="1">
        <v>46013</v>
      </c>
      <c r="F389" s="1">
        <v>46014</v>
      </c>
      <c r="G389" s="1"/>
    </row>
    <row r="390" spans="4:7" x14ac:dyDescent="0.25">
      <c r="D390" s="1">
        <v>46016</v>
      </c>
      <c r="E390" s="1">
        <v>46014</v>
      </c>
      <c r="F390" s="1">
        <v>46015</v>
      </c>
      <c r="G390" s="1"/>
    </row>
    <row r="391" spans="4:7" x14ac:dyDescent="0.25">
      <c r="D391" s="1">
        <v>46017</v>
      </c>
      <c r="E391" s="1">
        <v>46015</v>
      </c>
      <c r="F391" s="1">
        <v>46016</v>
      </c>
      <c r="G391" s="1"/>
    </row>
    <row r="392" spans="4:7" x14ac:dyDescent="0.25">
      <c r="D392" s="1">
        <v>46018</v>
      </c>
      <c r="E392" s="1">
        <v>46016</v>
      </c>
      <c r="F392" s="1">
        <v>46017</v>
      </c>
      <c r="G392" s="1"/>
    </row>
    <row r="393" spans="4:7" x14ac:dyDescent="0.25">
      <c r="D393" s="1">
        <v>46019</v>
      </c>
      <c r="E393" s="1">
        <v>46017</v>
      </c>
      <c r="F393" s="1">
        <v>46018</v>
      </c>
      <c r="G393" s="1"/>
    </row>
    <row r="394" spans="4:7" x14ac:dyDescent="0.25">
      <c r="D394" s="1">
        <v>46020</v>
      </c>
      <c r="E394" s="1">
        <v>46018</v>
      </c>
      <c r="F394" s="1">
        <v>46019</v>
      </c>
      <c r="G394" s="1"/>
    </row>
    <row r="395" spans="4:7" x14ac:dyDescent="0.25">
      <c r="D395" s="1">
        <v>46021</v>
      </c>
      <c r="E395" s="1">
        <v>46019</v>
      </c>
      <c r="F395" s="1">
        <v>46020</v>
      </c>
      <c r="G395" s="1"/>
    </row>
    <row r="396" spans="4:7" x14ac:dyDescent="0.25">
      <c r="D396" s="1">
        <v>46022</v>
      </c>
      <c r="E396" s="1">
        <v>46020</v>
      </c>
      <c r="F396" s="1">
        <v>46021</v>
      </c>
      <c r="G396" s="1"/>
    </row>
    <row r="397" spans="4:7" x14ac:dyDescent="0.25">
      <c r="D397" s="1">
        <v>46023</v>
      </c>
      <c r="E397" s="1">
        <v>46021</v>
      </c>
      <c r="F397" s="1">
        <v>46022</v>
      </c>
      <c r="G397" s="1"/>
    </row>
    <row r="398" spans="4:7" x14ac:dyDescent="0.25">
      <c r="D398" s="1">
        <v>46024</v>
      </c>
      <c r="E398" s="1">
        <v>46022</v>
      </c>
      <c r="F398" s="1">
        <v>46023</v>
      </c>
      <c r="G398" s="1"/>
    </row>
    <row r="399" spans="4:7" x14ac:dyDescent="0.25">
      <c r="D399" s="1">
        <v>46025</v>
      </c>
      <c r="E399" s="1">
        <v>46023</v>
      </c>
      <c r="F399" s="1">
        <v>46024</v>
      </c>
      <c r="G399" s="1"/>
    </row>
    <row r="400" spans="4:7" x14ac:dyDescent="0.25">
      <c r="D400" s="1">
        <v>46026</v>
      </c>
      <c r="E400" s="1">
        <v>46024</v>
      </c>
      <c r="F400" s="1">
        <v>46025</v>
      </c>
      <c r="G400" s="1"/>
    </row>
    <row r="401" spans="4:7" x14ac:dyDescent="0.25">
      <c r="D401" s="1">
        <v>46061</v>
      </c>
      <c r="E401" s="1">
        <v>46025</v>
      </c>
      <c r="F401" s="1">
        <v>46026</v>
      </c>
      <c r="G401" s="1"/>
    </row>
    <row r="402" spans="4:7" x14ac:dyDescent="0.25">
      <c r="D402" s="1">
        <v>46062</v>
      </c>
      <c r="E402" s="1">
        <v>46026</v>
      </c>
      <c r="F402" s="1">
        <v>46075</v>
      </c>
      <c r="G402" s="1"/>
    </row>
    <row r="403" spans="4:7" x14ac:dyDescent="0.25">
      <c r="D403" s="1">
        <v>46063</v>
      </c>
      <c r="E403" s="1">
        <v>46068</v>
      </c>
      <c r="F403" s="1">
        <v>46076</v>
      </c>
      <c r="G403" s="1"/>
    </row>
    <row r="404" spans="4:7" x14ac:dyDescent="0.25">
      <c r="D404" s="1">
        <v>46064</v>
      </c>
      <c r="E404" s="1">
        <v>46069</v>
      </c>
      <c r="F404" s="1">
        <v>46077</v>
      </c>
      <c r="G404" s="1"/>
    </row>
    <row r="405" spans="4:7" x14ac:dyDescent="0.25">
      <c r="D405" s="1">
        <v>46065</v>
      </c>
      <c r="E405" s="1">
        <v>46070</v>
      </c>
      <c r="F405" s="1">
        <v>46078</v>
      </c>
      <c r="G405" s="1"/>
    </row>
    <row r="406" spans="4:7" x14ac:dyDescent="0.25">
      <c r="D406" s="1">
        <v>46066</v>
      </c>
      <c r="E406" s="1">
        <v>46071</v>
      </c>
      <c r="F406" s="1">
        <v>46079</v>
      </c>
      <c r="G406" s="1"/>
    </row>
    <row r="407" spans="4:7" x14ac:dyDescent="0.25">
      <c r="D407" s="1">
        <v>46067</v>
      </c>
      <c r="E407" s="1">
        <v>46072</v>
      </c>
      <c r="F407" s="1">
        <v>46080</v>
      </c>
      <c r="G407" s="1"/>
    </row>
    <row r="408" spans="4:7" x14ac:dyDescent="0.25">
      <c r="D408" s="1">
        <v>46068</v>
      </c>
      <c r="E408" s="1">
        <v>46073</v>
      </c>
      <c r="F408" s="1">
        <v>46081</v>
      </c>
      <c r="G408" s="1"/>
    </row>
    <row r="409" spans="4:7" x14ac:dyDescent="0.25">
      <c r="D409" s="1">
        <v>46069</v>
      </c>
      <c r="E409" s="1">
        <v>46074</v>
      </c>
      <c r="F409" s="1">
        <v>46082</v>
      </c>
      <c r="G409" s="1"/>
    </row>
    <row r="410" spans="4:7" x14ac:dyDescent="0.25">
      <c r="D410" s="1">
        <v>46070</v>
      </c>
      <c r="E410" s="1">
        <v>46075</v>
      </c>
      <c r="F410" s="1">
        <v>46083</v>
      </c>
      <c r="G410" s="1"/>
    </row>
    <row r="411" spans="4:7" x14ac:dyDescent="0.25">
      <c r="D411" s="1">
        <v>46071</v>
      </c>
      <c r="E411" s="1">
        <v>46076</v>
      </c>
      <c r="F411" s="1">
        <v>46084</v>
      </c>
      <c r="G411" s="1"/>
    </row>
    <row r="412" spans="4:7" x14ac:dyDescent="0.25">
      <c r="D412" s="1">
        <v>46072</v>
      </c>
      <c r="E412" s="1">
        <v>46077</v>
      </c>
      <c r="F412" s="1">
        <v>46085</v>
      </c>
      <c r="G412" s="1"/>
    </row>
    <row r="413" spans="4:7" x14ac:dyDescent="0.25">
      <c r="D413" s="1">
        <v>46073</v>
      </c>
      <c r="E413" s="1">
        <v>46078</v>
      </c>
      <c r="F413" s="1">
        <v>46086</v>
      </c>
      <c r="G413" s="1"/>
    </row>
    <row r="414" spans="4:7" x14ac:dyDescent="0.25">
      <c r="D414" s="1">
        <v>46074</v>
      </c>
      <c r="E414" s="1">
        <v>46079</v>
      </c>
      <c r="F414" s="1">
        <v>46087</v>
      </c>
      <c r="G414" s="1"/>
    </row>
    <row r="415" spans="4:7" x14ac:dyDescent="0.25">
      <c r="D415" s="1">
        <v>46075</v>
      </c>
      <c r="E415" s="1">
        <v>46080</v>
      </c>
      <c r="F415" s="1">
        <v>46088</v>
      </c>
      <c r="G415" s="1"/>
    </row>
    <row r="416" spans="4:7" x14ac:dyDescent="0.25">
      <c r="D416" s="1">
        <v>46117</v>
      </c>
      <c r="E416" s="1">
        <v>46081</v>
      </c>
      <c r="F416" s="1">
        <v>46089</v>
      </c>
      <c r="G416" s="1"/>
    </row>
    <row r="417" spans="4:7" x14ac:dyDescent="0.25">
      <c r="D417" s="1">
        <v>46118</v>
      </c>
      <c r="E417" s="1">
        <v>46082</v>
      </c>
      <c r="F417" s="1">
        <v>46131</v>
      </c>
      <c r="G417" s="1"/>
    </row>
    <row r="418" spans="4:7" x14ac:dyDescent="0.25">
      <c r="D418" s="1">
        <v>46119</v>
      </c>
      <c r="E418" s="1">
        <v>46124</v>
      </c>
      <c r="F418" s="1">
        <v>46132</v>
      </c>
      <c r="G418" s="1"/>
    </row>
    <row r="419" spans="4:7" x14ac:dyDescent="0.25">
      <c r="D419" s="1">
        <v>46120</v>
      </c>
      <c r="E419" s="1">
        <v>46125</v>
      </c>
      <c r="F419" s="1">
        <v>46133</v>
      </c>
      <c r="G419" s="1"/>
    </row>
    <row r="420" spans="4:7" x14ac:dyDescent="0.25">
      <c r="D420" s="1">
        <v>46121</v>
      </c>
      <c r="E420" s="1">
        <v>46126</v>
      </c>
      <c r="F420" s="1">
        <v>46134</v>
      </c>
      <c r="G420" s="1"/>
    </row>
    <row r="421" spans="4:7" x14ac:dyDescent="0.25">
      <c r="D421" s="1">
        <v>46122</v>
      </c>
      <c r="E421" s="1">
        <v>46127</v>
      </c>
      <c r="F421" s="1">
        <v>46135</v>
      </c>
      <c r="G421" s="1"/>
    </row>
    <row r="422" spans="4:7" x14ac:dyDescent="0.25">
      <c r="D422" s="1">
        <v>46123</v>
      </c>
      <c r="E422" s="1">
        <v>46128</v>
      </c>
      <c r="F422" s="1">
        <v>46136</v>
      </c>
      <c r="G422" s="1"/>
    </row>
    <row r="423" spans="4:7" x14ac:dyDescent="0.25">
      <c r="D423" s="1">
        <v>46124</v>
      </c>
      <c r="E423" s="1">
        <v>46129</v>
      </c>
      <c r="F423" s="1">
        <v>46137</v>
      </c>
      <c r="G423" s="1"/>
    </row>
    <row r="424" spans="4:7" x14ac:dyDescent="0.25">
      <c r="D424" s="1">
        <v>46125</v>
      </c>
      <c r="E424" s="1">
        <v>46130</v>
      </c>
      <c r="F424" s="1">
        <v>46138</v>
      </c>
      <c r="G424" s="1"/>
    </row>
    <row r="425" spans="4:7" x14ac:dyDescent="0.25">
      <c r="D425" s="1">
        <v>46126</v>
      </c>
      <c r="E425" s="1">
        <v>46131</v>
      </c>
      <c r="F425" s="1">
        <v>46139</v>
      </c>
      <c r="G425" s="1"/>
    </row>
    <row r="426" spans="4:7" x14ac:dyDescent="0.25">
      <c r="D426" s="1">
        <v>46127</v>
      </c>
      <c r="E426" s="1">
        <v>46132</v>
      </c>
      <c r="F426" s="1">
        <v>46140</v>
      </c>
      <c r="G426" s="1"/>
    </row>
    <row r="427" spans="4:7" x14ac:dyDescent="0.25">
      <c r="D427" s="1">
        <v>46128</v>
      </c>
      <c r="E427" s="1">
        <v>46133</v>
      </c>
      <c r="F427" s="1">
        <v>46141</v>
      </c>
      <c r="G427" s="1"/>
    </row>
    <row r="428" spans="4:7" x14ac:dyDescent="0.25">
      <c r="D428" s="1">
        <v>46129</v>
      </c>
      <c r="E428" s="1">
        <v>46134</v>
      </c>
      <c r="F428" s="1">
        <v>46142</v>
      </c>
      <c r="G428" s="1"/>
    </row>
    <row r="429" spans="4:7" x14ac:dyDescent="0.25">
      <c r="D429" s="1">
        <v>46130</v>
      </c>
      <c r="E429" s="1">
        <v>46135</v>
      </c>
      <c r="F429" s="1">
        <v>46143</v>
      </c>
      <c r="G429" s="1"/>
    </row>
    <row r="430" spans="4:7" x14ac:dyDescent="0.25">
      <c r="D430" s="1">
        <v>46131</v>
      </c>
      <c r="E430" s="1">
        <v>46136</v>
      </c>
      <c r="F430" s="1">
        <v>46144</v>
      </c>
      <c r="G430" s="1"/>
    </row>
    <row r="431" spans="4:7" x14ac:dyDescent="0.25">
      <c r="D431" s="1">
        <v>46208</v>
      </c>
      <c r="E431" s="1">
        <v>46137</v>
      </c>
      <c r="F431" s="1">
        <v>46145</v>
      </c>
      <c r="G431" s="1"/>
    </row>
    <row r="432" spans="4:7" x14ac:dyDescent="0.25">
      <c r="D432" s="1"/>
      <c r="E432" s="1">
        <v>46138</v>
      </c>
      <c r="F432" s="1">
        <v>46208</v>
      </c>
      <c r="G432" s="1"/>
    </row>
    <row r="433" spans="4:7" x14ac:dyDescent="0.25">
      <c r="D433" s="1"/>
      <c r="E433" s="1">
        <v>46208</v>
      </c>
      <c r="F433" s="1"/>
      <c r="G433" s="1"/>
    </row>
    <row r="434" spans="4:7" x14ac:dyDescent="0.25">
      <c r="D434" s="1"/>
      <c r="E434" s="1"/>
      <c r="F434" s="1"/>
      <c r="G434" s="1"/>
    </row>
    <row r="435" spans="4:7" x14ac:dyDescent="0.25">
      <c r="D435" s="1"/>
      <c r="E435" s="1"/>
      <c r="F435" s="1"/>
      <c r="G435" s="1"/>
    </row>
    <row r="436" spans="4:7" x14ac:dyDescent="0.25">
      <c r="D436" s="1"/>
      <c r="E436" s="1"/>
      <c r="F436" s="1"/>
      <c r="G436" s="1"/>
    </row>
    <row r="437" spans="4:7" x14ac:dyDescent="0.25">
      <c r="D437" s="1"/>
      <c r="E437" s="1"/>
      <c r="F437" s="1"/>
      <c r="G437" s="1"/>
    </row>
    <row r="438" spans="4:7" x14ac:dyDescent="0.25">
      <c r="D438" s="1"/>
      <c r="E438" s="1"/>
      <c r="F438" s="1"/>
      <c r="G438" s="1"/>
    </row>
    <row r="439" spans="4:7" x14ac:dyDescent="0.25">
      <c r="D439" s="1"/>
      <c r="E439" s="1"/>
      <c r="F439" s="1"/>
      <c r="G439" s="1"/>
    </row>
    <row r="440" spans="4:7" x14ac:dyDescent="0.25">
      <c r="D440" s="1"/>
      <c r="E440" s="1"/>
      <c r="F440" s="1"/>
      <c r="G440" s="1"/>
    </row>
    <row r="441" spans="4:7" x14ac:dyDescent="0.25">
      <c r="D441" s="1"/>
      <c r="E441" s="1"/>
      <c r="F441" s="1"/>
      <c r="G441" s="1"/>
    </row>
    <row r="442" spans="4:7" x14ac:dyDescent="0.25">
      <c r="D442" s="1"/>
      <c r="E442" s="1"/>
      <c r="F442" s="1"/>
      <c r="G442" s="1"/>
    </row>
    <row r="443" spans="4:7" x14ac:dyDescent="0.25">
      <c r="D443" s="1"/>
      <c r="E443" s="1"/>
      <c r="F443" s="1"/>
      <c r="G443" s="1"/>
    </row>
    <row r="444" spans="4:7" x14ac:dyDescent="0.25">
      <c r="D444" s="1"/>
      <c r="E444" s="1"/>
      <c r="F444" s="1"/>
      <c r="G444" s="1"/>
    </row>
    <row r="445" spans="4:7" x14ac:dyDescent="0.25">
      <c r="D445" s="1"/>
      <c r="E445" s="1"/>
      <c r="F445" s="1"/>
      <c r="G445" s="1"/>
    </row>
    <row r="446" spans="4:7" x14ac:dyDescent="0.25">
      <c r="D446" s="1"/>
      <c r="E446" s="1"/>
      <c r="F446" s="1"/>
      <c r="G446" s="1"/>
    </row>
    <row r="447" spans="4:7" x14ac:dyDescent="0.25">
      <c r="D447" s="1"/>
      <c r="E447" s="1"/>
      <c r="F447" s="1"/>
      <c r="G447" s="1"/>
    </row>
    <row r="448" spans="4:7" x14ac:dyDescent="0.25">
      <c r="D448" s="1"/>
      <c r="E448" s="1"/>
      <c r="F448" s="1"/>
      <c r="G448" s="1"/>
    </row>
    <row r="449" spans="4:7" x14ac:dyDescent="0.25">
      <c r="D449" s="1"/>
      <c r="E449" s="1"/>
      <c r="F449" s="1"/>
      <c r="G449" s="1"/>
    </row>
    <row r="450" spans="4:7" x14ac:dyDescent="0.25">
      <c r="D450" s="1"/>
      <c r="E450" s="1"/>
      <c r="F450" s="1"/>
      <c r="G450" s="1"/>
    </row>
    <row r="451" spans="4:7" x14ac:dyDescent="0.25">
      <c r="D451" s="1"/>
      <c r="E451" s="1"/>
      <c r="F451" s="1"/>
      <c r="G451" s="1"/>
    </row>
    <row r="452" spans="4:7" x14ac:dyDescent="0.25">
      <c r="D452" s="1"/>
      <c r="E452" s="1"/>
      <c r="F452" s="1"/>
      <c r="G452" s="1"/>
    </row>
    <row r="453" spans="4:7" x14ac:dyDescent="0.25">
      <c r="D453" s="1"/>
      <c r="E453" s="1"/>
      <c r="F453" s="1"/>
      <c r="G453" s="1"/>
    </row>
    <row r="454" spans="4:7" x14ac:dyDescent="0.25">
      <c r="D454" s="1"/>
      <c r="E454" s="1"/>
      <c r="F454" s="1"/>
      <c r="G454" s="1"/>
    </row>
    <row r="455" spans="4:7" x14ac:dyDescent="0.25">
      <c r="D455" s="1"/>
      <c r="E455" s="1"/>
      <c r="F455" s="1"/>
      <c r="G455" s="1"/>
    </row>
    <row r="456" spans="4:7" x14ac:dyDescent="0.25">
      <c r="D456" s="1"/>
      <c r="E456" s="1"/>
      <c r="F456" s="1"/>
      <c r="G456" s="1"/>
    </row>
    <row r="457" spans="4:7" x14ac:dyDescent="0.25">
      <c r="D457" s="1"/>
      <c r="E457" s="1"/>
      <c r="F457" s="1"/>
      <c r="G457" s="1"/>
    </row>
    <row r="458" spans="4:7" x14ac:dyDescent="0.25">
      <c r="D458" s="1"/>
      <c r="E458" s="1"/>
      <c r="F458" s="1"/>
      <c r="G458" s="1"/>
    </row>
    <row r="459" spans="4:7" x14ac:dyDescent="0.25">
      <c r="D459" s="1"/>
      <c r="E459" s="1"/>
      <c r="F459" s="1"/>
      <c r="G459" s="1"/>
    </row>
    <row r="460" spans="4:7" x14ac:dyDescent="0.25">
      <c r="D460" s="1"/>
      <c r="E460" s="1"/>
      <c r="F460" s="1"/>
      <c r="G460" s="1"/>
    </row>
    <row r="461" spans="4:7" x14ac:dyDescent="0.25">
      <c r="D461" s="1"/>
      <c r="E461" s="1"/>
      <c r="F461" s="1"/>
      <c r="G461" s="1"/>
    </row>
    <row r="462" spans="4:7" x14ac:dyDescent="0.25">
      <c r="D462" s="1"/>
      <c r="E462" s="1"/>
      <c r="F462" s="1"/>
      <c r="G462" s="1"/>
    </row>
    <row r="463" spans="4:7" x14ac:dyDescent="0.25">
      <c r="D463" s="1"/>
      <c r="E463" s="1"/>
      <c r="F463" s="1"/>
      <c r="G463" s="1"/>
    </row>
    <row r="464" spans="4:7" x14ac:dyDescent="0.25">
      <c r="D464" s="1"/>
      <c r="E464" s="1"/>
      <c r="F464" s="1"/>
      <c r="G464" s="1"/>
    </row>
    <row r="465" spans="4:7" x14ac:dyDescent="0.25">
      <c r="D465" s="1"/>
      <c r="E465" s="1"/>
      <c r="F465" s="1"/>
      <c r="G465" s="1"/>
    </row>
    <row r="466" spans="4:7" x14ac:dyDescent="0.25">
      <c r="D466" s="1"/>
      <c r="E466" s="1"/>
      <c r="F466" s="1"/>
      <c r="G466" s="1"/>
    </row>
    <row r="467" spans="4:7" x14ac:dyDescent="0.25">
      <c r="D467" s="1"/>
      <c r="E467" s="1"/>
      <c r="F467" s="1"/>
      <c r="G467" s="1"/>
    </row>
    <row r="468" spans="4:7" x14ac:dyDescent="0.25">
      <c r="D468" s="1"/>
      <c r="E468" s="1"/>
      <c r="F468" s="1"/>
      <c r="G468" s="1"/>
    </row>
    <row r="469" spans="4:7" x14ac:dyDescent="0.25">
      <c r="D469" s="1"/>
      <c r="E469" s="1"/>
      <c r="F469" s="1"/>
      <c r="G469" s="1"/>
    </row>
    <row r="470" spans="4:7" x14ac:dyDescent="0.25">
      <c r="D470" s="1"/>
      <c r="E470" s="1"/>
      <c r="F470" s="1"/>
      <c r="G470" s="1"/>
    </row>
    <row r="471" spans="4:7" x14ac:dyDescent="0.25">
      <c r="D471" s="1"/>
      <c r="E471" s="1"/>
      <c r="F471" s="1"/>
      <c r="G471" s="1"/>
    </row>
    <row r="472" spans="4:7" x14ac:dyDescent="0.25">
      <c r="D472" s="1"/>
      <c r="E472" s="1"/>
      <c r="F472" s="1"/>
      <c r="G472" s="1"/>
    </row>
    <row r="473" spans="4:7" x14ac:dyDescent="0.25">
      <c r="D473" s="1"/>
      <c r="E473" s="1"/>
      <c r="F473" s="1"/>
      <c r="G473" s="1"/>
    </row>
    <row r="474" spans="4:7" x14ac:dyDescent="0.25">
      <c r="D474" s="1"/>
      <c r="E474" s="1"/>
      <c r="F474" s="1"/>
      <c r="G474" s="1"/>
    </row>
    <row r="475" spans="4:7" x14ac:dyDescent="0.25">
      <c r="D475" s="1"/>
      <c r="E475" s="1"/>
      <c r="F475" s="1"/>
      <c r="G475" s="1"/>
    </row>
    <row r="476" spans="4:7" x14ac:dyDescent="0.25">
      <c r="D476" s="1"/>
      <c r="E476" s="1"/>
      <c r="F476" s="1"/>
      <c r="G476" s="1"/>
    </row>
    <row r="477" spans="4:7" x14ac:dyDescent="0.25">
      <c r="D477" s="1"/>
      <c r="E477" s="1"/>
      <c r="F477" s="1"/>
      <c r="G477" s="1"/>
    </row>
    <row r="478" spans="4:7" x14ac:dyDescent="0.25">
      <c r="D478" s="1"/>
      <c r="E478" s="1"/>
      <c r="F478" s="1"/>
      <c r="G478" s="1"/>
    </row>
    <row r="479" spans="4:7" x14ac:dyDescent="0.25">
      <c r="D479" s="1"/>
      <c r="E479" s="1"/>
      <c r="F479" s="1"/>
      <c r="G479" s="1"/>
    </row>
    <row r="480" spans="4:7" x14ac:dyDescent="0.25">
      <c r="D480" s="1"/>
      <c r="E480" s="1"/>
      <c r="F480" s="1"/>
      <c r="G480" s="1"/>
    </row>
    <row r="481" spans="4:7" x14ac:dyDescent="0.25">
      <c r="D481" s="1"/>
      <c r="E481" s="1"/>
      <c r="F481" s="1"/>
      <c r="G481" s="1"/>
    </row>
    <row r="482" spans="4:7" x14ac:dyDescent="0.25">
      <c r="D482" s="1"/>
      <c r="E482" s="1"/>
      <c r="F482" s="1"/>
      <c r="G482" s="1"/>
    </row>
    <row r="483" spans="4:7" x14ac:dyDescent="0.25">
      <c r="D483" s="1"/>
      <c r="E483" s="1"/>
      <c r="F483" s="1"/>
      <c r="G483" s="1"/>
    </row>
    <row r="484" spans="4:7" x14ac:dyDescent="0.25">
      <c r="D484" s="1"/>
      <c r="E484" s="1"/>
      <c r="F484" s="1"/>
      <c r="G484" s="1"/>
    </row>
    <row r="485" spans="4:7" x14ac:dyDescent="0.25">
      <c r="D485" s="1"/>
      <c r="E485" s="1"/>
      <c r="F485" s="1"/>
      <c r="G485" s="1"/>
    </row>
    <row r="486" spans="4:7" x14ac:dyDescent="0.25">
      <c r="D486" s="1"/>
      <c r="E486" s="1"/>
      <c r="F486" s="1"/>
      <c r="G486" s="1"/>
    </row>
    <row r="487" spans="4:7" x14ac:dyDescent="0.25">
      <c r="D487" s="1"/>
      <c r="E487" s="1"/>
      <c r="F487" s="1"/>
      <c r="G487" s="1"/>
    </row>
    <row r="488" spans="4:7" x14ac:dyDescent="0.25">
      <c r="D488" s="1"/>
      <c r="E488" s="1"/>
      <c r="F488" s="1"/>
      <c r="G488" s="1"/>
    </row>
    <row r="489" spans="4:7" x14ac:dyDescent="0.25">
      <c r="D489" s="1"/>
      <c r="E489" s="1"/>
      <c r="F489" s="1"/>
      <c r="G489" s="1"/>
    </row>
    <row r="490" spans="4:7" x14ac:dyDescent="0.25">
      <c r="D490" s="1"/>
      <c r="E490" s="1"/>
      <c r="F490" s="1"/>
      <c r="G490" s="1"/>
    </row>
    <row r="491" spans="4:7" x14ac:dyDescent="0.25">
      <c r="D491" s="1"/>
      <c r="E491" s="1"/>
      <c r="F491" s="1"/>
      <c r="G491" s="1"/>
    </row>
    <row r="492" spans="4:7" x14ac:dyDescent="0.25">
      <c r="D492" s="1"/>
      <c r="E492" s="1"/>
      <c r="F492" s="1"/>
      <c r="G492" s="1"/>
    </row>
    <row r="493" spans="4:7" x14ac:dyDescent="0.25">
      <c r="D493" s="1"/>
      <c r="E493" s="1"/>
      <c r="F493" s="1"/>
      <c r="G493" s="1"/>
    </row>
    <row r="494" spans="4:7" x14ac:dyDescent="0.25">
      <c r="D494" s="1"/>
      <c r="E494" s="1"/>
      <c r="F494" s="1"/>
      <c r="G494" s="1"/>
    </row>
    <row r="495" spans="4:7" x14ac:dyDescent="0.25">
      <c r="D495" s="1"/>
      <c r="E495" s="1"/>
      <c r="F495" s="1"/>
      <c r="G495" s="1"/>
    </row>
    <row r="496" spans="4:7" x14ac:dyDescent="0.25">
      <c r="D496" s="1"/>
      <c r="E496" s="1"/>
      <c r="F496" s="1"/>
      <c r="G496" s="1"/>
    </row>
    <row r="497" spans="4:7" x14ac:dyDescent="0.25">
      <c r="D497" s="1"/>
      <c r="E497" s="1"/>
      <c r="F497" s="1"/>
      <c r="G497" s="1"/>
    </row>
    <row r="498" spans="4:7" x14ac:dyDescent="0.25">
      <c r="D498" s="1"/>
      <c r="E498" s="1"/>
      <c r="F498" s="1"/>
      <c r="G498" s="1"/>
    </row>
    <row r="499" spans="4:7" x14ac:dyDescent="0.25">
      <c r="D499" s="1"/>
      <c r="E499" s="1"/>
      <c r="F499" s="1"/>
      <c r="G499" s="1"/>
    </row>
    <row r="500" spans="4:7" x14ac:dyDescent="0.25">
      <c r="D500" s="1"/>
      <c r="E500" s="1"/>
      <c r="F500" s="1"/>
      <c r="G500" s="1"/>
    </row>
    <row r="501" spans="4:7" x14ac:dyDescent="0.25">
      <c r="D501" s="1"/>
      <c r="E501" s="1"/>
      <c r="F501" s="1"/>
      <c r="G501" s="1"/>
    </row>
    <row r="502" spans="4:7" x14ac:dyDescent="0.25">
      <c r="D502" s="1"/>
      <c r="E502" s="1"/>
      <c r="F502" s="1"/>
      <c r="G502" s="1"/>
    </row>
    <row r="503" spans="4:7" x14ac:dyDescent="0.25">
      <c r="D503" s="1"/>
      <c r="E503" s="1"/>
      <c r="F503" s="1"/>
      <c r="G503" s="1"/>
    </row>
    <row r="504" spans="4:7" x14ac:dyDescent="0.25">
      <c r="D504" s="1"/>
      <c r="E504" s="1"/>
      <c r="F504" s="1"/>
      <c r="G504" s="1"/>
    </row>
    <row r="505" spans="4:7" x14ac:dyDescent="0.25">
      <c r="D505" s="1"/>
      <c r="E505" s="1"/>
      <c r="F505" s="1"/>
      <c r="G505" s="1"/>
    </row>
    <row r="506" spans="4:7" x14ac:dyDescent="0.25">
      <c r="D506" s="1"/>
      <c r="E506" s="1"/>
      <c r="F506" s="1"/>
      <c r="G506" s="1"/>
    </row>
    <row r="507" spans="4:7" x14ac:dyDescent="0.25">
      <c r="D507" s="1"/>
      <c r="E507" s="1"/>
      <c r="F507" s="1"/>
      <c r="G507" s="1"/>
    </row>
    <row r="508" spans="4:7" x14ac:dyDescent="0.25">
      <c r="D508" s="1"/>
      <c r="E508" s="1"/>
      <c r="F508" s="1"/>
      <c r="G508" s="1"/>
    </row>
    <row r="509" spans="4:7" x14ac:dyDescent="0.25">
      <c r="D509" s="1"/>
      <c r="E509" s="1"/>
      <c r="F509" s="1"/>
      <c r="G509" s="1"/>
    </row>
    <row r="510" spans="4:7" x14ac:dyDescent="0.25">
      <c r="D510" s="1"/>
      <c r="E510" s="1"/>
      <c r="F510" s="1"/>
      <c r="G510" s="1"/>
    </row>
    <row r="511" spans="4:7" x14ac:dyDescent="0.25">
      <c r="D511" s="1"/>
      <c r="E511" s="1"/>
      <c r="F511" s="1"/>
      <c r="G511" s="1"/>
    </row>
    <row r="512" spans="4:7" x14ac:dyDescent="0.25">
      <c r="D512" s="1"/>
      <c r="E512" s="1"/>
      <c r="F512" s="1"/>
      <c r="G512" s="1"/>
    </row>
    <row r="513" spans="4:7" x14ac:dyDescent="0.25">
      <c r="D513" s="1"/>
      <c r="E513" s="1"/>
      <c r="F513" s="1"/>
      <c r="G513" s="1"/>
    </row>
    <row r="514" spans="4:7" x14ac:dyDescent="0.25">
      <c r="D514" s="1"/>
      <c r="E514" s="1"/>
      <c r="F514" s="1"/>
      <c r="G514" s="1"/>
    </row>
    <row r="515" spans="4:7" x14ac:dyDescent="0.25">
      <c r="D515" s="1"/>
      <c r="E515" s="1"/>
      <c r="F515" s="1"/>
      <c r="G515" s="1"/>
    </row>
    <row r="516" spans="4:7" x14ac:dyDescent="0.25">
      <c r="D516" s="1"/>
      <c r="E516" s="1"/>
      <c r="F516" s="1"/>
      <c r="G516" s="1"/>
    </row>
    <row r="517" spans="4:7" x14ac:dyDescent="0.25">
      <c r="D517" s="1"/>
      <c r="E517" s="1"/>
      <c r="F517" s="1"/>
      <c r="G517" s="1"/>
    </row>
    <row r="518" spans="4:7" x14ac:dyDescent="0.25">
      <c r="D518" s="1"/>
      <c r="E518" s="1"/>
      <c r="F518" s="1"/>
      <c r="G518" s="1"/>
    </row>
    <row r="519" spans="4:7" x14ac:dyDescent="0.25">
      <c r="D519" s="1"/>
      <c r="E519" s="1"/>
      <c r="F519" s="1"/>
      <c r="G519" s="1"/>
    </row>
    <row r="520" spans="4:7" x14ac:dyDescent="0.25">
      <c r="D520" s="1"/>
      <c r="E520" s="1"/>
      <c r="F520" s="1"/>
      <c r="G520" s="1"/>
    </row>
    <row r="521" spans="4:7" x14ac:dyDescent="0.25">
      <c r="D521" s="1"/>
      <c r="E521" s="1"/>
      <c r="F521" s="1"/>
      <c r="G521" s="1"/>
    </row>
    <row r="522" spans="4:7" x14ac:dyDescent="0.25">
      <c r="D522" s="1"/>
      <c r="E522" s="1"/>
      <c r="F522" s="1"/>
      <c r="G522" s="1"/>
    </row>
    <row r="523" spans="4:7" x14ac:dyDescent="0.25">
      <c r="D523" s="1"/>
      <c r="E523" s="1"/>
      <c r="F523" s="1"/>
      <c r="G523" s="1"/>
    </row>
    <row r="524" spans="4:7" x14ac:dyDescent="0.25">
      <c r="D524" s="1"/>
      <c r="E524" s="1"/>
      <c r="F524" s="1"/>
      <c r="G524" s="1"/>
    </row>
    <row r="525" spans="4:7" x14ac:dyDescent="0.25">
      <c r="D525" s="1"/>
      <c r="E525" s="1"/>
      <c r="F525" s="1"/>
      <c r="G525" s="1"/>
    </row>
    <row r="526" spans="4:7" x14ac:dyDescent="0.25">
      <c r="D526" s="1"/>
      <c r="E526" s="1"/>
      <c r="F526" s="1"/>
      <c r="G526" s="1"/>
    </row>
    <row r="527" spans="4:7" x14ac:dyDescent="0.25">
      <c r="D527" s="1"/>
      <c r="E527" s="1"/>
      <c r="F527" s="1"/>
      <c r="G527" s="1"/>
    </row>
    <row r="528" spans="4:7" x14ac:dyDescent="0.25">
      <c r="D528" s="1"/>
      <c r="E528" s="1"/>
      <c r="F528" s="1"/>
      <c r="G528" s="1"/>
    </row>
    <row r="529" spans="4:7" x14ac:dyDescent="0.25">
      <c r="D529" s="1"/>
      <c r="E529" s="1"/>
      <c r="F529" s="1"/>
      <c r="G529" s="1"/>
    </row>
    <row r="530" spans="4:7" x14ac:dyDescent="0.25">
      <c r="D530" s="1"/>
      <c r="E530" s="1"/>
      <c r="F530" s="1"/>
      <c r="G530" s="1"/>
    </row>
    <row r="531" spans="4:7" x14ac:dyDescent="0.25">
      <c r="D531" s="1"/>
      <c r="E531" s="1"/>
      <c r="F531" s="1"/>
      <c r="G531" s="1"/>
    </row>
    <row r="532" spans="4:7" x14ac:dyDescent="0.25">
      <c r="D532" s="1"/>
      <c r="E532" s="1"/>
      <c r="F532" s="1"/>
      <c r="G532" s="1"/>
    </row>
    <row r="533" spans="4:7" x14ac:dyDescent="0.25">
      <c r="D533" s="1"/>
      <c r="E533" s="1"/>
      <c r="F533" s="1"/>
      <c r="G533" s="1"/>
    </row>
    <row r="534" spans="4:7" x14ac:dyDescent="0.25">
      <c r="D534" s="1"/>
      <c r="E534" s="1"/>
      <c r="F534" s="1"/>
      <c r="G534" s="1"/>
    </row>
    <row r="535" spans="4:7" x14ac:dyDescent="0.25">
      <c r="D535" s="1"/>
      <c r="E535" s="1"/>
      <c r="F535" s="1"/>
      <c r="G535" s="1"/>
    </row>
    <row r="536" spans="4:7" x14ac:dyDescent="0.25">
      <c r="D536" s="1"/>
      <c r="E536" s="1"/>
      <c r="F536" s="1"/>
      <c r="G536" s="1"/>
    </row>
    <row r="537" spans="4:7" x14ac:dyDescent="0.25">
      <c r="D537" s="1"/>
      <c r="E537" s="1"/>
      <c r="F537" s="1"/>
      <c r="G537" s="1"/>
    </row>
    <row r="538" spans="4:7" x14ac:dyDescent="0.25">
      <c r="D538" s="1"/>
      <c r="E538" s="1"/>
      <c r="F538" s="1"/>
      <c r="G538" s="1"/>
    </row>
    <row r="539" spans="4:7" x14ac:dyDescent="0.25">
      <c r="D539" s="1"/>
      <c r="E539" s="1"/>
      <c r="F539" s="1"/>
      <c r="G539" s="1"/>
    </row>
    <row r="540" spans="4:7" x14ac:dyDescent="0.25">
      <c r="D540" s="1"/>
      <c r="E540" s="1"/>
      <c r="F540" s="1"/>
      <c r="G540" s="1"/>
    </row>
    <row r="541" spans="4:7" x14ac:dyDescent="0.25">
      <c r="D541" s="1"/>
      <c r="E541" s="1"/>
      <c r="F541" s="1"/>
      <c r="G541" s="1"/>
    </row>
    <row r="542" spans="4:7" x14ac:dyDescent="0.25">
      <c r="D542" s="1"/>
      <c r="E542" s="1"/>
      <c r="F542" s="1"/>
      <c r="G542" s="1"/>
    </row>
    <row r="543" spans="4:7" x14ac:dyDescent="0.25">
      <c r="D543" s="1"/>
      <c r="E543" s="1"/>
      <c r="F543" s="1"/>
      <c r="G543" s="1"/>
    </row>
    <row r="544" spans="4:7" x14ac:dyDescent="0.25">
      <c r="D544" s="1"/>
      <c r="E544" s="1"/>
      <c r="F544" s="1"/>
      <c r="G544" s="1"/>
    </row>
    <row r="545" spans="4:7" x14ac:dyDescent="0.25">
      <c r="D545" s="1"/>
      <c r="E545" s="1"/>
      <c r="F545" s="1"/>
      <c r="G545" s="1"/>
    </row>
    <row r="546" spans="4:7" x14ac:dyDescent="0.25">
      <c r="D546" s="1"/>
      <c r="E546" s="1"/>
      <c r="F546" s="1"/>
      <c r="G546" s="1"/>
    </row>
    <row r="547" spans="4:7" x14ac:dyDescent="0.25">
      <c r="D547" s="1"/>
      <c r="E547" s="1"/>
      <c r="F547" s="1"/>
      <c r="G547" s="1"/>
    </row>
    <row r="548" spans="4:7" x14ac:dyDescent="0.25">
      <c r="D548" s="1"/>
      <c r="E548" s="1"/>
      <c r="F548" s="1"/>
      <c r="G548" s="1"/>
    </row>
    <row r="549" spans="4:7" x14ac:dyDescent="0.25">
      <c r="D549" s="1"/>
      <c r="E549" s="1"/>
      <c r="F549" s="1"/>
      <c r="G549" s="1"/>
    </row>
    <row r="550" spans="4:7" x14ac:dyDescent="0.25">
      <c r="D550" s="1"/>
      <c r="E550" s="1"/>
      <c r="F550" s="1"/>
      <c r="G550" s="1"/>
    </row>
    <row r="551" spans="4:7" x14ac:dyDescent="0.25">
      <c r="D551" s="1"/>
      <c r="E551" s="1"/>
      <c r="F551" s="1"/>
      <c r="G551" s="1"/>
    </row>
    <row r="552" spans="4:7" x14ac:dyDescent="0.25">
      <c r="D552" s="1"/>
      <c r="E552" s="1"/>
      <c r="F552" s="1"/>
      <c r="G552" s="1"/>
    </row>
    <row r="553" spans="4:7" x14ac:dyDescent="0.25">
      <c r="D553" s="1"/>
      <c r="E553" s="1"/>
      <c r="F553" s="1"/>
      <c r="G553" s="1"/>
    </row>
    <row r="554" spans="4:7" x14ac:dyDescent="0.25">
      <c r="D554" s="1"/>
      <c r="E554" s="1"/>
      <c r="F554" s="1"/>
      <c r="G554" s="1"/>
    </row>
    <row r="555" spans="4:7" x14ac:dyDescent="0.25">
      <c r="D555" s="1"/>
      <c r="E555" s="1"/>
      <c r="F555" s="1"/>
      <c r="G555" s="1"/>
    </row>
    <row r="556" spans="4:7" x14ac:dyDescent="0.25">
      <c r="D556" s="1"/>
      <c r="E556" s="1"/>
      <c r="F556" s="1"/>
      <c r="G556" s="1"/>
    </row>
    <row r="557" spans="4:7" x14ac:dyDescent="0.25">
      <c r="D557" s="1"/>
      <c r="E557" s="1"/>
      <c r="F557" s="1"/>
      <c r="G557" s="1"/>
    </row>
    <row r="558" spans="4:7" x14ac:dyDescent="0.25">
      <c r="D558" s="1"/>
      <c r="E558" s="1"/>
      <c r="F558" s="1"/>
      <c r="G558" s="1"/>
    </row>
    <row r="559" spans="4:7" x14ac:dyDescent="0.25">
      <c r="D559" s="1"/>
      <c r="E559" s="1"/>
      <c r="F559" s="1"/>
      <c r="G559" s="1"/>
    </row>
    <row r="560" spans="4:7" x14ac:dyDescent="0.25">
      <c r="D560" s="1"/>
      <c r="E560" s="1"/>
      <c r="F560" s="1"/>
      <c r="G560" s="1"/>
    </row>
    <row r="561" spans="4:7" x14ac:dyDescent="0.25">
      <c r="D561" s="1"/>
      <c r="E561" s="1"/>
      <c r="F561" s="1"/>
      <c r="G561" s="1"/>
    </row>
    <row r="562" spans="4:7" x14ac:dyDescent="0.25">
      <c r="D562" s="1"/>
      <c r="E562" s="1"/>
      <c r="F562" s="1"/>
      <c r="G562" s="1"/>
    </row>
    <row r="563" spans="4:7" x14ac:dyDescent="0.25">
      <c r="D563" s="1"/>
      <c r="E563" s="1"/>
      <c r="F563" s="1"/>
      <c r="G563" s="1"/>
    </row>
    <row r="564" spans="4:7" x14ac:dyDescent="0.25">
      <c r="D564" s="1"/>
      <c r="E564" s="1"/>
      <c r="F564" s="1"/>
      <c r="G564" s="1"/>
    </row>
    <row r="565" spans="4:7" x14ac:dyDescent="0.25">
      <c r="D565" s="1"/>
      <c r="E565" s="1"/>
      <c r="F565" s="1"/>
      <c r="G565" s="1"/>
    </row>
    <row r="566" spans="4:7" x14ac:dyDescent="0.25">
      <c r="D566" s="1"/>
      <c r="E566" s="1"/>
      <c r="F566" s="1"/>
      <c r="G566" s="1"/>
    </row>
    <row r="567" spans="4:7" x14ac:dyDescent="0.25">
      <c r="D567" s="1"/>
      <c r="E567" s="1"/>
      <c r="F567" s="1"/>
      <c r="G567" s="1"/>
    </row>
    <row r="568" spans="4:7" x14ac:dyDescent="0.25">
      <c r="D568" s="1"/>
      <c r="E568" s="1"/>
      <c r="F568" s="1"/>
      <c r="G568" s="1"/>
    </row>
    <row r="569" spans="4:7" x14ac:dyDescent="0.25">
      <c r="D569" s="1"/>
      <c r="E569" s="1"/>
      <c r="F569" s="1"/>
      <c r="G569" s="1"/>
    </row>
    <row r="570" spans="4:7" x14ac:dyDescent="0.25">
      <c r="D570" s="1"/>
      <c r="E570" s="1"/>
      <c r="F570" s="1"/>
      <c r="G570" s="1"/>
    </row>
    <row r="571" spans="4:7" x14ac:dyDescent="0.25">
      <c r="D571" s="1"/>
      <c r="E571" s="1"/>
      <c r="F571" s="1"/>
      <c r="G571" s="1"/>
    </row>
    <row r="572" spans="4:7" x14ac:dyDescent="0.25">
      <c r="D572" s="1"/>
      <c r="E572" s="1"/>
      <c r="F572" s="1"/>
      <c r="G572" s="1"/>
    </row>
    <row r="573" spans="4:7" x14ac:dyDescent="0.25">
      <c r="D573" s="1"/>
      <c r="E573" s="1"/>
      <c r="F573" s="1"/>
      <c r="G573" s="1"/>
    </row>
    <row r="574" spans="4:7" x14ac:dyDescent="0.25">
      <c r="D574" s="1"/>
      <c r="E574" s="1"/>
      <c r="F574" s="1"/>
      <c r="G574" s="1"/>
    </row>
    <row r="575" spans="4:7" x14ac:dyDescent="0.25">
      <c r="D575" s="1"/>
      <c r="E575" s="1"/>
      <c r="F575" s="1"/>
      <c r="G575" s="1"/>
    </row>
    <row r="576" spans="4:7" x14ac:dyDescent="0.25">
      <c r="D576" s="1"/>
      <c r="E576" s="1"/>
      <c r="F576" s="1"/>
      <c r="G576" s="1"/>
    </row>
    <row r="577" spans="4:7" x14ac:dyDescent="0.25">
      <c r="D577" s="1"/>
      <c r="E577" s="1"/>
      <c r="F577" s="1"/>
      <c r="G577" s="1"/>
    </row>
    <row r="578" spans="4:7" x14ac:dyDescent="0.25">
      <c r="D578" s="1"/>
      <c r="E578" s="1"/>
      <c r="F578" s="1"/>
      <c r="G578" s="1"/>
    </row>
    <row r="579" spans="4:7" x14ac:dyDescent="0.25">
      <c r="D579" s="1"/>
      <c r="E579" s="1"/>
      <c r="F579" s="1"/>
      <c r="G579" s="1"/>
    </row>
    <row r="580" spans="4:7" x14ac:dyDescent="0.25">
      <c r="D580" s="1"/>
      <c r="E580" s="1"/>
      <c r="F580" s="1"/>
      <c r="G580" s="1"/>
    </row>
    <row r="581" spans="4:7" x14ac:dyDescent="0.25">
      <c r="D581" s="1"/>
      <c r="E581" s="1"/>
      <c r="F581" s="1"/>
      <c r="G581" s="1"/>
    </row>
    <row r="582" spans="4:7" x14ac:dyDescent="0.25">
      <c r="D582" s="1"/>
      <c r="E582" s="1"/>
      <c r="F582" s="1"/>
      <c r="G582" s="1"/>
    </row>
    <row r="583" spans="4:7" x14ac:dyDescent="0.25">
      <c r="D583" s="1"/>
      <c r="E583" s="1"/>
      <c r="F583" s="1"/>
      <c r="G583" s="1"/>
    </row>
    <row r="584" spans="4:7" x14ac:dyDescent="0.25">
      <c r="D584" s="1"/>
      <c r="E584" s="1"/>
      <c r="F584" s="1"/>
      <c r="G584" s="1"/>
    </row>
    <row r="585" spans="4:7" x14ac:dyDescent="0.25">
      <c r="D585" s="1"/>
      <c r="E585" s="1"/>
      <c r="F585" s="1"/>
      <c r="G585" s="1"/>
    </row>
    <row r="586" spans="4:7" x14ac:dyDescent="0.25">
      <c r="D586" s="1"/>
      <c r="E586" s="1"/>
      <c r="F586" s="1"/>
      <c r="G586" s="1"/>
    </row>
    <row r="587" spans="4:7" x14ac:dyDescent="0.25">
      <c r="D587" s="1"/>
      <c r="E587" s="1"/>
      <c r="F587" s="1"/>
      <c r="G587" s="1"/>
    </row>
    <row r="588" spans="4:7" x14ac:dyDescent="0.25">
      <c r="D588" s="1"/>
      <c r="E588" s="1"/>
      <c r="F588" s="1"/>
      <c r="G588" s="1"/>
    </row>
    <row r="589" spans="4:7" x14ac:dyDescent="0.25">
      <c r="D589" s="1"/>
      <c r="E589" s="1"/>
      <c r="F589" s="1"/>
      <c r="G589" s="1"/>
    </row>
    <row r="590" spans="4:7" x14ac:dyDescent="0.25">
      <c r="D590" s="1"/>
      <c r="E590" s="1"/>
      <c r="F590" s="1"/>
      <c r="G590" s="1"/>
    </row>
    <row r="591" spans="4:7" x14ac:dyDescent="0.25">
      <c r="D591" s="1"/>
      <c r="E591" s="1"/>
      <c r="F591" s="1"/>
      <c r="G591" s="1"/>
    </row>
    <row r="592" spans="4:7" x14ac:dyDescent="0.25">
      <c r="D592" s="1"/>
      <c r="E592" s="1"/>
      <c r="F592" s="1"/>
      <c r="G592" s="1"/>
    </row>
    <row r="593" spans="4:7" x14ac:dyDescent="0.25">
      <c r="D593" s="1"/>
      <c r="E593" s="1"/>
      <c r="F593" s="1"/>
      <c r="G593" s="1"/>
    </row>
    <row r="594" spans="4:7" x14ac:dyDescent="0.25">
      <c r="D594" s="1"/>
      <c r="E594" s="1"/>
      <c r="F594" s="1"/>
      <c r="G594" s="1"/>
    </row>
    <row r="595" spans="4:7" x14ac:dyDescent="0.25">
      <c r="D595" s="1"/>
      <c r="E595" s="1"/>
      <c r="F595" s="1"/>
      <c r="G595" s="1"/>
    </row>
    <row r="596" spans="4:7" x14ac:dyDescent="0.25">
      <c r="D596" s="1"/>
      <c r="E596" s="1"/>
      <c r="F596" s="1"/>
      <c r="G596" s="1"/>
    </row>
    <row r="597" spans="4:7" x14ac:dyDescent="0.25">
      <c r="D597" s="1"/>
      <c r="E597" s="1"/>
      <c r="F597" s="1"/>
      <c r="G597" s="1"/>
    </row>
    <row r="598" spans="4:7" x14ac:dyDescent="0.25">
      <c r="D598" s="1"/>
      <c r="E598" s="1"/>
      <c r="F598" s="1"/>
      <c r="G598" s="1"/>
    </row>
    <row r="599" spans="4:7" x14ac:dyDescent="0.25">
      <c r="D599" s="1"/>
      <c r="E599" s="1"/>
      <c r="F599" s="1"/>
      <c r="G599" s="1"/>
    </row>
    <row r="600" spans="4:7" x14ac:dyDescent="0.25">
      <c r="D600" s="1"/>
      <c r="E600" s="1"/>
      <c r="F600" s="1"/>
      <c r="G600" s="1"/>
    </row>
    <row r="601" spans="4:7" x14ac:dyDescent="0.25">
      <c r="D601" s="1"/>
      <c r="E601" s="1"/>
      <c r="F601" s="1"/>
      <c r="G601" s="1"/>
    </row>
    <row r="602" spans="4:7" x14ac:dyDescent="0.25">
      <c r="D602" s="1"/>
      <c r="E602" s="1"/>
      <c r="F602" s="1"/>
      <c r="G602" s="1"/>
    </row>
    <row r="603" spans="4:7" x14ac:dyDescent="0.25">
      <c r="D603" s="1"/>
      <c r="E603" s="1"/>
      <c r="F603" s="1"/>
      <c r="G603" s="1"/>
    </row>
    <row r="604" spans="4:7" x14ac:dyDescent="0.25">
      <c r="D604" s="1"/>
      <c r="E604" s="1"/>
      <c r="F604" s="1"/>
      <c r="G604" s="1"/>
    </row>
    <row r="605" spans="4:7" x14ac:dyDescent="0.25">
      <c r="D605" s="1"/>
      <c r="E605" s="1"/>
      <c r="F605" s="1"/>
      <c r="G605" s="1"/>
    </row>
    <row r="606" spans="4:7" x14ac:dyDescent="0.25">
      <c r="D606" s="1"/>
      <c r="E606" s="1"/>
      <c r="F606" s="1"/>
      <c r="G606" s="1"/>
    </row>
    <row r="607" spans="4:7" x14ac:dyDescent="0.25">
      <c r="D607" s="1"/>
      <c r="E607" s="1"/>
      <c r="F607" s="1"/>
      <c r="G607" s="1"/>
    </row>
    <row r="608" spans="4:7" x14ac:dyDescent="0.25">
      <c r="D608" s="1"/>
      <c r="E608" s="1"/>
      <c r="F608" s="1"/>
      <c r="G608" s="1"/>
    </row>
    <row r="609" spans="4:7" x14ac:dyDescent="0.25">
      <c r="D609" s="1"/>
      <c r="E609" s="1"/>
      <c r="F609" s="1"/>
      <c r="G609" s="1"/>
    </row>
    <row r="610" spans="4:7" x14ac:dyDescent="0.25">
      <c r="D610" s="1"/>
      <c r="E610" s="1"/>
      <c r="F610" s="1"/>
      <c r="G610" s="1"/>
    </row>
    <row r="611" spans="4:7" x14ac:dyDescent="0.25">
      <c r="D611" s="1"/>
      <c r="E611" s="1"/>
      <c r="F611" s="1"/>
      <c r="G611" s="1"/>
    </row>
    <row r="612" spans="4:7" x14ac:dyDescent="0.25">
      <c r="D612" s="1"/>
      <c r="E612" s="1"/>
      <c r="F612" s="1"/>
      <c r="G612" s="1"/>
    </row>
    <row r="613" spans="4:7" x14ac:dyDescent="0.25">
      <c r="D613" s="1"/>
      <c r="E613" s="1"/>
      <c r="F613" s="1"/>
      <c r="G613" s="1"/>
    </row>
    <row r="614" spans="4:7" x14ac:dyDescent="0.25">
      <c r="D614" s="1"/>
      <c r="E614" s="1"/>
      <c r="F614" s="1"/>
      <c r="G614" s="1"/>
    </row>
    <row r="615" spans="4:7" x14ac:dyDescent="0.25">
      <c r="D615" s="1"/>
      <c r="E615" s="1"/>
      <c r="F615" s="1"/>
      <c r="G615" s="1"/>
    </row>
    <row r="616" spans="4:7" x14ac:dyDescent="0.25">
      <c r="D616" s="1"/>
      <c r="E616" s="1"/>
      <c r="F616" s="1"/>
      <c r="G616" s="1"/>
    </row>
    <row r="617" spans="4:7" x14ac:dyDescent="0.25">
      <c r="D617" s="1"/>
      <c r="E617" s="1"/>
      <c r="F617" s="1"/>
      <c r="G617" s="1"/>
    </row>
    <row r="618" spans="4:7" x14ac:dyDescent="0.25">
      <c r="D618" s="1"/>
      <c r="E618" s="1"/>
      <c r="F618" s="1"/>
      <c r="G618" s="1"/>
    </row>
    <row r="619" spans="4:7" x14ac:dyDescent="0.25">
      <c r="D619" s="1"/>
      <c r="E619" s="1"/>
      <c r="F619" s="1"/>
      <c r="G619" s="1"/>
    </row>
    <row r="620" spans="4:7" x14ac:dyDescent="0.25">
      <c r="D620" s="1"/>
      <c r="E620" s="1"/>
      <c r="F620" s="1"/>
      <c r="G620" s="1"/>
    </row>
    <row r="621" spans="4:7" x14ac:dyDescent="0.25">
      <c r="D621" s="1"/>
      <c r="E621" s="1"/>
      <c r="F621" s="1"/>
      <c r="G621" s="1"/>
    </row>
    <row r="622" spans="4:7" x14ac:dyDescent="0.25">
      <c r="D622" s="1"/>
      <c r="E622" s="1"/>
      <c r="F622" s="1"/>
      <c r="G622" s="1"/>
    </row>
    <row r="623" spans="4:7" x14ac:dyDescent="0.25">
      <c r="D623" s="1"/>
      <c r="E623" s="1"/>
      <c r="F623" s="1"/>
      <c r="G623" s="1"/>
    </row>
    <row r="624" spans="4:7" x14ac:dyDescent="0.25">
      <c r="D624" s="1"/>
      <c r="E624" s="1"/>
      <c r="F624" s="1"/>
      <c r="G624" s="1"/>
    </row>
    <row r="625" spans="4:7" x14ac:dyDescent="0.25">
      <c r="D625" s="1"/>
      <c r="E625" s="1"/>
      <c r="F625" s="1"/>
      <c r="G625" s="1"/>
    </row>
    <row r="626" spans="4:7" x14ac:dyDescent="0.25">
      <c r="D626" s="1"/>
      <c r="E626" s="1"/>
      <c r="F626" s="1"/>
      <c r="G626" s="1"/>
    </row>
    <row r="627" spans="4:7" x14ac:dyDescent="0.25">
      <c r="D627" s="1"/>
      <c r="E627" s="1"/>
      <c r="F627" s="1"/>
      <c r="G627" s="1"/>
    </row>
    <row r="628" spans="4:7" x14ac:dyDescent="0.25">
      <c r="D628" s="1"/>
      <c r="E628" s="1"/>
      <c r="F628" s="1"/>
      <c r="G628" s="1"/>
    </row>
    <row r="629" spans="4:7" x14ac:dyDescent="0.25">
      <c r="D629" s="1"/>
      <c r="E629" s="1"/>
      <c r="F629" s="1"/>
      <c r="G629" s="1"/>
    </row>
    <row r="630" spans="4:7" x14ac:dyDescent="0.25">
      <c r="D630" s="1"/>
      <c r="E630" s="1"/>
      <c r="F630" s="1"/>
      <c r="G630" s="1"/>
    </row>
    <row r="631" spans="4:7" x14ac:dyDescent="0.25">
      <c r="D631" s="1"/>
      <c r="E631" s="1"/>
      <c r="F631" s="1"/>
      <c r="G631" s="1"/>
    </row>
    <row r="632" spans="4:7" x14ac:dyDescent="0.25">
      <c r="D632" s="1"/>
      <c r="E632" s="1"/>
      <c r="F632" s="1"/>
      <c r="G632" s="1"/>
    </row>
    <row r="633" spans="4:7" x14ac:dyDescent="0.25">
      <c r="D633" s="1"/>
      <c r="E633" s="1"/>
      <c r="F633" s="1"/>
      <c r="G633" s="1"/>
    </row>
    <row r="634" spans="4:7" x14ac:dyDescent="0.25">
      <c r="D634" s="1"/>
      <c r="E634" s="1"/>
      <c r="F634" s="1"/>
      <c r="G634" s="1"/>
    </row>
    <row r="635" spans="4:7" x14ac:dyDescent="0.25">
      <c r="D635" s="1"/>
      <c r="E635" s="1"/>
      <c r="F635" s="1"/>
      <c r="G635" s="1"/>
    </row>
    <row r="636" spans="4:7" x14ac:dyDescent="0.25">
      <c r="D636" s="1"/>
      <c r="E636" s="1"/>
      <c r="F636" s="1"/>
      <c r="G636" s="1"/>
    </row>
    <row r="637" spans="4:7" x14ac:dyDescent="0.25">
      <c r="D637" s="1"/>
      <c r="E637" s="1"/>
      <c r="F637" s="1"/>
      <c r="G637" s="1"/>
    </row>
    <row r="638" spans="4:7" x14ac:dyDescent="0.25">
      <c r="D638" s="1"/>
      <c r="E638" s="1"/>
      <c r="F638" s="1"/>
      <c r="G638" s="1"/>
    </row>
    <row r="639" spans="4:7" x14ac:dyDescent="0.25">
      <c r="D639" s="1"/>
      <c r="E639" s="1"/>
      <c r="F639" s="1"/>
      <c r="G639" s="1"/>
    </row>
    <row r="640" spans="4:7" x14ac:dyDescent="0.25">
      <c r="D640" s="1"/>
      <c r="E640" s="1"/>
      <c r="F640" s="1"/>
      <c r="G640" s="1"/>
    </row>
    <row r="641" spans="4:7" x14ac:dyDescent="0.25">
      <c r="D641" s="1"/>
      <c r="E641" s="1"/>
      <c r="F641" s="1"/>
      <c r="G641" s="1"/>
    </row>
    <row r="642" spans="4:7" x14ac:dyDescent="0.25">
      <c r="D642" s="1"/>
      <c r="E642" s="1"/>
      <c r="F642" s="1"/>
      <c r="G642" s="1"/>
    </row>
    <row r="643" spans="4:7" x14ac:dyDescent="0.25">
      <c r="D643" s="1"/>
      <c r="E643" s="1"/>
      <c r="F643" s="1"/>
      <c r="G643" s="1"/>
    </row>
    <row r="644" spans="4:7" x14ac:dyDescent="0.25">
      <c r="D644" s="1"/>
      <c r="E644" s="1"/>
      <c r="F644" s="1"/>
      <c r="G644" s="1"/>
    </row>
    <row r="645" spans="4:7" x14ac:dyDescent="0.25">
      <c r="D645" s="1"/>
      <c r="E645" s="1"/>
      <c r="F645" s="1"/>
      <c r="G645" s="1"/>
    </row>
    <row r="646" spans="4:7" x14ac:dyDescent="0.25">
      <c r="D646" s="1"/>
      <c r="E646" s="1"/>
      <c r="F646" s="1"/>
      <c r="G646" s="1"/>
    </row>
    <row r="647" spans="4:7" x14ac:dyDescent="0.25">
      <c r="D647" s="1"/>
      <c r="E647" s="1"/>
      <c r="F647" s="1"/>
      <c r="G647" s="1"/>
    </row>
    <row r="648" spans="4:7" x14ac:dyDescent="0.25">
      <c r="D648" s="1"/>
      <c r="E648" s="1"/>
      <c r="F648" s="1"/>
      <c r="G648" s="1"/>
    </row>
    <row r="649" spans="4:7" x14ac:dyDescent="0.25">
      <c r="D649" s="1"/>
      <c r="E649" s="1"/>
      <c r="F649" s="1"/>
      <c r="G649" s="1"/>
    </row>
    <row r="650" spans="4:7" x14ac:dyDescent="0.25">
      <c r="D650" s="1"/>
      <c r="E650" s="1"/>
      <c r="F650" s="1"/>
      <c r="G650" s="1"/>
    </row>
    <row r="651" spans="4:7" x14ac:dyDescent="0.25">
      <c r="D651" s="1"/>
      <c r="E651" s="1"/>
      <c r="F651" s="1"/>
      <c r="G651" s="1"/>
    </row>
    <row r="652" spans="4:7" x14ac:dyDescent="0.25">
      <c r="D652" s="1"/>
      <c r="E652" s="1"/>
      <c r="F652" s="1"/>
      <c r="G652" s="1"/>
    </row>
    <row r="653" spans="4:7" x14ac:dyDescent="0.25">
      <c r="D653" s="1"/>
      <c r="E653" s="1"/>
      <c r="F653" s="1"/>
      <c r="G653" s="1"/>
    </row>
    <row r="654" spans="4:7" x14ac:dyDescent="0.25">
      <c r="D654" s="1"/>
      <c r="E654" s="1"/>
      <c r="F654" s="1"/>
      <c r="G654" s="1"/>
    </row>
    <row r="655" spans="4:7" x14ac:dyDescent="0.25">
      <c r="D655" s="1"/>
      <c r="E655" s="1"/>
      <c r="F655" s="1"/>
      <c r="G655" s="1"/>
    </row>
    <row r="656" spans="4:7" x14ac:dyDescent="0.25">
      <c r="D656" s="1"/>
      <c r="E656" s="1"/>
      <c r="F656" s="1"/>
      <c r="G656" s="1"/>
    </row>
    <row r="657" spans="4:7" x14ac:dyDescent="0.25">
      <c r="D657" s="1"/>
      <c r="E657" s="1"/>
      <c r="F657" s="1"/>
      <c r="G657" s="1"/>
    </row>
    <row r="658" spans="4:7" x14ac:dyDescent="0.25">
      <c r="D658" s="1"/>
      <c r="E658" s="1"/>
      <c r="F658" s="1"/>
      <c r="G658" s="1"/>
    </row>
    <row r="659" spans="4:7" x14ac:dyDescent="0.25">
      <c r="D659" s="1"/>
      <c r="E659" s="1"/>
      <c r="F659" s="1"/>
      <c r="G659" s="1"/>
    </row>
    <row r="660" spans="4:7" x14ac:dyDescent="0.25">
      <c r="D660" s="1"/>
      <c r="E660" s="1"/>
      <c r="F660" s="1"/>
      <c r="G660" s="1"/>
    </row>
    <row r="661" spans="4:7" x14ac:dyDescent="0.25">
      <c r="D661" s="1"/>
      <c r="E661" s="1"/>
      <c r="F661" s="1"/>
      <c r="G661" s="1"/>
    </row>
    <row r="662" spans="4:7" x14ac:dyDescent="0.25">
      <c r="D662" s="1"/>
      <c r="E662" s="1"/>
      <c r="F662" s="1"/>
      <c r="G662" s="1"/>
    </row>
    <row r="663" spans="4:7" x14ac:dyDescent="0.25">
      <c r="D663" s="1"/>
      <c r="E663" s="1"/>
      <c r="F663" s="1"/>
      <c r="G663" s="1"/>
    </row>
    <row r="664" spans="4:7" x14ac:dyDescent="0.25">
      <c r="D664" s="1"/>
      <c r="E664" s="1"/>
      <c r="F664" s="1"/>
      <c r="G664" s="1"/>
    </row>
    <row r="665" spans="4:7" x14ac:dyDescent="0.25">
      <c r="D665" s="1"/>
      <c r="E665" s="1"/>
      <c r="F665" s="1"/>
      <c r="G665" s="1"/>
    </row>
    <row r="666" spans="4:7" x14ac:dyDescent="0.25">
      <c r="D666" s="1"/>
      <c r="E666" s="1"/>
      <c r="F666" s="1"/>
      <c r="G666" s="1"/>
    </row>
    <row r="667" spans="4:7" x14ac:dyDescent="0.25">
      <c r="D667" s="1"/>
      <c r="E667" s="1"/>
      <c r="F667" s="1"/>
      <c r="G667" s="1"/>
    </row>
    <row r="668" spans="4:7" x14ac:dyDescent="0.25">
      <c r="D668" s="1"/>
      <c r="E668" s="1"/>
      <c r="F668" s="1"/>
      <c r="G668" s="1"/>
    </row>
    <row r="669" spans="4:7" x14ac:dyDescent="0.25">
      <c r="D669" s="1"/>
      <c r="E669" s="1"/>
      <c r="F669" s="1"/>
      <c r="G669" s="1"/>
    </row>
    <row r="670" spans="4:7" x14ac:dyDescent="0.25">
      <c r="D670" s="1"/>
      <c r="E670" s="1"/>
      <c r="F670" s="1"/>
      <c r="G670" s="1"/>
    </row>
    <row r="671" spans="4:7" x14ac:dyDescent="0.25">
      <c r="D671" s="1"/>
      <c r="E671" s="1"/>
      <c r="F671" s="1"/>
      <c r="G671" s="1"/>
    </row>
    <row r="672" spans="4:7" x14ac:dyDescent="0.25">
      <c r="D672" s="1"/>
      <c r="E672" s="1"/>
      <c r="F672" s="1"/>
      <c r="G672" s="1"/>
    </row>
    <row r="673" spans="4:7" x14ac:dyDescent="0.25">
      <c r="D673" s="1"/>
      <c r="E673" s="1"/>
      <c r="F673" s="1"/>
      <c r="G673" s="1"/>
    </row>
    <row r="674" spans="4:7" x14ac:dyDescent="0.25">
      <c r="D674" s="1"/>
      <c r="E674" s="1"/>
      <c r="F674" s="1"/>
      <c r="G674" s="1"/>
    </row>
    <row r="675" spans="4:7" x14ac:dyDescent="0.25">
      <c r="D675" s="1"/>
      <c r="E675" s="1"/>
      <c r="F675" s="1"/>
      <c r="G675" s="1"/>
    </row>
    <row r="676" spans="4:7" x14ac:dyDescent="0.25">
      <c r="D676" s="1"/>
      <c r="E676" s="1"/>
      <c r="F676" s="1"/>
      <c r="G676" s="1"/>
    </row>
    <row r="677" spans="4:7" x14ac:dyDescent="0.25">
      <c r="D677" s="1"/>
      <c r="E677" s="1"/>
      <c r="F677" s="1"/>
      <c r="G677" s="1"/>
    </row>
    <row r="678" spans="4:7" x14ac:dyDescent="0.25">
      <c r="D678" s="1"/>
      <c r="E678" s="1"/>
      <c r="F678" s="1"/>
      <c r="G678" s="1"/>
    </row>
    <row r="679" spans="4:7" x14ac:dyDescent="0.25">
      <c r="D679" s="1"/>
      <c r="E679" s="1"/>
      <c r="F679" s="1"/>
      <c r="G679" s="1"/>
    </row>
    <row r="680" spans="4:7" x14ac:dyDescent="0.25">
      <c r="D680" s="1"/>
      <c r="E680" s="1"/>
      <c r="F680" s="1"/>
      <c r="G680" s="1"/>
    </row>
    <row r="681" spans="4:7" x14ac:dyDescent="0.25">
      <c r="D681" s="1"/>
      <c r="E681" s="1"/>
      <c r="F681" s="1"/>
      <c r="G681" s="1"/>
    </row>
    <row r="682" spans="4:7" x14ac:dyDescent="0.25">
      <c r="D682" s="1"/>
      <c r="E682" s="1"/>
      <c r="F682" s="1"/>
      <c r="G682" s="1"/>
    </row>
    <row r="683" spans="4:7" x14ac:dyDescent="0.25">
      <c r="D683" s="1"/>
      <c r="E683" s="1"/>
      <c r="F683" s="1"/>
      <c r="G683" s="1"/>
    </row>
    <row r="684" spans="4:7" x14ac:dyDescent="0.25">
      <c r="D684" s="1"/>
      <c r="E684" s="1"/>
      <c r="F684" s="1"/>
      <c r="G684" s="1"/>
    </row>
    <row r="685" spans="4:7" x14ac:dyDescent="0.25">
      <c r="D685" s="1"/>
      <c r="E685" s="1"/>
      <c r="F685" s="1"/>
      <c r="G685" s="1"/>
    </row>
    <row r="686" spans="4:7" x14ac:dyDescent="0.25">
      <c r="D686" s="1"/>
      <c r="E686" s="1"/>
      <c r="F686" s="1"/>
      <c r="G686" s="1"/>
    </row>
    <row r="687" spans="4:7" x14ac:dyDescent="0.25">
      <c r="D687" s="1"/>
      <c r="E687" s="1"/>
      <c r="F687" s="1"/>
      <c r="G687" s="1"/>
    </row>
    <row r="688" spans="4:7" x14ac:dyDescent="0.25">
      <c r="D688" s="1"/>
      <c r="E688" s="1"/>
      <c r="F688" s="1"/>
      <c r="G688" s="1"/>
    </row>
    <row r="689" spans="4:7" x14ac:dyDescent="0.25">
      <c r="D689" s="1"/>
      <c r="E689" s="1"/>
      <c r="F689" s="1"/>
      <c r="G689" s="1"/>
    </row>
    <row r="690" spans="4:7" x14ac:dyDescent="0.25">
      <c r="D690" s="1"/>
      <c r="F690" s="1"/>
      <c r="G690" s="1"/>
    </row>
    <row r="691" spans="4:7" x14ac:dyDescent="0.25">
      <c r="D691" s="1"/>
      <c r="G691" s="1"/>
    </row>
    <row r="692" spans="4:7" x14ac:dyDescent="0.25">
      <c r="D692" s="1"/>
    </row>
    <row r="693" spans="4:7" x14ac:dyDescent="0.25">
      <c r="D693" s="1"/>
    </row>
    <row r="694" spans="4:7" x14ac:dyDescent="0.25">
      <c r="D694" s="1"/>
    </row>
    <row r="695" spans="4:7" x14ac:dyDescent="0.25">
      <c r="D695" s="1"/>
    </row>
    <row r="696" spans="4:7" x14ac:dyDescent="0.25">
      <c r="D696" s="1"/>
    </row>
    <row r="697" spans="4:7" x14ac:dyDescent="0.25">
      <c r="D697" s="1"/>
    </row>
    <row r="698" spans="4:7" x14ac:dyDescent="0.25">
      <c r="D698" s="1"/>
    </row>
    <row r="699" spans="4:7" x14ac:dyDescent="0.25">
      <c r="D699" s="1"/>
    </row>
    <row r="700" spans="4:7" x14ac:dyDescent="0.25">
      <c r="D700" s="1"/>
    </row>
    <row r="701" spans="4:7" x14ac:dyDescent="0.25">
      <c r="D701" s="1"/>
    </row>
    <row r="702" spans="4:7" x14ac:dyDescent="0.25">
      <c r="D702" s="1"/>
    </row>
    <row r="703" spans="4:7" x14ac:dyDescent="0.25">
      <c r="D703" s="1"/>
    </row>
    <row r="704" spans="4:7" x14ac:dyDescent="0.25">
      <c r="D704" s="1"/>
    </row>
  </sheetData>
  <conditionalFormatting sqref="AH2:BB2 M2:AE2">
    <cfRule type="cellIs" dxfId="111" priority="3" operator="equal">
      <formula>"J"</formula>
    </cfRule>
    <cfRule type="cellIs" dxfId="110" priority="4" operator="equal">
      <formula>"N"</formula>
    </cfRule>
    <cfRule type="cellIs" dxfId="109" priority="5" operator="equal">
      <formula>"A"</formula>
    </cfRule>
    <cfRule type="cellIs" dxfId="108" priority="6" operator="equal">
      <formula>"M"</formula>
    </cfRule>
  </conditionalFormatting>
  <conditionalFormatting sqref="M1:BB1">
    <cfRule type="cellIs" dxfId="107" priority="1" operator="equal">
      <formula>"D"</formula>
    </cfRule>
    <cfRule type="cellIs" dxfId="106" priority="2" operator="equal">
      <formula>"S"</formula>
    </cfRule>
  </conditionalFormatting>
  <pageMargins left="0.7" right="0.7" top="0.75" bottom="0.75" header="0.3" footer="0.3"/>
  <pageSetup paperSize="9" orientation="portrait" horizontalDpi="360" verticalDpi="360" r:id="rId1"/>
  <tableParts count="5"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A1E47-7E84-487A-AC4D-0F06DA0993B2}">
  <sheetPr codeName="Feuil5">
    <pageSetUpPr fitToPage="1"/>
  </sheetPr>
  <dimension ref="A1:AU65"/>
  <sheetViews>
    <sheetView showGridLines="0" showRowColHeaders="0" showZeros="0" workbookViewId="0">
      <selection activeCell="N70" sqref="N70"/>
    </sheetView>
  </sheetViews>
  <sheetFormatPr baseColWidth="10" defaultRowHeight="15" x14ac:dyDescent="0.25"/>
  <cols>
    <col min="1" max="1" width="26.1796875" style="64" customWidth="1"/>
    <col min="2" max="2" width="2.453125" style="68" customWidth="1"/>
    <col min="3" max="5" width="0.7265625" style="64" customWidth="1"/>
    <col min="6" max="6" width="2.1796875" style="64" customWidth="1"/>
    <col min="7" max="7" width="11.81640625" style="64" customWidth="1"/>
    <col min="8" max="8" width="0.81640625" style="64" customWidth="1"/>
    <col min="9" max="9" width="2.453125" style="68" customWidth="1"/>
    <col min="10" max="12" width="0.7265625" style="64" customWidth="1"/>
    <col min="13" max="13" width="2.1796875" style="64" customWidth="1"/>
    <col min="14" max="14" width="11.81640625" style="64" customWidth="1"/>
    <col min="15" max="15" width="0.81640625" style="64" customWidth="1"/>
    <col min="16" max="16" width="2.453125" style="68" customWidth="1"/>
    <col min="17" max="19" width="0.7265625" style="64" customWidth="1"/>
    <col min="20" max="20" width="2.1796875" style="64" customWidth="1"/>
    <col min="21" max="21" width="11.81640625" style="64" customWidth="1"/>
    <col min="22" max="22" width="0.81640625" style="64" customWidth="1"/>
    <col min="23" max="23" width="2.453125" style="68" customWidth="1"/>
    <col min="24" max="26" width="0.7265625" style="64" customWidth="1"/>
    <col min="27" max="27" width="2.1796875" style="64" customWidth="1"/>
    <col min="28" max="28" width="11.81640625" style="64" customWidth="1"/>
    <col min="29" max="29" width="0.81640625" style="64" customWidth="1"/>
    <col min="30" max="30" width="2.453125" style="68" customWidth="1"/>
    <col min="31" max="33" width="0.7265625" style="64" customWidth="1"/>
    <col min="34" max="34" width="2.1796875" style="64" customWidth="1"/>
    <col min="35" max="35" width="11.81640625" style="64" customWidth="1"/>
    <col min="36" max="36" width="0.81640625" style="64" customWidth="1"/>
    <col min="37" max="37" width="2.453125" style="68" customWidth="1"/>
    <col min="38" max="40" width="0.7265625" style="64" customWidth="1"/>
    <col min="41" max="41" width="2.1796875" style="64" customWidth="1"/>
    <col min="42" max="42" width="11.81640625" style="64" customWidth="1"/>
    <col min="43" max="43" width="0.81640625" style="64" hidden="1" customWidth="1"/>
    <col min="44" max="16384" width="10.90625" style="64"/>
  </cols>
  <sheetData>
    <row r="1" spans="1:47" s="69" customFormat="1" ht="13.95" customHeight="1" x14ac:dyDescent="0.25">
      <c r="A1" s="70">
        <v>2023</v>
      </c>
      <c r="B1" s="86">
        <f>DATE($A$1,1,1)</f>
        <v>44927</v>
      </c>
      <c r="C1" s="86"/>
      <c r="D1" s="86"/>
      <c r="E1" s="86"/>
      <c r="F1" s="86"/>
      <c r="G1" s="86"/>
      <c r="H1" s="86"/>
      <c r="I1" s="86">
        <f>DATE($A$1,2,1)</f>
        <v>44958</v>
      </c>
      <c r="J1" s="86"/>
      <c r="K1" s="86"/>
      <c r="L1" s="86"/>
      <c r="M1" s="86"/>
      <c r="N1" s="86"/>
      <c r="O1" s="86"/>
      <c r="P1" s="87">
        <f>DATE($A$1,3,1)</f>
        <v>44986</v>
      </c>
      <c r="Q1" s="87"/>
      <c r="R1" s="87"/>
      <c r="S1" s="87"/>
      <c r="T1" s="87"/>
      <c r="U1" s="87"/>
      <c r="V1" s="87"/>
      <c r="W1" s="86">
        <f>DATE($A$1,4,1)</f>
        <v>45017</v>
      </c>
      <c r="X1" s="86"/>
      <c r="Y1" s="86"/>
      <c r="Z1" s="86"/>
      <c r="AA1" s="86"/>
      <c r="AB1" s="86"/>
      <c r="AC1" s="86"/>
      <c r="AD1" s="86">
        <f>DATE($A$1,5,1)</f>
        <v>45047</v>
      </c>
      <c r="AE1" s="86"/>
      <c r="AF1" s="86"/>
      <c r="AG1" s="86"/>
      <c r="AH1" s="86"/>
      <c r="AI1" s="86"/>
      <c r="AJ1" s="86"/>
      <c r="AK1" s="86">
        <f>DATE($A$1,6,1)</f>
        <v>45078</v>
      </c>
      <c r="AL1" s="86"/>
      <c r="AM1" s="86"/>
      <c r="AN1" s="86"/>
      <c r="AO1" s="86"/>
      <c r="AP1" s="86"/>
      <c r="AQ1" s="86"/>
    </row>
    <row r="2" spans="1:47" s="69" customFormat="1" ht="13.95" customHeight="1" x14ac:dyDescent="0.25">
      <c r="A2" s="71" t="s">
        <v>71</v>
      </c>
      <c r="B2" s="81">
        <f>B1</f>
        <v>44927</v>
      </c>
      <c r="C2" s="74"/>
      <c r="D2" s="74"/>
      <c r="E2" s="74"/>
      <c r="F2" s="75" t="str">
        <f ca="1">IFERROR(OFFSET(Données!$M$1,1,MOD(B2+5,42)),"")</f>
        <v>A</v>
      </c>
      <c r="G2" s="76"/>
      <c r="H2" s="74"/>
      <c r="I2" s="81">
        <f>I1</f>
        <v>44958</v>
      </c>
      <c r="J2" s="74"/>
      <c r="K2" s="74"/>
      <c r="L2" s="74"/>
      <c r="M2" s="75" t="str">
        <f ca="1">IFERROR(OFFSET(Données!$M$1,1,MOD(I2+5,42)),"")</f>
        <v>J</v>
      </c>
      <c r="N2" s="76"/>
      <c r="O2" s="74"/>
      <c r="P2" s="81">
        <f>P1</f>
        <v>44986</v>
      </c>
      <c r="Q2" s="74"/>
      <c r="R2" s="74"/>
      <c r="S2" s="74"/>
      <c r="T2" s="75">
        <f ca="1">IFERROR(OFFSET(Données!$M$1,1,MOD(P2+5,42)),"")</f>
        <v>0</v>
      </c>
      <c r="U2" s="76"/>
      <c r="V2" s="74"/>
      <c r="W2" s="81">
        <f>W1</f>
        <v>45017</v>
      </c>
      <c r="X2" s="74"/>
      <c r="Y2" s="74"/>
      <c r="Z2" s="74"/>
      <c r="AA2" s="75">
        <f ca="1">IFERROR(OFFSET(Données!$M$1,1,MOD(W2+5,42)),"")</f>
        <v>0</v>
      </c>
      <c r="AB2" s="76"/>
      <c r="AC2" s="74"/>
      <c r="AD2" s="81">
        <f>AD1</f>
        <v>45047</v>
      </c>
      <c r="AE2" s="74"/>
      <c r="AF2" s="74"/>
      <c r="AG2" s="74"/>
      <c r="AH2" s="75">
        <f ca="1">IFERROR(OFFSET(Données!$M$1,1,MOD(AD2+5,42)),"")</f>
        <v>0</v>
      </c>
      <c r="AI2" s="76"/>
      <c r="AJ2" s="74"/>
      <c r="AK2" s="81">
        <f>AK1</f>
        <v>45078</v>
      </c>
      <c r="AL2" s="74"/>
      <c r="AM2" s="74"/>
      <c r="AN2" s="74"/>
      <c r="AO2" s="75" t="str">
        <f ca="1">IFERROR(OFFSET(Données!$M$1,1,MOD(AK2+5,42)),"")</f>
        <v>A</v>
      </c>
      <c r="AP2" s="76"/>
      <c r="AQ2" s="74"/>
      <c r="AR2" s="84" t="s">
        <v>51</v>
      </c>
      <c r="AS2" s="85"/>
      <c r="AT2" s="72"/>
      <c r="AU2" s="72"/>
    </row>
    <row r="3" spans="1:47" s="69" customFormat="1" ht="13.95" customHeight="1" x14ac:dyDescent="0.25">
      <c r="A3" s="73"/>
      <c r="B3" s="81">
        <f t="shared" ref="B3:B18" si="0">B2+1</f>
        <v>44928</v>
      </c>
      <c r="C3" s="74"/>
      <c r="D3" s="74"/>
      <c r="E3" s="74"/>
      <c r="F3" s="75">
        <f ca="1">IFERROR(OFFSET(Données!$M$1,1,MOD(B3+5,42)),"")</f>
        <v>0</v>
      </c>
      <c r="G3" s="76"/>
      <c r="H3" s="74"/>
      <c r="I3" s="81">
        <f t="shared" ref="I3:I29" si="1">I2+1</f>
        <v>44959</v>
      </c>
      <c r="J3" s="74"/>
      <c r="K3" s="74"/>
      <c r="L3" s="74"/>
      <c r="M3" s="75" t="str">
        <f ca="1">IFERROR(OFFSET(Données!$M$1,1,MOD(I3+5,42)),"")</f>
        <v>J</v>
      </c>
      <c r="N3" s="76"/>
      <c r="O3" s="74"/>
      <c r="P3" s="81">
        <f t="shared" ref="P3:P32" si="2">P2+1</f>
        <v>44987</v>
      </c>
      <c r="Q3" s="74"/>
      <c r="R3" s="74"/>
      <c r="S3" s="74"/>
      <c r="T3" s="75">
        <f ca="1">IFERROR(OFFSET(Données!$M$1,1,MOD(P3+5,42)),"")</f>
        <v>0</v>
      </c>
      <c r="U3" s="76"/>
      <c r="V3" s="74"/>
      <c r="W3" s="81">
        <f t="shared" ref="W3:W31" si="3">W2+1</f>
        <v>45018</v>
      </c>
      <c r="X3" s="74"/>
      <c r="Y3" s="74"/>
      <c r="Z3" s="74"/>
      <c r="AA3" s="75">
        <f ca="1">IFERROR(OFFSET(Données!$M$1,1,MOD(W3+5,42)),"")</f>
        <v>0</v>
      </c>
      <c r="AB3" s="76"/>
      <c r="AC3" s="74"/>
      <c r="AD3" s="81">
        <f t="shared" ref="AD3:AD32" si="4">AD2+1</f>
        <v>45048</v>
      </c>
      <c r="AE3" s="74"/>
      <c r="AF3" s="74"/>
      <c r="AG3" s="74"/>
      <c r="AH3" s="75" t="str">
        <f ca="1">IFERROR(OFFSET(Données!$M$1,1,MOD(AD3+5,42)),"")</f>
        <v>N</v>
      </c>
      <c r="AI3" s="77"/>
      <c r="AJ3" s="74"/>
      <c r="AK3" s="81">
        <f t="shared" ref="AK3:AK31" si="5">AK2+1</f>
        <v>45079</v>
      </c>
      <c r="AL3" s="74"/>
      <c r="AM3" s="74"/>
      <c r="AN3" s="74"/>
      <c r="AO3" s="75" t="str">
        <f ca="1">IFERROR(OFFSET(Données!$M$1,1,MOD(AK3+5,42)),"")</f>
        <v>A</v>
      </c>
      <c r="AP3" s="76"/>
      <c r="AQ3" s="74"/>
    </row>
    <row r="4" spans="1:47" s="69" customFormat="1" ht="13.95" customHeight="1" x14ac:dyDescent="0.25">
      <c r="A4" s="73"/>
      <c r="B4" s="81">
        <f t="shared" si="0"/>
        <v>44929</v>
      </c>
      <c r="C4" s="74"/>
      <c r="D4" s="74"/>
      <c r="E4" s="74"/>
      <c r="F4" s="75">
        <f ca="1">IFERROR(OFFSET(Données!$M$1,1,MOD(B4+5,42)),"")</f>
        <v>0</v>
      </c>
      <c r="G4" s="76"/>
      <c r="H4" s="74"/>
      <c r="I4" s="81">
        <f t="shared" si="1"/>
        <v>44960</v>
      </c>
      <c r="J4" s="74"/>
      <c r="K4" s="74"/>
      <c r="L4" s="74"/>
      <c r="M4" s="75" t="str">
        <f ca="1">IFERROR(OFFSET(Données!$M$1,1,MOD(I4+5,42)),"")</f>
        <v>J</v>
      </c>
      <c r="N4" s="76"/>
      <c r="O4" s="74"/>
      <c r="P4" s="81">
        <f t="shared" si="2"/>
        <v>44988</v>
      </c>
      <c r="Q4" s="74"/>
      <c r="R4" s="74"/>
      <c r="S4" s="74"/>
      <c r="T4" s="75">
        <f ca="1">IFERROR(OFFSET(Données!$M$1,1,MOD(P4+5,42)),"")</f>
        <v>0</v>
      </c>
      <c r="U4" s="76"/>
      <c r="V4" s="74"/>
      <c r="W4" s="81">
        <f t="shared" si="3"/>
        <v>45019</v>
      </c>
      <c r="X4" s="74"/>
      <c r="Y4" s="74"/>
      <c r="Z4" s="74"/>
      <c r="AA4" s="75" t="str">
        <f ca="1">IFERROR(OFFSET(Données!$M$1,1,MOD(W4+5,42)),"")</f>
        <v>M</v>
      </c>
      <c r="AB4" s="76"/>
      <c r="AC4" s="74"/>
      <c r="AD4" s="81">
        <f t="shared" si="4"/>
        <v>45049</v>
      </c>
      <c r="AE4" s="74"/>
      <c r="AF4" s="74"/>
      <c r="AG4" s="74"/>
      <c r="AH4" s="75" t="str">
        <f ca="1">IFERROR(OFFSET(Données!$M$1,1,MOD(AD4+5,42)),"")</f>
        <v>N</v>
      </c>
      <c r="AI4" s="76"/>
      <c r="AJ4" s="74"/>
      <c r="AK4" s="81">
        <f t="shared" si="5"/>
        <v>45080</v>
      </c>
      <c r="AL4" s="74"/>
      <c r="AM4" s="74"/>
      <c r="AN4" s="74"/>
      <c r="AO4" s="75">
        <f ca="1">IFERROR(OFFSET(Données!$M$1,1,MOD(AK4+5,42)),"")</f>
        <v>0</v>
      </c>
      <c r="AP4" s="76"/>
      <c r="AQ4" s="74"/>
    </row>
    <row r="5" spans="1:47" s="69" customFormat="1" ht="13.95" customHeight="1" x14ac:dyDescent="0.25">
      <c r="A5" s="73"/>
      <c r="B5" s="81">
        <f t="shared" si="0"/>
        <v>44930</v>
      </c>
      <c r="C5" s="74"/>
      <c r="D5" s="74"/>
      <c r="E5" s="74"/>
      <c r="F5" s="75" t="str">
        <f ca="1">IFERROR(OFFSET(Données!$M$1,1,MOD(B5+5,42)),"")</f>
        <v>M</v>
      </c>
      <c r="G5" s="76"/>
      <c r="H5" s="74"/>
      <c r="I5" s="81">
        <f t="shared" si="1"/>
        <v>44961</v>
      </c>
      <c r="J5" s="74"/>
      <c r="K5" s="74"/>
      <c r="L5" s="74"/>
      <c r="M5" s="75">
        <f ca="1">IFERROR(OFFSET(Données!$M$1,1,MOD(I5+5,42)),"")</f>
        <v>0</v>
      </c>
      <c r="N5" s="76"/>
      <c r="O5" s="74"/>
      <c r="P5" s="81">
        <f t="shared" si="2"/>
        <v>44989</v>
      </c>
      <c r="Q5" s="74"/>
      <c r="R5" s="74"/>
      <c r="S5" s="74"/>
      <c r="T5" s="75" t="str">
        <f ca="1">IFERROR(OFFSET(Données!$M$1,1,MOD(P5+5,42)),"")</f>
        <v>M</v>
      </c>
      <c r="U5" s="76"/>
      <c r="V5" s="74"/>
      <c r="W5" s="81">
        <f t="shared" si="3"/>
        <v>45020</v>
      </c>
      <c r="X5" s="74"/>
      <c r="Y5" s="74"/>
      <c r="Z5" s="74"/>
      <c r="AA5" s="75" t="str">
        <f ca="1">IFERROR(OFFSET(Données!$M$1,1,MOD(W5+5,42)),"")</f>
        <v>M</v>
      </c>
      <c r="AB5" s="77"/>
      <c r="AC5" s="74"/>
      <c r="AD5" s="81">
        <f t="shared" si="4"/>
        <v>45050</v>
      </c>
      <c r="AE5" s="74"/>
      <c r="AF5" s="74"/>
      <c r="AG5" s="74"/>
      <c r="AH5" s="75" t="str">
        <f ca="1">IFERROR(OFFSET(Données!$M$1,1,MOD(AD5+5,42)),"")</f>
        <v>N</v>
      </c>
      <c r="AI5" s="76"/>
      <c r="AJ5" s="74"/>
      <c r="AK5" s="81">
        <f t="shared" si="5"/>
        <v>45081</v>
      </c>
      <c r="AL5" s="74"/>
      <c r="AM5" s="74"/>
      <c r="AN5" s="74"/>
      <c r="AO5" s="75">
        <f ca="1">IFERROR(OFFSET(Données!$M$1,1,MOD(AK5+5,42)),"")</f>
        <v>0</v>
      </c>
      <c r="AP5" s="76"/>
      <c r="AQ5" s="74"/>
    </row>
    <row r="6" spans="1:47" s="69" customFormat="1" ht="13.95" customHeight="1" x14ac:dyDescent="0.25">
      <c r="A6" s="78"/>
      <c r="B6" s="81">
        <f t="shared" si="0"/>
        <v>44931</v>
      </c>
      <c r="C6" s="74"/>
      <c r="D6" s="74"/>
      <c r="E6" s="74"/>
      <c r="F6" s="75" t="str">
        <f ca="1">IFERROR(OFFSET(Données!$M$1,1,MOD(B6+5,42)),"")</f>
        <v>M</v>
      </c>
      <c r="G6" s="76"/>
      <c r="H6" s="74"/>
      <c r="I6" s="81">
        <f t="shared" si="1"/>
        <v>44962</v>
      </c>
      <c r="J6" s="74"/>
      <c r="K6" s="74"/>
      <c r="L6" s="74"/>
      <c r="M6" s="75">
        <f ca="1">IFERROR(OFFSET(Données!$M$1,1,MOD(I6+5,42)),"")</f>
        <v>0</v>
      </c>
      <c r="N6" s="76"/>
      <c r="O6" s="74"/>
      <c r="P6" s="81">
        <f t="shared" si="2"/>
        <v>44990</v>
      </c>
      <c r="Q6" s="74"/>
      <c r="R6" s="74"/>
      <c r="S6" s="74"/>
      <c r="T6" s="75" t="str">
        <f ca="1">IFERROR(OFFSET(Données!$M$1,1,MOD(P6+5,42)),"")</f>
        <v>M</v>
      </c>
      <c r="U6" s="76"/>
      <c r="V6" s="74"/>
      <c r="W6" s="81">
        <f t="shared" si="3"/>
        <v>45021</v>
      </c>
      <c r="X6" s="74"/>
      <c r="Y6" s="74"/>
      <c r="Z6" s="74"/>
      <c r="AA6" s="75" t="str">
        <f ca="1">IFERROR(OFFSET(Données!$M$1,1,MOD(W6+5,42)),"")</f>
        <v>A</v>
      </c>
      <c r="AB6" s="76"/>
      <c r="AC6" s="74"/>
      <c r="AD6" s="81">
        <f t="shared" si="4"/>
        <v>45051</v>
      </c>
      <c r="AE6" s="74"/>
      <c r="AF6" s="74"/>
      <c r="AG6" s="74"/>
      <c r="AH6" s="75">
        <f ca="1">IFERROR(OFFSET(Données!$M$1,1,MOD(AD6+5,42)),"")</f>
        <v>0</v>
      </c>
      <c r="AI6" s="76"/>
      <c r="AJ6" s="74"/>
      <c r="AK6" s="81">
        <f t="shared" si="5"/>
        <v>45082</v>
      </c>
      <c r="AL6" s="74"/>
      <c r="AM6" s="74"/>
      <c r="AN6" s="74"/>
      <c r="AO6" s="75" t="str">
        <f ca="1">IFERROR(OFFSET(Données!$M$1,1,MOD(AK6+5,42)),"")</f>
        <v>J</v>
      </c>
      <c r="AP6" s="76"/>
      <c r="AQ6" s="74"/>
    </row>
    <row r="7" spans="1:47" s="69" customFormat="1" ht="13.95" customHeight="1" x14ac:dyDescent="0.25">
      <c r="A7" s="73"/>
      <c r="B7" s="81">
        <f t="shared" si="0"/>
        <v>44932</v>
      </c>
      <c r="C7" s="74"/>
      <c r="D7" s="74"/>
      <c r="E7" s="74"/>
      <c r="F7" s="75" t="str">
        <f ca="1">IFERROR(OFFSET(Données!$M$1,1,MOD(B7+5,42)),"")</f>
        <v>M</v>
      </c>
      <c r="G7" s="76"/>
      <c r="H7" s="74"/>
      <c r="I7" s="81">
        <f t="shared" si="1"/>
        <v>44963</v>
      </c>
      <c r="J7" s="74"/>
      <c r="K7" s="74"/>
      <c r="L7" s="74"/>
      <c r="M7" s="75">
        <f ca="1">IFERROR(OFFSET(Données!$M$1,1,MOD(I7+5,42)),"")</f>
        <v>0</v>
      </c>
      <c r="N7" s="76"/>
      <c r="O7" s="74"/>
      <c r="P7" s="81">
        <f t="shared" si="2"/>
        <v>44991</v>
      </c>
      <c r="Q7" s="74"/>
      <c r="R7" s="74"/>
      <c r="S7" s="74"/>
      <c r="T7" s="75" t="str">
        <f ca="1">IFERROR(OFFSET(Données!$M$1,1,MOD(P7+5,42)),"")</f>
        <v>A</v>
      </c>
      <c r="U7" s="76"/>
      <c r="V7" s="74"/>
      <c r="W7" s="81">
        <f t="shared" si="3"/>
        <v>45022</v>
      </c>
      <c r="X7" s="74"/>
      <c r="Y7" s="74"/>
      <c r="Z7" s="74"/>
      <c r="AA7" s="75">
        <f ca="1">IFERROR(OFFSET(Données!$M$1,1,MOD(W7+5,42)),"")</f>
        <v>0</v>
      </c>
      <c r="AB7" s="76"/>
      <c r="AC7" s="74"/>
      <c r="AD7" s="81">
        <f t="shared" si="4"/>
        <v>45052</v>
      </c>
      <c r="AE7" s="74"/>
      <c r="AF7" s="74"/>
      <c r="AG7" s="74"/>
      <c r="AH7" s="75" t="str">
        <f ca="1">IFERROR(OFFSET(Données!$M$1,1,MOD(AD7+5,42)),"")</f>
        <v>A</v>
      </c>
      <c r="AI7" s="76"/>
      <c r="AJ7" s="74"/>
      <c r="AK7" s="81">
        <f t="shared" si="5"/>
        <v>45083</v>
      </c>
      <c r="AL7" s="74"/>
      <c r="AM7" s="74"/>
      <c r="AN7" s="74"/>
      <c r="AO7" s="75" t="str">
        <f ca="1">IFERROR(OFFSET(Données!$M$1,1,MOD(AK7+5,42)),"")</f>
        <v>J</v>
      </c>
      <c r="AP7" s="76"/>
      <c r="AQ7" s="74"/>
    </row>
    <row r="8" spans="1:47" s="69" customFormat="1" ht="13.95" customHeight="1" x14ac:dyDescent="0.25">
      <c r="A8" s="73"/>
      <c r="B8" s="81">
        <f t="shared" si="0"/>
        <v>44933</v>
      </c>
      <c r="C8" s="74"/>
      <c r="D8" s="74"/>
      <c r="E8" s="74"/>
      <c r="F8" s="75">
        <f ca="1">IFERROR(OFFSET(Données!$M$1,1,MOD(B8+5,42)),"")</f>
        <v>0</v>
      </c>
      <c r="G8" s="76"/>
      <c r="H8" s="74"/>
      <c r="I8" s="81">
        <f t="shared" si="1"/>
        <v>44964</v>
      </c>
      <c r="J8" s="74"/>
      <c r="K8" s="74"/>
      <c r="L8" s="74"/>
      <c r="M8" s="75" t="str">
        <f ca="1">IFERROR(OFFSET(Données!$M$1,1,MOD(I8+5,42)),"")</f>
        <v>N</v>
      </c>
      <c r="N8" s="77"/>
      <c r="O8" s="74"/>
      <c r="P8" s="81">
        <f t="shared" si="2"/>
        <v>44992</v>
      </c>
      <c r="Q8" s="74"/>
      <c r="R8" s="74"/>
      <c r="S8" s="74"/>
      <c r="T8" s="75" t="str">
        <f ca="1">IFERROR(OFFSET(Données!$M$1,1,MOD(P8+5,42)),"")</f>
        <v>A</v>
      </c>
      <c r="U8" s="77"/>
      <c r="V8" s="74"/>
      <c r="W8" s="81">
        <f t="shared" si="3"/>
        <v>45023</v>
      </c>
      <c r="X8" s="74"/>
      <c r="Y8" s="74"/>
      <c r="Z8" s="74"/>
      <c r="AA8" s="75" t="str">
        <f ca="1">IFERROR(OFFSET(Données!$M$1,1,MOD(W8+5,42)),"")</f>
        <v>N</v>
      </c>
      <c r="AB8" s="76"/>
      <c r="AC8" s="74"/>
      <c r="AD8" s="81">
        <f t="shared" si="4"/>
        <v>45053</v>
      </c>
      <c r="AE8" s="74"/>
      <c r="AF8" s="74"/>
      <c r="AG8" s="74"/>
      <c r="AH8" s="75" t="str">
        <f ca="1">IFERROR(OFFSET(Données!$M$1,1,MOD(AD8+5,42)),"")</f>
        <v>A</v>
      </c>
      <c r="AI8" s="76"/>
      <c r="AJ8" s="74"/>
      <c r="AK8" s="81">
        <f t="shared" si="5"/>
        <v>45084</v>
      </c>
      <c r="AL8" s="74"/>
      <c r="AM8" s="74"/>
      <c r="AN8" s="74"/>
      <c r="AO8" s="75" t="str">
        <f ca="1">IFERROR(OFFSET(Données!$M$1,1,MOD(AK8+5,42)),"")</f>
        <v>J</v>
      </c>
      <c r="AP8" s="76"/>
      <c r="AQ8" s="74"/>
    </row>
    <row r="9" spans="1:47" s="69" customFormat="1" ht="13.95" customHeight="1" x14ac:dyDescent="0.25">
      <c r="A9" s="73"/>
      <c r="B9" s="81">
        <f t="shared" si="0"/>
        <v>44934</v>
      </c>
      <c r="C9" s="74"/>
      <c r="D9" s="74"/>
      <c r="E9" s="74"/>
      <c r="F9" s="75">
        <f ca="1">IFERROR(OFFSET(Données!$M$1,1,MOD(B9+5,42)),"")</f>
        <v>0</v>
      </c>
      <c r="G9" s="76"/>
      <c r="H9" s="74"/>
      <c r="I9" s="81">
        <f t="shared" si="1"/>
        <v>44965</v>
      </c>
      <c r="J9" s="74"/>
      <c r="K9" s="74"/>
      <c r="L9" s="74"/>
      <c r="M9" s="75" t="str">
        <f ca="1">IFERROR(OFFSET(Données!$M$1,1,MOD(I9+5,42)),"")</f>
        <v>N</v>
      </c>
      <c r="N9" s="76"/>
      <c r="O9" s="74"/>
      <c r="P9" s="81">
        <f t="shared" si="2"/>
        <v>44993</v>
      </c>
      <c r="Q9" s="74"/>
      <c r="R9" s="74"/>
      <c r="S9" s="74"/>
      <c r="T9" s="75">
        <f ca="1">IFERROR(OFFSET(Données!$M$1,1,MOD(P9+5,42)),"")</f>
        <v>0</v>
      </c>
      <c r="U9" s="76"/>
      <c r="V9" s="74"/>
      <c r="W9" s="81">
        <f t="shared" si="3"/>
        <v>45024</v>
      </c>
      <c r="X9" s="74"/>
      <c r="Y9" s="74"/>
      <c r="Z9" s="74"/>
      <c r="AA9" s="75" t="str">
        <f ca="1">IFERROR(OFFSET(Données!$M$1,1,MOD(W9+5,42)),"")</f>
        <v>N</v>
      </c>
      <c r="AB9" s="76"/>
      <c r="AC9" s="74"/>
      <c r="AD9" s="81">
        <f t="shared" si="4"/>
        <v>45054</v>
      </c>
      <c r="AE9" s="74"/>
      <c r="AF9" s="74"/>
      <c r="AG9" s="74"/>
      <c r="AH9" s="75">
        <f ca="1">IFERROR(OFFSET(Données!$M$1,1,MOD(AD9+5,42)),"")</f>
        <v>0</v>
      </c>
      <c r="AI9" s="76"/>
      <c r="AJ9" s="74"/>
      <c r="AK9" s="81">
        <f t="shared" si="5"/>
        <v>45085</v>
      </c>
      <c r="AL9" s="74"/>
      <c r="AM9" s="74"/>
      <c r="AN9" s="74"/>
      <c r="AO9" s="75" t="str">
        <f ca="1">IFERROR(OFFSET(Données!$M$1,1,MOD(AK9+5,42)),"")</f>
        <v>J</v>
      </c>
      <c r="AP9" s="76"/>
      <c r="AQ9" s="74"/>
    </row>
    <row r="10" spans="1:47" s="69" customFormat="1" ht="13.95" customHeight="1" x14ac:dyDescent="0.25">
      <c r="A10" s="73"/>
      <c r="B10" s="81">
        <f t="shared" si="0"/>
        <v>44935</v>
      </c>
      <c r="C10" s="74"/>
      <c r="D10" s="74"/>
      <c r="E10" s="74"/>
      <c r="F10" s="75" t="str">
        <f ca="1">IFERROR(OFFSET(Données!$M$1,1,MOD(B10+5,42)),"")</f>
        <v>M</v>
      </c>
      <c r="G10" s="76"/>
      <c r="H10" s="74"/>
      <c r="I10" s="81">
        <f t="shared" si="1"/>
        <v>44966</v>
      </c>
      <c r="J10" s="74"/>
      <c r="K10" s="74"/>
      <c r="L10" s="74"/>
      <c r="M10" s="75" t="str">
        <f ca="1">IFERROR(OFFSET(Données!$M$1,1,MOD(I10+5,42)),"")</f>
        <v>N</v>
      </c>
      <c r="N10" s="76"/>
      <c r="O10" s="74"/>
      <c r="P10" s="81">
        <f t="shared" si="2"/>
        <v>44994</v>
      </c>
      <c r="Q10" s="74"/>
      <c r="R10" s="74"/>
      <c r="S10" s="74"/>
      <c r="T10" s="75" t="str">
        <f ca="1">IFERROR(OFFSET(Données!$M$1,1,MOD(P10+5,42)),"")</f>
        <v>A</v>
      </c>
      <c r="U10" s="76"/>
      <c r="V10" s="74"/>
      <c r="W10" s="81">
        <f t="shared" si="3"/>
        <v>45025</v>
      </c>
      <c r="X10" s="74"/>
      <c r="Y10" s="74"/>
      <c r="Z10" s="74"/>
      <c r="AA10" s="75" t="str">
        <f ca="1">IFERROR(OFFSET(Données!$M$1,1,MOD(W10+5,42)),"")</f>
        <v>N</v>
      </c>
      <c r="AB10" s="76"/>
      <c r="AC10" s="74"/>
      <c r="AD10" s="81">
        <f t="shared" si="4"/>
        <v>45055</v>
      </c>
      <c r="AE10" s="74"/>
      <c r="AF10" s="74"/>
      <c r="AG10" s="74"/>
      <c r="AH10" s="75">
        <f ca="1">IFERROR(OFFSET(Données!$M$1,1,MOD(AD10+5,42)),"")</f>
        <v>0</v>
      </c>
      <c r="AI10" s="76"/>
      <c r="AJ10" s="74"/>
      <c r="AK10" s="81">
        <f t="shared" si="5"/>
        <v>45086</v>
      </c>
      <c r="AL10" s="74"/>
      <c r="AM10" s="74"/>
      <c r="AN10" s="74"/>
      <c r="AO10" s="75" t="str">
        <f ca="1">IFERROR(OFFSET(Données!$M$1,1,MOD(AK10+5,42)),"")</f>
        <v>J</v>
      </c>
      <c r="AP10" s="76"/>
      <c r="AQ10" s="74"/>
    </row>
    <row r="11" spans="1:47" s="69" customFormat="1" ht="13.95" customHeight="1" x14ac:dyDescent="0.25">
      <c r="A11" s="73"/>
      <c r="B11" s="81">
        <f t="shared" si="0"/>
        <v>44936</v>
      </c>
      <c r="C11" s="74"/>
      <c r="D11" s="74"/>
      <c r="E11" s="74"/>
      <c r="F11" s="75" t="str">
        <f ca="1">IFERROR(OFFSET(Données!$M$1,1,MOD(B11+5,42)),"")</f>
        <v>M</v>
      </c>
      <c r="G11" s="77"/>
      <c r="H11" s="74"/>
      <c r="I11" s="81">
        <f t="shared" si="1"/>
        <v>44967</v>
      </c>
      <c r="J11" s="74"/>
      <c r="K11" s="74"/>
      <c r="L11" s="74"/>
      <c r="M11" s="75">
        <f ca="1">IFERROR(OFFSET(Données!$M$1,1,MOD(I11+5,42)),"")</f>
        <v>0</v>
      </c>
      <c r="N11" s="76"/>
      <c r="O11" s="74"/>
      <c r="P11" s="81">
        <f t="shared" si="2"/>
        <v>44995</v>
      </c>
      <c r="Q11" s="74"/>
      <c r="R11" s="74"/>
      <c r="S11" s="74"/>
      <c r="T11" s="75" t="str">
        <f ca="1">IFERROR(OFFSET(Données!$M$1,1,MOD(P11+5,42)),"")</f>
        <v>A</v>
      </c>
      <c r="U11" s="76"/>
      <c r="V11" s="74"/>
      <c r="W11" s="81">
        <f t="shared" si="3"/>
        <v>45026</v>
      </c>
      <c r="X11" s="74"/>
      <c r="Y11" s="74"/>
      <c r="Z11" s="74"/>
      <c r="AA11" s="75" t="str">
        <f ca="1">IFERROR(OFFSET(Données!$M$1,1,MOD(W11+5,42)),"")</f>
        <v>N</v>
      </c>
      <c r="AB11" s="76"/>
      <c r="AC11" s="74"/>
      <c r="AD11" s="81">
        <f t="shared" si="4"/>
        <v>45056</v>
      </c>
      <c r="AE11" s="74"/>
      <c r="AF11" s="74"/>
      <c r="AG11" s="74"/>
      <c r="AH11" s="75" t="str">
        <f ca="1">IFERROR(OFFSET(Données!$M$1,1,MOD(AD11+5,42)),"")</f>
        <v>M</v>
      </c>
      <c r="AI11" s="76"/>
      <c r="AJ11" s="74"/>
      <c r="AK11" s="81">
        <f t="shared" si="5"/>
        <v>45087</v>
      </c>
      <c r="AL11" s="74"/>
      <c r="AM11" s="74"/>
      <c r="AN11" s="74"/>
      <c r="AO11" s="75">
        <f ca="1">IFERROR(OFFSET(Données!$M$1,1,MOD(AK11+5,42)),"")</f>
        <v>0</v>
      </c>
      <c r="AP11" s="76"/>
      <c r="AQ11" s="74"/>
    </row>
    <row r="12" spans="1:47" s="69" customFormat="1" ht="13.95" customHeight="1" x14ac:dyDescent="0.25">
      <c r="A12" s="73"/>
      <c r="B12" s="81">
        <f t="shared" si="0"/>
        <v>44937</v>
      </c>
      <c r="C12" s="74"/>
      <c r="D12" s="74"/>
      <c r="E12" s="74"/>
      <c r="F12" s="75" t="str">
        <f ca="1">IFERROR(OFFSET(Données!$M$1,1,MOD(B12+5,42)),"")</f>
        <v>A</v>
      </c>
      <c r="G12" s="76"/>
      <c r="H12" s="74"/>
      <c r="I12" s="81">
        <f t="shared" si="1"/>
        <v>44968</v>
      </c>
      <c r="J12" s="74"/>
      <c r="K12" s="74"/>
      <c r="L12" s="74"/>
      <c r="M12" s="75" t="str">
        <f ca="1">IFERROR(OFFSET(Données!$M$1,1,MOD(I12+5,42)),"")</f>
        <v>A</v>
      </c>
      <c r="N12" s="76"/>
      <c r="O12" s="74"/>
      <c r="P12" s="81">
        <f t="shared" si="2"/>
        <v>44996</v>
      </c>
      <c r="Q12" s="74"/>
      <c r="R12" s="74"/>
      <c r="S12" s="74"/>
      <c r="T12" s="75">
        <f ca="1">IFERROR(OFFSET(Données!$M$1,1,MOD(P12+5,42)),"")</f>
        <v>0</v>
      </c>
      <c r="U12" s="76"/>
      <c r="V12" s="74"/>
      <c r="W12" s="81">
        <f t="shared" si="3"/>
        <v>45027</v>
      </c>
      <c r="X12" s="74"/>
      <c r="Y12" s="74"/>
      <c r="Z12" s="74"/>
      <c r="AA12" s="75">
        <f ca="1">IFERROR(OFFSET(Données!$M$1,1,MOD(W12+5,42)),"")</f>
        <v>0</v>
      </c>
      <c r="AB12" s="76"/>
      <c r="AC12" s="74"/>
      <c r="AD12" s="81">
        <f t="shared" si="4"/>
        <v>45057</v>
      </c>
      <c r="AE12" s="74"/>
      <c r="AF12" s="74"/>
      <c r="AG12" s="74"/>
      <c r="AH12" s="75" t="str">
        <f ca="1">IFERROR(OFFSET(Données!$M$1,1,MOD(AD12+5,42)),"")</f>
        <v>M</v>
      </c>
      <c r="AI12" s="76"/>
      <c r="AJ12" s="74"/>
      <c r="AK12" s="81">
        <f t="shared" si="5"/>
        <v>45088</v>
      </c>
      <c r="AL12" s="74"/>
      <c r="AM12" s="74"/>
      <c r="AN12" s="74"/>
      <c r="AO12" s="75">
        <f ca="1">IFERROR(OFFSET(Données!$M$1,1,MOD(AK12+5,42)),"")</f>
        <v>0</v>
      </c>
      <c r="AP12" s="76"/>
      <c r="AQ12" s="74"/>
    </row>
    <row r="13" spans="1:47" s="69" customFormat="1" ht="13.95" customHeight="1" x14ac:dyDescent="0.25">
      <c r="A13" s="73"/>
      <c r="B13" s="81">
        <f t="shared" si="0"/>
        <v>44938</v>
      </c>
      <c r="C13" s="74"/>
      <c r="D13" s="74"/>
      <c r="E13" s="74"/>
      <c r="F13" s="75">
        <f ca="1">IFERROR(OFFSET(Données!$M$1,1,MOD(B13+5,42)),"")</f>
        <v>0</v>
      </c>
      <c r="G13" s="76"/>
      <c r="H13" s="74"/>
      <c r="I13" s="81">
        <f t="shared" si="1"/>
        <v>44969</v>
      </c>
      <c r="J13" s="74"/>
      <c r="K13" s="74"/>
      <c r="L13" s="74"/>
      <c r="M13" s="75" t="str">
        <f ca="1">IFERROR(OFFSET(Données!$M$1,1,MOD(I13+5,42)),"")</f>
        <v>A</v>
      </c>
      <c r="N13" s="76"/>
      <c r="O13" s="74"/>
      <c r="P13" s="81">
        <f t="shared" si="2"/>
        <v>44997</v>
      </c>
      <c r="Q13" s="74"/>
      <c r="R13" s="74"/>
      <c r="S13" s="74"/>
      <c r="T13" s="75">
        <f ca="1">IFERROR(OFFSET(Données!$M$1,1,MOD(P13+5,42)),"")</f>
        <v>0</v>
      </c>
      <c r="U13" s="76"/>
      <c r="V13" s="74"/>
      <c r="W13" s="81">
        <f t="shared" si="3"/>
        <v>45028</v>
      </c>
      <c r="X13" s="74"/>
      <c r="Y13" s="74"/>
      <c r="Z13" s="74"/>
      <c r="AA13" s="75">
        <f ca="1">IFERROR(OFFSET(Données!$M$1,1,MOD(W13+5,42)),"")</f>
        <v>0</v>
      </c>
      <c r="AB13" s="76"/>
      <c r="AC13" s="74"/>
      <c r="AD13" s="81">
        <f t="shared" si="4"/>
        <v>45058</v>
      </c>
      <c r="AE13" s="74"/>
      <c r="AF13" s="74"/>
      <c r="AG13" s="74"/>
      <c r="AH13" s="75" t="str">
        <f ca="1">IFERROR(OFFSET(Données!$M$1,1,MOD(AD13+5,42)),"")</f>
        <v>M</v>
      </c>
      <c r="AI13" s="76"/>
      <c r="AJ13" s="74"/>
      <c r="AK13" s="81">
        <f t="shared" si="5"/>
        <v>45089</v>
      </c>
      <c r="AL13" s="74"/>
      <c r="AM13" s="74"/>
      <c r="AN13" s="74"/>
      <c r="AO13" s="75">
        <f ca="1">IFERROR(OFFSET(Données!$M$1,1,MOD(AK13+5,42)),"")</f>
        <v>0</v>
      </c>
      <c r="AP13" s="76"/>
      <c r="AQ13" s="74"/>
    </row>
    <row r="14" spans="1:47" s="69" customFormat="1" ht="13.95" customHeight="1" x14ac:dyDescent="0.25">
      <c r="A14" s="73"/>
      <c r="B14" s="81">
        <f t="shared" si="0"/>
        <v>44939</v>
      </c>
      <c r="C14" s="74"/>
      <c r="D14" s="74"/>
      <c r="E14" s="74"/>
      <c r="F14" s="75" t="str">
        <f ca="1">IFERROR(OFFSET(Données!$M$1,1,MOD(B14+5,42)),"")</f>
        <v>N</v>
      </c>
      <c r="G14" s="76"/>
      <c r="H14" s="74"/>
      <c r="I14" s="81">
        <f t="shared" si="1"/>
        <v>44970</v>
      </c>
      <c r="J14" s="74"/>
      <c r="K14" s="74"/>
      <c r="L14" s="74"/>
      <c r="M14" s="75">
        <f ca="1">IFERROR(OFFSET(Données!$M$1,1,MOD(I14+5,42)),"")</f>
        <v>0</v>
      </c>
      <c r="N14" s="76"/>
      <c r="O14" s="74"/>
      <c r="P14" s="81">
        <f t="shared" si="2"/>
        <v>44998</v>
      </c>
      <c r="Q14" s="74"/>
      <c r="R14" s="74"/>
      <c r="S14" s="74"/>
      <c r="T14" s="75" t="str">
        <f ca="1">IFERROR(OFFSET(Données!$M$1,1,MOD(P14+5,42)),"")</f>
        <v>J</v>
      </c>
      <c r="U14" s="76"/>
      <c r="V14" s="74"/>
      <c r="W14" s="81">
        <f t="shared" si="3"/>
        <v>45029</v>
      </c>
      <c r="X14" s="74"/>
      <c r="Y14" s="74"/>
      <c r="Z14" s="74"/>
      <c r="AA14" s="75">
        <f ca="1">IFERROR(OFFSET(Données!$M$1,1,MOD(W14+5,42)),"")</f>
        <v>0</v>
      </c>
      <c r="AB14" s="76"/>
      <c r="AC14" s="74"/>
      <c r="AD14" s="81">
        <f t="shared" si="4"/>
        <v>45059</v>
      </c>
      <c r="AE14" s="74"/>
      <c r="AF14" s="74"/>
      <c r="AG14" s="74"/>
      <c r="AH14" s="75">
        <f ca="1">IFERROR(OFFSET(Données!$M$1,1,MOD(AD14+5,42)),"")</f>
        <v>0</v>
      </c>
      <c r="AI14" s="76"/>
      <c r="AJ14" s="74"/>
      <c r="AK14" s="81">
        <f t="shared" si="5"/>
        <v>45090</v>
      </c>
      <c r="AL14" s="74"/>
      <c r="AM14" s="74"/>
      <c r="AN14" s="74"/>
      <c r="AO14" s="75" t="str">
        <f ca="1">IFERROR(OFFSET(Données!$M$1,1,MOD(AK14+5,42)),"")</f>
        <v>N</v>
      </c>
      <c r="AP14" s="77"/>
      <c r="AQ14" s="74"/>
    </row>
    <row r="15" spans="1:47" s="69" customFormat="1" ht="13.95" customHeight="1" x14ac:dyDescent="0.25">
      <c r="A15" s="73"/>
      <c r="B15" s="81">
        <f t="shared" si="0"/>
        <v>44940</v>
      </c>
      <c r="C15" s="74"/>
      <c r="D15" s="74"/>
      <c r="E15" s="74"/>
      <c r="F15" s="75" t="str">
        <f ca="1">IFERROR(OFFSET(Données!$M$1,1,MOD(B15+5,42)),"")</f>
        <v>N</v>
      </c>
      <c r="G15" s="76"/>
      <c r="H15" s="74"/>
      <c r="I15" s="81">
        <f t="shared" si="1"/>
        <v>44971</v>
      </c>
      <c r="J15" s="74"/>
      <c r="K15" s="74"/>
      <c r="L15" s="74"/>
      <c r="M15" s="75">
        <f ca="1">IFERROR(OFFSET(Données!$M$1,1,MOD(I15+5,42)),"")</f>
        <v>0</v>
      </c>
      <c r="N15" s="76"/>
      <c r="O15" s="74"/>
      <c r="P15" s="81">
        <f t="shared" si="2"/>
        <v>44999</v>
      </c>
      <c r="Q15" s="74"/>
      <c r="R15" s="74"/>
      <c r="S15" s="74"/>
      <c r="T15" s="75" t="str">
        <f ca="1">IFERROR(OFFSET(Données!$M$1,1,MOD(P15+5,42)),"")</f>
        <v>J</v>
      </c>
      <c r="U15" s="76"/>
      <c r="V15" s="74"/>
      <c r="W15" s="81">
        <f t="shared" si="3"/>
        <v>45030</v>
      </c>
      <c r="X15" s="74"/>
      <c r="Y15" s="74"/>
      <c r="Z15" s="74"/>
      <c r="AA15" s="75">
        <f ca="1">IFERROR(OFFSET(Données!$M$1,1,MOD(W15+5,42)),"")</f>
        <v>0</v>
      </c>
      <c r="AB15" s="76"/>
      <c r="AC15" s="74"/>
      <c r="AD15" s="81">
        <f t="shared" si="4"/>
        <v>45060</v>
      </c>
      <c r="AE15" s="74"/>
      <c r="AF15" s="74"/>
      <c r="AG15" s="74"/>
      <c r="AH15" s="75">
        <f ca="1">IFERROR(OFFSET(Données!$M$1,1,MOD(AD15+5,42)),"")</f>
        <v>0</v>
      </c>
      <c r="AI15" s="76"/>
      <c r="AJ15" s="74"/>
      <c r="AK15" s="81">
        <f t="shared" si="5"/>
        <v>45091</v>
      </c>
      <c r="AL15" s="74"/>
      <c r="AM15" s="74"/>
      <c r="AN15" s="74"/>
      <c r="AO15" s="75" t="str">
        <f ca="1">IFERROR(OFFSET(Données!$M$1,1,MOD(AK15+5,42)),"")</f>
        <v>N</v>
      </c>
      <c r="AP15" s="76"/>
      <c r="AQ15" s="74"/>
    </row>
    <row r="16" spans="1:47" s="69" customFormat="1" ht="13.95" customHeight="1" x14ac:dyDescent="0.25">
      <c r="A16" s="73"/>
      <c r="B16" s="81">
        <f t="shared" si="0"/>
        <v>44941</v>
      </c>
      <c r="C16" s="74"/>
      <c r="D16" s="74"/>
      <c r="E16" s="74"/>
      <c r="F16" s="75" t="str">
        <f ca="1">IFERROR(OFFSET(Données!$M$1,1,MOD(B16+5,42)),"")</f>
        <v>N</v>
      </c>
      <c r="G16" s="76"/>
      <c r="H16" s="74"/>
      <c r="I16" s="81">
        <f t="shared" si="1"/>
        <v>44972</v>
      </c>
      <c r="J16" s="74"/>
      <c r="K16" s="74"/>
      <c r="L16" s="74"/>
      <c r="M16" s="75" t="str">
        <f ca="1">IFERROR(OFFSET(Données!$M$1,1,MOD(I16+5,42)),"")</f>
        <v>M</v>
      </c>
      <c r="N16" s="76"/>
      <c r="O16" s="74"/>
      <c r="P16" s="81">
        <f t="shared" si="2"/>
        <v>45000</v>
      </c>
      <c r="Q16" s="74"/>
      <c r="R16" s="74"/>
      <c r="S16" s="74"/>
      <c r="T16" s="75" t="str">
        <f ca="1">IFERROR(OFFSET(Données!$M$1,1,MOD(P16+5,42)),"")</f>
        <v>J</v>
      </c>
      <c r="U16" s="76"/>
      <c r="V16" s="74"/>
      <c r="W16" s="81">
        <f t="shared" si="3"/>
        <v>45031</v>
      </c>
      <c r="X16" s="74"/>
      <c r="Y16" s="74"/>
      <c r="Z16" s="74"/>
      <c r="AA16" s="75" t="str">
        <f ca="1">IFERROR(OFFSET(Données!$M$1,1,MOD(W16+5,42)),"")</f>
        <v>M</v>
      </c>
      <c r="AB16" s="76"/>
      <c r="AC16" s="74"/>
      <c r="AD16" s="81">
        <f t="shared" si="4"/>
        <v>45061</v>
      </c>
      <c r="AE16" s="74"/>
      <c r="AF16" s="74"/>
      <c r="AG16" s="74"/>
      <c r="AH16" s="75" t="str">
        <f ca="1">IFERROR(OFFSET(Données!$M$1,1,MOD(AD16+5,42)),"")</f>
        <v>M</v>
      </c>
      <c r="AI16" s="76"/>
      <c r="AJ16" s="74"/>
      <c r="AK16" s="81">
        <f t="shared" si="5"/>
        <v>45092</v>
      </c>
      <c r="AL16" s="74"/>
      <c r="AM16" s="74"/>
      <c r="AN16" s="74"/>
      <c r="AO16" s="75" t="str">
        <f ca="1">IFERROR(OFFSET(Données!$M$1,1,MOD(AK16+5,42)),"")</f>
        <v>N</v>
      </c>
      <c r="AP16" s="76"/>
      <c r="AQ16" s="74"/>
    </row>
    <row r="17" spans="1:43" s="69" customFormat="1" ht="13.95" customHeight="1" x14ac:dyDescent="0.25">
      <c r="A17" s="73"/>
      <c r="B17" s="81">
        <f t="shared" si="0"/>
        <v>44942</v>
      </c>
      <c r="C17" s="74"/>
      <c r="D17" s="74"/>
      <c r="E17" s="74"/>
      <c r="F17" s="75" t="str">
        <f ca="1">IFERROR(OFFSET(Données!$M$1,1,MOD(B17+5,42)),"")</f>
        <v>N</v>
      </c>
      <c r="G17" s="76"/>
      <c r="H17" s="74"/>
      <c r="I17" s="81">
        <f t="shared" si="1"/>
        <v>44973</v>
      </c>
      <c r="J17" s="74"/>
      <c r="K17" s="74"/>
      <c r="L17" s="74"/>
      <c r="M17" s="75" t="str">
        <f ca="1">IFERROR(OFFSET(Données!$M$1,1,MOD(I17+5,42)),"")</f>
        <v>M</v>
      </c>
      <c r="N17" s="76"/>
      <c r="O17" s="74"/>
      <c r="P17" s="81">
        <f t="shared" si="2"/>
        <v>45001</v>
      </c>
      <c r="Q17" s="74"/>
      <c r="R17" s="74"/>
      <c r="S17" s="74"/>
      <c r="T17" s="75" t="str">
        <f ca="1">IFERROR(OFFSET(Données!$M$1,1,MOD(P17+5,42)),"")</f>
        <v>J</v>
      </c>
      <c r="U17" s="76"/>
      <c r="V17" s="74"/>
      <c r="W17" s="81">
        <f t="shared" si="3"/>
        <v>45032</v>
      </c>
      <c r="X17" s="74"/>
      <c r="Y17" s="74"/>
      <c r="Z17" s="74"/>
      <c r="AA17" s="75" t="str">
        <f ca="1">IFERROR(OFFSET(Données!$M$1,1,MOD(W17+5,42)),"")</f>
        <v>M</v>
      </c>
      <c r="AB17" s="76"/>
      <c r="AC17" s="74"/>
      <c r="AD17" s="81">
        <f t="shared" si="4"/>
        <v>45062</v>
      </c>
      <c r="AE17" s="74"/>
      <c r="AF17" s="74"/>
      <c r="AG17" s="74"/>
      <c r="AH17" s="75" t="str">
        <f ca="1">IFERROR(OFFSET(Données!$M$1,1,MOD(AD17+5,42)),"")</f>
        <v>M</v>
      </c>
      <c r="AI17" s="77"/>
      <c r="AJ17" s="74"/>
      <c r="AK17" s="81">
        <f t="shared" si="5"/>
        <v>45093</v>
      </c>
      <c r="AL17" s="74"/>
      <c r="AM17" s="74"/>
      <c r="AN17" s="74"/>
      <c r="AO17" s="75">
        <f ca="1">IFERROR(OFFSET(Données!$M$1,1,MOD(AK17+5,42)),"")</f>
        <v>0</v>
      </c>
      <c r="AP17" s="76"/>
      <c r="AQ17" s="74"/>
    </row>
    <row r="18" spans="1:43" s="69" customFormat="1" ht="13.95" customHeight="1" x14ac:dyDescent="0.25">
      <c r="A18" s="73"/>
      <c r="B18" s="81">
        <f t="shared" si="0"/>
        <v>44943</v>
      </c>
      <c r="C18" s="74"/>
      <c r="D18" s="74"/>
      <c r="E18" s="74"/>
      <c r="F18" s="75">
        <f ca="1">IFERROR(OFFSET(Données!$M$1,1,MOD(B18+5,42)),"")</f>
        <v>0</v>
      </c>
      <c r="G18" s="76"/>
      <c r="H18" s="74"/>
      <c r="I18" s="81">
        <f t="shared" si="1"/>
        <v>44974</v>
      </c>
      <c r="J18" s="74"/>
      <c r="K18" s="74"/>
      <c r="L18" s="74"/>
      <c r="M18" s="75" t="str">
        <f ca="1">IFERROR(OFFSET(Données!$M$1,1,MOD(I18+5,42)),"")</f>
        <v>M</v>
      </c>
      <c r="N18" s="76"/>
      <c r="O18" s="74"/>
      <c r="P18" s="81">
        <f t="shared" si="2"/>
        <v>45002</v>
      </c>
      <c r="Q18" s="74"/>
      <c r="R18" s="74"/>
      <c r="S18" s="74"/>
      <c r="T18" s="75" t="str">
        <f ca="1">IFERROR(OFFSET(Données!$M$1,1,MOD(P18+5,42)),"")</f>
        <v>J</v>
      </c>
      <c r="U18" s="76"/>
      <c r="V18" s="74"/>
      <c r="W18" s="81">
        <f t="shared" si="3"/>
        <v>45033</v>
      </c>
      <c r="X18" s="74"/>
      <c r="Y18" s="74"/>
      <c r="Z18" s="74"/>
      <c r="AA18" s="75" t="str">
        <f ca="1">IFERROR(OFFSET(Données!$M$1,1,MOD(W18+5,42)),"")</f>
        <v>A</v>
      </c>
      <c r="AB18" s="76"/>
      <c r="AC18" s="74"/>
      <c r="AD18" s="81">
        <f t="shared" si="4"/>
        <v>45063</v>
      </c>
      <c r="AE18" s="74"/>
      <c r="AF18" s="74"/>
      <c r="AG18" s="74"/>
      <c r="AH18" s="75" t="str">
        <f ca="1">IFERROR(OFFSET(Données!$M$1,1,MOD(AD18+5,42)),"")</f>
        <v>A</v>
      </c>
      <c r="AI18" s="76"/>
      <c r="AJ18" s="74"/>
      <c r="AK18" s="81">
        <f t="shared" si="5"/>
        <v>45094</v>
      </c>
      <c r="AL18" s="74"/>
      <c r="AM18" s="74"/>
      <c r="AN18" s="74"/>
      <c r="AO18" s="75" t="str">
        <f ca="1">IFERROR(OFFSET(Données!$M$1,1,MOD(AK18+5,42)),"")</f>
        <v>A</v>
      </c>
      <c r="AP18" s="76"/>
      <c r="AQ18" s="74"/>
    </row>
    <row r="19" spans="1:43" s="69" customFormat="1" ht="13.95" customHeight="1" x14ac:dyDescent="0.25">
      <c r="A19" s="73"/>
      <c r="B19" s="81">
        <f t="shared" ref="B19:B32" si="6">B18+1</f>
        <v>44944</v>
      </c>
      <c r="C19" s="74"/>
      <c r="D19" s="74"/>
      <c r="E19" s="74"/>
      <c r="F19" s="75">
        <f ca="1">IFERROR(OFFSET(Données!$M$1,1,MOD(B19+5,42)),"")</f>
        <v>0</v>
      </c>
      <c r="G19" s="76"/>
      <c r="H19" s="74"/>
      <c r="I19" s="81">
        <f t="shared" si="1"/>
        <v>44975</v>
      </c>
      <c r="J19" s="74"/>
      <c r="K19" s="74"/>
      <c r="L19" s="74"/>
      <c r="M19" s="75">
        <f ca="1">IFERROR(OFFSET(Données!$M$1,1,MOD(I19+5,42)),"")</f>
        <v>0</v>
      </c>
      <c r="N19" s="76"/>
      <c r="O19" s="74"/>
      <c r="P19" s="81">
        <f t="shared" si="2"/>
        <v>45003</v>
      </c>
      <c r="Q19" s="74"/>
      <c r="R19" s="74"/>
      <c r="S19" s="74"/>
      <c r="T19" s="75">
        <f ca="1">IFERROR(OFFSET(Données!$M$1,1,MOD(P19+5,42)),"")</f>
        <v>0</v>
      </c>
      <c r="U19" s="76"/>
      <c r="V19" s="74"/>
      <c r="W19" s="81">
        <f t="shared" si="3"/>
        <v>45034</v>
      </c>
      <c r="X19" s="74"/>
      <c r="Y19" s="74"/>
      <c r="Z19" s="74"/>
      <c r="AA19" s="75" t="str">
        <f ca="1">IFERROR(OFFSET(Données!$M$1,1,MOD(W19+5,42)),"")</f>
        <v>A</v>
      </c>
      <c r="AB19" s="77"/>
      <c r="AC19" s="74"/>
      <c r="AD19" s="81">
        <f t="shared" si="4"/>
        <v>45064</v>
      </c>
      <c r="AE19" s="74"/>
      <c r="AF19" s="74"/>
      <c r="AG19" s="74"/>
      <c r="AH19" s="75">
        <f ca="1">IFERROR(OFFSET(Données!$M$1,1,MOD(AD19+5,42)),"")</f>
        <v>0</v>
      </c>
      <c r="AI19" s="76"/>
      <c r="AJ19" s="74"/>
      <c r="AK19" s="81">
        <f t="shared" si="5"/>
        <v>45095</v>
      </c>
      <c r="AL19" s="74"/>
      <c r="AM19" s="74"/>
      <c r="AN19" s="74"/>
      <c r="AO19" s="75" t="str">
        <f ca="1">IFERROR(OFFSET(Données!$M$1,1,MOD(AK19+5,42)),"")</f>
        <v>A</v>
      </c>
      <c r="AP19" s="76"/>
      <c r="AQ19" s="74"/>
    </row>
    <row r="20" spans="1:43" s="69" customFormat="1" ht="13.95" customHeight="1" x14ac:dyDescent="0.25">
      <c r="A20" s="73"/>
      <c r="B20" s="81">
        <f t="shared" si="6"/>
        <v>44945</v>
      </c>
      <c r="C20" s="74"/>
      <c r="D20" s="74"/>
      <c r="E20" s="74"/>
      <c r="F20" s="75">
        <f ca="1">IFERROR(OFFSET(Données!$M$1,1,MOD(B20+5,42)),"")</f>
        <v>0</v>
      </c>
      <c r="G20" s="76"/>
      <c r="H20" s="74"/>
      <c r="I20" s="81">
        <f t="shared" si="1"/>
        <v>44976</v>
      </c>
      <c r="J20" s="74"/>
      <c r="K20" s="74"/>
      <c r="L20" s="74"/>
      <c r="M20" s="75">
        <f ca="1">IFERROR(OFFSET(Données!$M$1,1,MOD(I20+5,42)),"")</f>
        <v>0</v>
      </c>
      <c r="N20" s="76"/>
      <c r="O20" s="74"/>
      <c r="P20" s="81">
        <f t="shared" si="2"/>
        <v>45004</v>
      </c>
      <c r="Q20" s="74"/>
      <c r="R20" s="74"/>
      <c r="S20" s="74"/>
      <c r="T20" s="75">
        <f ca="1">IFERROR(OFFSET(Données!$M$1,1,MOD(P20+5,42)),"")</f>
        <v>0</v>
      </c>
      <c r="U20" s="76"/>
      <c r="V20" s="74"/>
      <c r="W20" s="81">
        <f t="shared" si="3"/>
        <v>45035</v>
      </c>
      <c r="X20" s="74"/>
      <c r="Y20" s="74"/>
      <c r="Z20" s="74"/>
      <c r="AA20" s="75">
        <f ca="1">IFERROR(OFFSET(Données!$M$1,1,MOD(W20+5,42)),"")</f>
        <v>0</v>
      </c>
      <c r="AB20" s="76"/>
      <c r="AC20" s="74"/>
      <c r="AD20" s="81">
        <f t="shared" si="4"/>
        <v>45065</v>
      </c>
      <c r="AE20" s="74"/>
      <c r="AF20" s="74"/>
      <c r="AG20" s="74"/>
      <c r="AH20" s="75" t="str">
        <f ca="1">IFERROR(OFFSET(Données!$M$1,1,MOD(AD20+5,42)),"")</f>
        <v>N</v>
      </c>
      <c r="AI20" s="76"/>
      <c r="AJ20" s="74"/>
      <c r="AK20" s="81">
        <f t="shared" si="5"/>
        <v>45096</v>
      </c>
      <c r="AL20" s="74"/>
      <c r="AM20" s="74"/>
      <c r="AN20" s="74"/>
      <c r="AO20" s="75">
        <f ca="1">IFERROR(OFFSET(Données!$M$1,1,MOD(AK20+5,42)),"")</f>
        <v>0</v>
      </c>
      <c r="AP20" s="76"/>
      <c r="AQ20" s="74"/>
    </row>
    <row r="21" spans="1:43" s="69" customFormat="1" ht="13.95" customHeight="1" x14ac:dyDescent="0.25">
      <c r="A21" s="73"/>
      <c r="B21" s="81">
        <f t="shared" si="6"/>
        <v>44946</v>
      </c>
      <c r="C21" s="74"/>
      <c r="D21" s="74"/>
      <c r="E21" s="74"/>
      <c r="F21" s="75">
        <f ca="1">IFERROR(OFFSET(Données!$M$1,1,MOD(B21+5,42)),"")</f>
        <v>0</v>
      </c>
      <c r="G21" s="76"/>
      <c r="H21" s="74"/>
      <c r="I21" s="81">
        <f t="shared" si="1"/>
        <v>44977</v>
      </c>
      <c r="J21" s="74"/>
      <c r="K21" s="74"/>
      <c r="L21" s="74"/>
      <c r="M21" s="75" t="str">
        <f ca="1">IFERROR(OFFSET(Données!$M$1,1,MOD(I21+5,42)),"")</f>
        <v>M</v>
      </c>
      <c r="N21" s="76"/>
      <c r="O21" s="74"/>
      <c r="P21" s="81">
        <f t="shared" si="2"/>
        <v>45005</v>
      </c>
      <c r="Q21" s="74"/>
      <c r="R21" s="74"/>
      <c r="S21" s="74"/>
      <c r="T21" s="75">
        <f ca="1">IFERROR(OFFSET(Données!$M$1,1,MOD(P21+5,42)),"")</f>
        <v>0</v>
      </c>
      <c r="U21" s="76"/>
      <c r="V21" s="74"/>
      <c r="W21" s="81">
        <f t="shared" si="3"/>
        <v>45036</v>
      </c>
      <c r="X21" s="74"/>
      <c r="Y21" s="74"/>
      <c r="Z21" s="74"/>
      <c r="AA21" s="75" t="str">
        <f ca="1">IFERROR(OFFSET(Données!$M$1,1,MOD(W21+5,42)),"")</f>
        <v>A</v>
      </c>
      <c r="AB21" s="76"/>
      <c r="AC21" s="74"/>
      <c r="AD21" s="81">
        <f t="shared" si="4"/>
        <v>45066</v>
      </c>
      <c r="AE21" s="74"/>
      <c r="AF21" s="74"/>
      <c r="AG21" s="74"/>
      <c r="AH21" s="75" t="str">
        <f ca="1">IFERROR(OFFSET(Données!$M$1,1,MOD(AD21+5,42)),"")</f>
        <v>N</v>
      </c>
      <c r="AI21" s="76"/>
      <c r="AJ21" s="74"/>
      <c r="AK21" s="81">
        <f t="shared" si="5"/>
        <v>45097</v>
      </c>
      <c r="AL21" s="74"/>
      <c r="AM21" s="74"/>
      <c r="AN21" s="74"/>
      <c r="AO21" s="75">
        <f ca="1">IFERROR(OFFSET(Données!$M$1,1,MOD(AK21+5,42)),"")</f>
        <v>0</v>
      </c>
      <c r="AP21" s="76"/>
      <c r="AQ21" s="74"/>
    </row>
    <row r="22" spans="1:43" s="69" customFormat="1" ht="13.95" customHeight="1" x14ac:dyDescent="0.25">
      <c r="A22" s="73"/>
      <c r="B22" s="81">
        <f t="shared" si="6"/>
        <v>44947</v>
      </c>
      <c r="C22" s="74"/>
      <c r="D22" s="74"/>
      <c r="E22" s="74"/>
      <c r="F22" s="75" t="str">
        <f ca="1">IFERROR(OFFSET(Données!$M$1,1,MOD(B22+5,42)),"")</f>
        <v>M</v>
      </c>
      <c r="G22" s="76"/>
      <c r="H22" s="74"/>
      <c r="I22" s="81">
        <f t="shared" si="1"/>
        <v>44978</v>
      </c>
      <c r="J22" s="74"/>
      <c r="K22" s="74"/>
      <c r="L22" s="74"/>
      <c r="M22" s="75" t="str">
        <f ca="1">IFERROR(OFFSET(Données!$M$1,1,MOD(I22+5,42)),"")</f>
        <v>M</v>
      </c>
      <c r="N22" s="77"/>
      <c r="O22" s="74"/>
      <c r="P22" s="81">
        <f t="shared" si="2"/>
        <v>45006</v>
      </c>
      <c r="Q22" s="74"/>
      <c r="R22" s="74"/>
      <c r="S22" s="74"/>
      <c r="T22" s="75" t="str">
        <f ca="1">IFERROR(OFFSET(Données!$M$1,1,MOD(P22+5,42)),"")</f>
        <v>N</v>
      </c>
      <c r="U22" s="77"/>
      <c r="V22" s="74"/>
      <c r="W22" s="81">
        <f t="shared" si="3"/>
        <v>45037</v>
      </c>
      <c r="X22" s="74"/>
      <c r="Y22" s="74"/>
      <c r="Z22" s="74"/>
      <c r="AA22" s="75" t="str">
        <f ca="1">IFERROR(OFFSET(Données!$M$1,1,MOD(W22+5,42)),"")</f>
        <v>A</v>
      </c>
      <c r="AB22" s="76"/>
      <c r="AC22" s="74"/>
      <c r="AD22" s="81">
        <f t="shared" si="4"/>
        <v>45067</v>
      </c>
      <c r="AE22" s="74"/>
      <c r="AF22" s="74"/>
      <c r="AG22" s="74"/>
      <c r="AH22" s="75" t="str">
        <f ca="1">IFERROR(OFFSET(Données!$M$1,1,MOD(AD22+5,42)),"")</f>
        <v>N</v>
      </c>
      <c r="AI22" s="76"/>
      <c r="AJ22" s="74"/>
      <c r="AK22" s="81">
        <f t="shared" si="5"/>
        <v>45098</v>
      </c>
      <c r="AL22" s="74"/>
      <c r="AM22" s="74"/>
      <c r="AN22" s="74"/>
      <c r="AO22" s="75" t="str">
        <f ca="1">IFERROR(OFFSET(Données!$M$1,1,MOD(AK22+5,42)),"")</f>
        <v>M</v>
      </c>
      <c r="AP22" s="76"/>
      <c r="AQ22" s="74"/>
    </row>
    <row r="23" spans="1:43" s="69" customFormat="1" ht="13.95" customHeight="1" x14ac:dyDescent="0.25">
      <c r="A23" s="73"/>
      <c r="B23" s="81">
        <f t="shared" si="6"/>
        <v>44948</v>
      </c>
      <c r="C23" s="74"/>
      <c r="D23" s="74"/>
      <c r="E23" s="74"/>
      <c r="F23" s="75" t="str">
        <f ca="1">IFERROR(OFFSET(Données!$M$1,1,MOD(B23+5,42)),"")</f>
        <v>M</v>
      </c>
      <c r="G23" s="76"/>
      <c r="H23" s="74"/>
      <c r="I23" s="81">
        <f t="shared" si="1"/>
        <v>44979</v>
      </c>
      <c r="J23" s="74"/>
      <c r="K23" s="74"/>
      <c r="L23" s="74"/>
      <c r="M23" s="75" t="str">
        <f ca="1">IFERROR(OFFSET(Données!$M$1,1,MOD(I23+5,42)),"")</f>
        <v>A</v>
      </c>
      <c r="N23" s="76"/>
      <c r="O23" s="74"/>
      <c r="P23" s="81">
        <f t="shared" si="2"/>
        <v>45007</v>
      </c>
      <c r="Q23" s="74"/>
      <c r="R23" s="74"/>
      <c r="S23" s="74"/>
      <c r="T23" s="75" t="str">
        <f ca="1">IFERROR(OFFSET(Données!$M$1,1,MOD(P23+5,42)),"")</f>
        <v>N</v>
      </c>
      <c r="U23" s="76"/>
      <c r="V23" s="74"/>
      <c r="W23" s="81">
        <f t="shared" si="3"/>
        <v>45038</v>
      </c>
      <c r="X23" s="74"/>
      <c r="Y23" s="74"/>
      <c r="Z23" s="74"/>
      <c r="AA23" s="75">
        <f ca="1">IFERROR(OFFSET(Données!$M$1,1,MOD(W23+5,42)),"")</f>
        <v>0</v>
      </c>
      <c r="AB23" s="76"/>
      <c r="AC23" s="74"/>
      <c r="AD23" s="81">
        <f t="shared" si="4"/>
        <v>45068</v>
      </c>
      <c r="AE23" s="74"/>
      <c r="AF23" s="74"/>
      <c r="AG23" s="74"/>
      <c r="AH23" s="75" t="str">
        <f ca="1">IFERROR(OFFSET(Données!$M$1,1,MOD(AD23+5,42)),"")</f>
        <v>N</v>
      </c>
      <c r="AI23" s="76"/>
      <c r="AJ23" s="74"/>
      <c r="AK23" s="81">
        <f t="shared" si="5"/>
        <v>45099</v>
      </c>
      <c r="AL23" s="74"/>
      <c r="AM23" s="74"/>
      <c r="AN23" s="74"/>
      <c r="AO23" s="75" t="str">
        <f ca="1">IFERROR(OFFSET(Données!$M$1,1,MOD(AK23+5,42)),"")</f>
        <v>M</v>
      </c>
      <c r="AP23" s="76"/>
      <c r="AQ23" s="74"/>
    </row>
    <row r="24" spans="1:43" s="69" customFormat="1" ht="13.95" customHeight="1" x14ac:dyDescent="0.25">
      <c r="A24" s="73"/>
      <c r="B24" s="81">
        <f t="shared" si="6"/>
        <v>44949</v>
      </c>
      <c r="C24" s="74"/>
      <c r="D24" s="74"/>
      <c r="E24" s="74"/>
      <c r="F24" s="75" t="str">
        <f ca="1">IFERROR(OFFSET(Données!$M$1,1,MOD(B24+5,42)),"")</f>
        <v>A</v>
      </c>
      <c r="G24" s="76"/>
      <c r="H24" s="74"/>
      <c r="I24" s="81">
        <f t="shared" si="1"/>
        <v>44980</v>
      </c>
      <c r="J24" s="74"/>
      <c r="K24" s="74"/>
      <c r="L24" s="74"/>
      <c r="M24" s="75">
        <f ca="1">IFERROR(OFFSET(Données!$M$1,1,MOD(I24+5,42)),"")</f>
        <v>0</v>
      </c>
      <c r="N24" s="76"/>
      <c r="O24" s="74"/>
      <c r="P24" s="81">
        <f t="shared" si="2"/>
        <v>45008</v>
      </c>
      <c r="Q24" s="74"/>
      <c r="R24" s="74"/>
      <c r="S24" s="74"/>
      <c r="T24" s="75" t="str">
        <f ca="1">IFERROR(OFFSET(Données!$M$1,1,MOD(P24+5,42)),"")</f>
        <v>N</v>
      </c>
      <c r="U24" s="76"/>
      <c r="V24" s="74"/>
      <c r="W24" s="81">
        <f t="shared" si="3"/>
        <v>45039</v>
      </c>
      <c r="X24" s="74"/>
      <c r="Y24" s="74"/>
      <c r="Z24" s="74"/>
      <c r="AA24" s="75">
        <f ca="1">IFERROR(OFFSET(Données!$M$1,1,MOD(W24+5,42)),"")</f>
        <v>0</v>
      </c>
      <c r="AB24" s="76"/>
      <c r="AC24" s="74"/>
      <c r="AD24" s="81">
        <f t="shared" si="4"/>
        <v>45069</v>
      </c>
      <c r="AE24" s="74"/>
      <c r="AF24" s="74"/>
      <c r="AG24" s="74"/>
      <c r="AH24" s="75">
        <f ca="1">IFERROR(OFFSET(Données!$M$1,1,MOD(AD24+5,42)),"")</f>
        <v>0</v>
      </c>
      <c r="AI24" s="76"/>
      <c r="AJ24" s="74"/>
      <c r="AK24" s="81">
        <f t="shared" si="5"/>
        <v>45100</v>
      </c>
      <c r="AL24" s="74"/>
      <c r="AM24" s="74"/>
      <c r="AN24" s="74"/>
      <c r="AO24" s="75" t="str">
        <f ca="1">IFERROR(OFFSET(Données!$M$1,1,MOD(AK24+5,42)),"")</f>
        <v>M</v>
      </c>
      <c r="AP24" s="76"/>
      <c r="AQ24" s="74"/>
    </row>
    <row r="25" spans="1:43" s="69" customFormat="1" ht="13.95" customHeight="1" x14ac:dyDescent="0.25">
      <c r="A25" s="73"/>
      <c r="B25" s="81">
        <f t="shared" si="6"/>
        <v>44950</v>
      </c>
      <c r="C25" s="74"/>
      <c r="D25" s="74"/>
      <c r="E25" s="74"/>
      <c r="F25" s="75" t="str">
        <f ca="1">IFERROR(OFFSET(Données!$M$1,1,MOD(B25+5,42)),"")</f>
        <v>A</v>
      </c>
      <c r="G25" s="77"/>
      <c r="H25" s="74"/>
      <c r="I25" s="81">
        <f t="shared" si="1"/>
        <v>44981</v>
      </c>
      <c r="J25" s="74"/>
      <c r="K25" s="74"/>
      <c r="L25" s="74"/>
      <c r="M25" s="75" t="str">
        <f ca="1">IFERROR(OFFSET(Données!$M$1,1,MOD(I25+5,42)),"")</f>
        <v>N</v>
      </c>
      <c r="N25" s="76"/>
      <c r="O25" s="74"/>
      <c r="P25" s="81">
        <f t="shared" si="2"/>
        <v>45009</v>
      </c>
      <c r="Q25" s="74"/>
      <c r="R25" s="74"/>
      <c r="S25" s="74"/>
      <c r="T25" s="75">
        <f ca="1">IFERROR(OFFSET(Données!$M$1,1,MOD(P25+5,42)),"")</f>
        <v>0</v>
      </c>
      <c r="U25" s="76"/>
      <c r="V25" s="74"/>
      <c r="W25" s="81">
        <f t="shared" si="3"/>
        <v>45040</v>
      </c>
      <c r="X25" s="74"/>
      <c r="Y25" s="74"/>
      <c r="Z25" s="74"/>
      <c r="AA25" s="75" t="str">
        <f ca="1">IFERROR(OFFSET(Données!$M$1,1,MOD(W25+5,42)),"")</f>
        <v>J</v>
      </c>
      <c r="AB25" s="76"/>
      <c r="AC25" s="74"/>
      <c r="AD25" s="81">
        <f t="shared" si="4"/>
        <v>45070</v>
      </c>
      <c r="AE25" s="74"/>
      <c r="AF25" s="74"/>
      <c r="AG25" s="74"/>
      <c r="AH25" s="75">
        <f ca="1">IFERROR(OFFSET(Données!$M$1,1,MOD(AD25+5,42)),"")</f>
        <v>0</v>
      </c>
      <c r="AI25" s="76"/>
      <c r="AJ25" s="74"/>
      <c r="AK25" s="81">
        <f t="shared" si="5"/>
        <v>45101</v>
      </c>
      <c r="AL25" s="74"/>
      <c r="AM25" s="74"/>
      <c r="AN25" s="74"/>
      <c r="AO25" s="75">
        <f ca="1">IFERROR(OFFSET(Données!$M$1,1,MOD(AK25+5,42)),"")</f>
        <v>0</v>
      </c>
      <c r="AP25" s="76"/>
      <c r="AQ25" s="74"/>
    </row>
    <row r="26" spans="1:43" s="69" customFormat="1" ht="13.95" customHeight="1" x14ac:dyDescent="0.25">
      <c r="A26" s="73"/>
      <c r="B26" s="81">
        <f t="shared" si="6"/>
        <v>44951</v>
      </c>
      <c r="C26" s="74"/>
      <c r="D26" s="74"/>
      <c r="E26" s="74"/>
      <c r="F26" s="75">
        <f ca="1">IFERROR(OFFSET(Données!$M$1,1,MOD(B26+5,42)),"")</f>
        <v>0</v>
      </c>
      <c r="G26" s="76"/>
      <c r="H26" s="74"/>
      <c r="I26" s="81">
        <f t="shared" si="1"/>
        <v>44982</v>
      </c>
      <c r="J26" s="74"/>
      <c r="K26" s="74"/>
      <c r="L26" s="74"/>
      <c r="M26" s="75" t="str">
        <f ca="1">IFERROR(OFFSET(Données!$M$1,1,MOD(I26+5,42)),"")</f>
        <v>N</v>
      </c>
      <c r="N26" s="76"/>
      <c r="O26" s="74"/>
      <c r="P26" s="81">
        <f t="shared" si="2"/>
        <v>45010</v>
      </c>
      <c r="Q26" s="74"/>
      <c r="R26" s="74"/>
      <c r="S26" s="74"/>
      <c r="T26" s="75" t="str">
        <f ca="1">IFERROR(OFFSET(Données!$M$1,1,MOD(P26+5,42)),"")</f>
        <v>A</v>
      </c>
      <c r="U26" s="76"/>
      <c r="V26" s="74"/>
      <c r="W26" s="81">
        <f t="shared" si="3"/>
        <v>45041</v>
      </c>
      <c r="X26" s="74"/>
      <c r="Y26" s="74"/>
      <c r="Z26" s="74"/>
      <c r="AA26" s="75" t="str">
        <f ca="1">IFERROR(OFFSET(Données!$M$1,1,MOD(W26+5,42)),"")</f>
        <v>J</v>
      </c>
      <c r="AB26" s="76"/>
      <c r="AC26" s="74"/>
      <c r="AD26" s="81">
        <f t="shared" si="4"/>
        <v>45071</v>
      </c>
      <c r="AE26" s="74"/>
      <c r="AF26" s="74"/>
      <c r="AG26" s="74"/>
      <c r="AH26" s="75">
        <f ca="1">IFERROR(OFFSET(Données!$M$1,1,MOD(AD26+5,42)),"")</f>
        <v>0</v>
      </c>
      <c r="AI26" s="76"/>
      <c r="AJ26" s="74"/>
      <c r="AK26" s="81">
        <f t="shared" si="5"/>
        <v>45102</v>
      </c>
      <c r="AL26" s="74"/>
      <c r="AM26" s="74"/>
      <c r="AN26" s="74"/>
      <c r="AO26" s="75">
        <f ca="1">IFERROR(OFFSET(Données!$M$1,1,MOD(AK26+5,42)),"")</f>
        <v>0</v>
      </c>
      <c r="AP26" s="76"/>
      <c r="AQ26" s="74"/>
    </row>
    <row r="27" spans="1:43" s="69" customFormat="1" ht="13.95" customHeight="1" x14ac:dyDescent="0.25">
      <c r="A27" s="73"/>
      <c r="B27" s="81">
        <f t="shared" si="6"/>
        <v>44952</v>
      </c>
      <c r="C27" s="74"/>
      <c r="D27" s="74"/>
      <c r="E27" s="74"/>
      <c r="F27" s="75" t="str">
        <f ca="1">IFERROR(OFFSET(Données!$M$1,1,MOD(B27+5,42)),"")</f>
        <v>A</v>
      </c>
      <c r="G27" s="76"/>
      <c r="H27" s="74"/>
      <c r="I27" s="81">
        <f t="shared" si="1"/>
        <v>44983</v>
      </c>
      <c r="J27" s="74"/>
      <c r="K27" s="74"/>
      <c r="L27" s="74"/>
      <c r="M27" s="75" t="str">
        <f ca="1">IFERROR(OFFSET(Données!$M$1,1,MOD(I27+5,42)),"")</f>
        <v>N</v>
      </c>
      <c r="N27" s="76"/>
      <c r="O27" s="74"/>
      <c r="P27" s="81">
        <f t="shared" si="2"/>
        <v>45011</v>
      </c>
      <c r="Q27" s="74"/>
      <c r="R27" s="74"/>
      <c r="S27" s="74"/>
      <c r="T27" s="75" t="str">
        <f ca="1">IFERROR(OFFSET(Données!$M$1,1,MOD(P27+5,42)),"")</f>
        <v>A</v>
      </c>
      <c r="U27" s="76"/>
      <c r="V27" s="74"/>
      <c r="W27" s="81">
        <f t="shared" si="3"/>
        <v>45042</v>
      </c>
      <c r="X27" s="74"/>
      <c r="Y27" s="74"/>
      <c r="Z27" s="74"/>
      <c r="AA27" s="75" t="str">
        <f ca="1">IFERROR(OFFSET(Données!$M$1,1,MOD(W27+5,42)),"")</f>
        <v>J</v>
      </c>
      <c r="AB27" s="76"/>
      <c r="AC27" s="74"/>
      <c r="AD27" s="81">
        <f t="shared" si="4"/>
        <v>45072</v>
      </c>
      <c r="AE27" s="74"/>
      <c r="AF27" s="74"/>
      <c r="AG27" s="74"/>
      <c r="AH27" s="75">
        <f ca="1">IFERROR(OFFSET(Données!$M$1,1,MOD(AD27+5,42)),"")</f>
        <v>0</v>
      </c>
      <c r="AI27" s="76"/>
      <c r="AJ27" s="74"/>
      <c r="AK27" s="81">
        <f t="shared" si="5"/>
        <v>45103</v>
      </c>
      <c r="AL27" s="74"/>
      <c r="AM27" s="74"/>
      <c r="AN27" s="74"/>
      <c r="AO27" s="75" t="str">
        <f ca="1">IFERROR(OFFSET(Données!$M$1,1,MOD(AK27+5,42)),"")</f>
        <v>M</v>
      </c>
      <c r="AP27" s="76"/>
      <c r="AQ27" s="74"/>
    </row>
    <row r="28" spans="1:43" s="69" customFormat="1" ht="13.95" customHeight="1" x14ac:dyDescent="0.25">
      <c r="A28" s="73"/>
      <c r="B28" s="81">
        <f t="shared" si="6"/>
        <v>44953</v>
      </c>
      <c r="C28" s="74"/>
      <c r="D28" s="74"/>
      <c r="E28" s="74"/>
      <c r="F28" s="75" t="str">
        <f ca="1">IFERROR(OFFSET(Données!$M$1,1,MOD(B28+5,42)),"")</f>
        <v>A</v>
      </c>
      <c r="G28" s="76"/>
      <c r="H28" s="74"/>
      <c r="I28" s="81">
        <f t="shared" si="1"/>
        <v>44984</v>
      </c>
      <c r="J28" s="74"/>
      <c r="K28" s="74"/>
      <c r="L28" s="74"/>
      <c r="M28" s="75" t="str">
        <f ca="1">IFERROR(OFFSET(Données!$M$1,1,MOD(I28+5,42)),"")</f>
        <v>N</v>
      </c>
      <c r="N28" s="76"/>
      <c r="O28" s="74"/>
      <c r="P28" s="81">
        <f t="shared" si="2"/>
        <v>45012</v>
      </c>
      <c r="Q28" s="74"/>
      <c r="R28" s="74"/>
      <c r="S28" s="74"/>
      <c r="T28" s="75">
        <f ca="1">IFERROR(OFFSET(Données!$M$1,1,MOD(P28+5,42)),"")</f>
        <v>0</v>
      </c>
      <c r="U28" s="76"/>
      <c r="V28" s="74"/>
      <c r="W28" s="81">
        <f t="shared" si="3"/>
        <v>45043</v>
      </c>
      <c r="X28" s="74"/>
      <c r="Y28" s="74"/>
      <c r="Z28" s="74"/>
      <c r="AA28" s="75" t="str">
        <f ca="1">IFERROR(OFFSET(Données!$M$1,1,MOD(W28+5,42)),"")</f>
        <v>J</v>
      </c>
      <c r="AB28" s="76"/>
      <c r="AC28" s="74"/>
      <c r="AD28" s="81">
        <f t="shared" si="4"/>
        <v>45073</v>
      </c>
      <c r="AE28" s="74"/>
      <c r="AF28" s="74"/>
      <c r="AG28" s="74"/>
      <c r="AH28" s="75" t="str">
        <f ca="1">IFERROR(OFFSET(Données!$M$1,1,MOD(AD28+5,42)),"")</f>
        <v>M</v>
      </c>
      <c r="AI28" s="76"/>
      <c r="AJ28" s="74"/>
      <c r="AK28" s="81">
        <f t="shared" si="5"/>
        <v>45104</v>
      </c>
      <c r="AL28" s="74"/>
      <c r="AM28" s="74"/>
      <c r="AN28" s="74"/>
      <c r="AO28" s="75" t="str">
        <f ca="1">IFERROR(OFFSET(Données!$M$1,1,MOD(AK28+5,42)),"")</f>
        <v>M</v>
      </c>
      <c r="AP28" s="77"/>
      <c r="AQ28" s="74"/>
    </row>
    <row r="29" spans="1:43" s="69" customFormat="1" ht="13.95" customHeight="1" x14ac:dyDescent="0.25">
      <c r="A29" s="73"/>
      <c r="B29" s="81">
        <f t="shared" si="6"/>
        <v>44954</v>
      </c>
      <c r="C29" s="74"/>
      <c r="D29" s="74"/>
      <c r="E29" s="74"/>
      <c r="F29" s="75">
        <f ca="1">IFERROR(OFFSET(Données!$M$1,1,MOD(B29+5,42)),"")</f>
        <v>0</v>
      </c>
      <c r="G29" s="76"/>
      <c r="H29" s="74"/>
      <c r="I29" s="81">
        <f t="shared" si="1"/>
        <v>44985</v>
      </c>
      <c r="J29" s="74"/>
      <c r="K29" s="74"/>
      <c r="L29" s="74"/>
      <c r="M29" s="75">
        <f ca="1">IFERROR(OFFSET(Données!$M$1,1,MOD(I29+5,42)),"")</f>
        <v>0</v>
      </c>
      <c r="N29" s="76"/>
      <c r="O29" s="74"/>
      <c r="P29" s="81">
        <f t="shared" si="2"/>
        <v>45013</v>
      </c>
      <c r="Q29" s="74"/>
      <c r="R29" s="74"/>
      <c r="S29" s="74"/>
      <c r="T29" s="75">
        <f ca="1">IFERROR(OFFSET(Données!$M$1,1,MOD(P29+5,42)),"")</f>
        <v>0</v>
      </c>
      <c r="U29" s="76"/>
      <c r="V29" s="74"/>
      <c r="W29" s="81">
        <f t="shared" si="3"/>
        <v>45044</v>
      </c>
      <c r="X29" s="74"/>
      <c r="Y29" s="74"/>
      <c r="Z29" s="74"/>
      <c r="AA29" s="75" t="str">
        <f ca="1">IFERROR(OFFSET(Données!$M$1,1,MOD(W29+5,42)),"")</f>
        <v>J</v>
      </c>
      <c r="AB29" s="76"/>
      <c r="AC29" s="74"/>
      <c r="AD29" s="81">
        <f t="shared" si="4"/>
        <v>45074</v>
      </c>
      <c r="AE29" s="74"/>
      <c r="AF29" s="74"/>
      <c r="AG29" s="74"/>
      <c r="AH29" s="75" t="str">
        <f ca="1">IFERROR(OFFSET(Données!$M$1,1,MOD(AD29+5,42)),"")</f>
        <v>M</v>
      </c>
      <c r="AI29" s="76"/>
      <c r="AJ29" s="74"/>
      <c r="AK29" s="81">
        <f t="shared" si="5"/>
        <v>45105</v>
      </c>
      <c r="AL29" s="74"/>
      <c r="AM29" s="74"/>
      <c r="AN29" s="74"/>
      <c r="AO29" s="75" t="str">
        <f ca="1">IFERROR(OFFSET(Données!$M$1,1,MOD(AK29+5,42)),"")</f>
        <v>A</v>
      </c>
      <c r="AP29" s="76"/>
      <c r="AQ29" s="74"/>
    </row>
    <row r="30" spans="1:43" s="69" customFormat="1" ht="13.95" customHeight="1" x14ac:dyDescent="0.25">
      <c r="A30" s="73"/>
      <c r="B30" s="81">
        <f t="shared" si="6"/>
        <v>44955</v>
      </c>
      <c r="C30" s="74"/>
      <c r="D30" s="74"/>
      <c r="E30" s="74"/>
      <c r="F30" s="75">
        <f ca="1">IFERROR(OFFSET(Données!$M$1,1,MOD(B30+5,42)),"")</f>
        <v>0</v>
      </c>
      <c r="G30" s="76"/>
      <c r="H30" s="74"/>
      <c r="I30" s="81" t="str">
        <f>IF(MONTH(I29+1)=MONTH(I2),I29+1,"")</f>
        <v/>
      </c>
      <c r="J30" s="74"/>
      <c r="K30" s="74"/>
      <c r="L30" s="74"/>
      <c r="M30" s="75" t="str">
        <f ca="1">IFERROR(OFFSET(Données!$M$1,1,MOD(I30+5,42)),"")</f>
        <v/>
      </c>
      <c r="N30" s="76"/>
      <c r="O30" s="74"/>
      <c r="P30" s="81">
        <f t="shared" si="2"/>
        <v>45014</v>
      </c>
      <c r="Q30" s="74"/>
      <c r="R30" s="74"/>
      <c r="S30" s="74"/>
      <c r="T30" s="75" t="str">
        <f ca="1">IFERROR(OFFSET(Données!$M$1,1,MOD(P30+5,42)),"")</f>
        <v>M</v>
      </c>
      <c r="U30" s="76"/>
      <c r="V30" s="74"/>
      <c r="W30" s="81">
        <f t="shared" si="3"/>
        <v>45045</v>
      </c>
      <c r="X30" s="74"/>
      <c r="Y30" s="74"/>
      <c r="Z30" s="74"/>
      <c r="AA30" s="75">
        <f ca="1">IFERROR(OFFSET(Données!$M$1,1,MOD(W30+5,42)),"")</f>
        <v>0</v>
      </c>
      <c r="AB30" s="76"/>
      <c r="AC30" s="74"/>
      <c r="AD30" s="81">
        <f t="shared" si="4"/>
        <v>45075</v>
      </c>
      <c r="AE30" s="74"/>
      <c r="AF30" s="74"/>
      <c r="AG30" s="74"/>
      <c r="AH30" s="75" t="str">
        <f ca="1">IFERROR(OFFSET(Données!$M$1,1,MOD(AD30+5,42)),"")</f>
        <v>A</v>
      </c>
      <c r="AI30" s="76"/>
      <c r="AJ30" s="74"/>
      <c r="AK30" s="81">
        <f t="shared" si="5"/>
        <v>45106</v>
      </c>
      <c r="AL30" s="74"/>
      <c r="AM30" s="74"/>
      <c r="AN30" s="74"/>
      <c r="AO30" s="75">
        <f ca="1">IFERROR(OFFSET(Données!$M$1,1,MOD(AK30+5,42)),"")</f>
        <v>0</v>
      </c>
      <c r="AP30" s="76"/>
      <c r="AQ30" s="74"/>
    </row>
    <row r="31" spans="1:43" s="69" customFormat="1" ht="13.95" customHeight="1" x14ac:dyDescent="0.25">
      <c r="A31" s="73"/>
      <c r="B31" s="81">
        <f t="shared" si="6"/>
        <v>44956</v>
      </c>
      <c r="C31" s="74"/>
      <c r="D31" s="74"/>
      <c r="E31" s="74"/>
      <c r="F31" s="75" t="str">
        <f ca="1">IFERROR(OFFSET(Données!$M$1,1,MOD(B31+5,42)),"")</f>
        <v>J</v>
      </c>
      <c r="G31" s="76"/>
      <c r="H31" s="74"/>
      <c r="I31" s="82"/>
      <c r="J31" s="64"/>
      <c r="K31" s="64"/>
      <c r="L31" s="64" t="s">
        <v>52</v>
      </c>
      <c r="M31" s="64"/>
      <c r="N31" s="64"/>
      <c r="O31" s="64"/>
      <c r="P31" s="81">
        <f t="shared" si="2"/>
        <v>45015</v>
      </c>
      <c r="Q31" s="74"/>
      <c r="R31" s="74"/>
      <c r="S31" s="74"/>
      <c r="T31" s="75" t="str">
        <f ca="1">IFERROR(OFFSET(Données!$M$1,1,MOD(P31+5,42)),"")</f>
        <v>M</v>
      </c>
      <c r="U31" s="76"/>
      <c r="V31" s="74"/>
      <c r="W31" s="81">
        <f t="shared" si="3"/>
        <v>45046</v>
      </c>
      <c r="X31" s="74"/>
      <c r="Y31" s="74"/>
      <c r="Z31" s="74"/>
      <c r="AA31" s="75">
        <f ca="1">IFERROR(OFFSET(Données!$M$1,1,MOD(W31+5,42)),"")</f>
        <v>0</v>
      </c>
      <c r="AB31" s="76"/>
      <c r="AC31" s="74"/>
      <c r="AD31" s="81">
        <f t="shared" si="4"/>
        <v>45076</v>
      </c>
      <c r="AE31" s="74"/>
      <c r="AF31" s="74"/>
      <c r="AG31" s="74"/>
      <c r="AH31" s="75" t="str">
        <f ca="1">IFERROR(OFFSET(Données!$M$1,1,MOD(AD31+5,42)),"")</f>
        <v>A</v>
      </c>
      <c r="AI31" s="77"/>
      <c r="AJ31" s="74"/>
      <c r="AK31" s="81">
        <f t="shared" si="5"/>
        <v>45107</v>
      </c>
      <c r="AL31" s="74"/>
      <c r="AM31" s="74"/>
      <c r="AN31" s="74"/>
      <c r="AO31" s="75" t="str">
        <f ca="1">IFERROR(OFFSET(Données!$M$1,1,MOD(AK31+5,42)),"")</f>
        <v>N</v>
      </c>
      <c r="AP31" s="76"/>
      <c r="AQ31" s="74"/>
    </row>
    <row r="32" spans="1:43" s="69" customFormat="1" ht="13.95" customHeight="1" x14ac:dyDescent="0.25">
      <c r="A32" s="73"/>
      <c r="B32" s="81">
        <f t="shared" si="6"/>
        <v>44957</v>
      </c>
      <c r="C32" s="74"/>
      <c r="D32" s="74"/>
      <c r="E32" s="74"/>
      <c r="F32" s="75" t="str">
        <f ca="1">IFERROR(OFFSET(Données!$M$1,1,MOD(B32+5,42)),"")</f>
        <v>J</v>
      </c>
      <c r="G32" s="76"/>
      <c r="H32" s="74"/>
      <c r="I32" s="83"/>
      <c r="J32" s="64"/>
      <c r="K32" s="64"/>
      <c r="L32" s="64" t="s">
        <v>53</v>
      </c>
      <c r="M32" s="64"/>
      <c r="N32" s="64"/>
      <c r="O32" s="64"/>
      <c r="P32" s="81">
        <f t="shared" si="2"/>
        <v>45016</v>
      </c>
      <c r="Q32" s="74"/>
      <c r="R32" s="74"/>
      <c r="S32" s="74"/>
      <c r="T32" s="75" t="str">
        <f ca="1">IFERROR(OFFSET(Données!$M$1,1,MOD(P32+5,42)),"")</f>
        <v>M</v>
      </c>
      <c r="U32" s="76"/>
      <c r="V32" s="74"/>
      <c r="W32" s="68"/>
      <c r="X32" s="64"/>
      <c r="Y32" s="64"/>
      <c r="Z32" s="64"/>
      <c r="AA32" s="64"/>
      <c r="AB32" s="64"/>
      <c r="AC32" s="64"/>
      <c r="AD32" s="81">
        <f t="shared" si="4"/>
        <v>45077</v>
      </c>
      <c r="AE32" s="74"/>
      <c r="AF32" s="74"/>
      <c r="AG32" s="74"/>
      <c r="AH32" s="75">
        <f ca="1">IFERROR(OFFSET(Données!$M$1,1,MOD(AD32+5,42)),"")</f>
        <v>0</v>
      </c>
      <c r="AI32" s="76"/>
      <c r="AJ32" s="74"/>
      <c r="AK32" s="68"/>
      <c r="AL32" s="64"/>
      <c r="AM32" s="64"/>
      <c r="AN32" s="64"/>
      <c r="AO32" s="64"/>
      <c r="AP32" s="64"/>
      <c r="AQ32" s="64"/>
    </row>
    <row r="33" spans="1:43" x14ac:dyDescent="0.25">
      <c r="A33" s="67"/>
      <c r="I33" s="68" t="str">
        <f>IF(MONTH($I$29+4)=MONTH($I$1),$I$29+4,"")</f>
        <v/>
      </c>
      <c r="O33" s="68">
        <f>IF(MONTH(O$29+4)=MONTH(O$1),O$29+4,"")</f>
        <v>4</v>
      </c>
      <c r="W33" s="68" t="str">
        <f>IF(MONTH(W$29+4)=MONTH(W$1),W$29+4,"")</f>
        <v/>
      </c>
      <c r="AD33" s="68" t="str">
        <f>IF(MONTH(AD$29+4)=MONTH(AD$1),AD$29+4,"")</f>
        <v/>
      </c>
      <c r="AK33" s="68" t="str">
        <f>IF(MONTH(AK$29+4)=MONTH(AK$1),AK$29+4,"")</f>
        <v/>
      </c>
    </row>
    <row r="34" spans="1:43" s="69" customFormat="1" ht="13.95" customHeight="1" x14ac:dyDescent="0.25">
      <c r="A34" s="73"/>
      <c r="B34" s="86">
        <f>DATE($A$1,7,1)</f>
        <v>45108</v>
      </c>
      <c r="C34" s="86"/>
      <c r="D34" s="86"/>
      <c r="E34" s="86"/>
      <c r="F34" s="86"/>
      <c r="G34" s="86"/>
      <c r="H34" s="86"/>
      <c r="I34" s="86">
        <f>DATE($A$1,8,1)</f>
        <v>45139</v>
      </c>
      <c r="J34" s="86"/>
      <c r="K34" s="86"/>
      <c r="L34" s="86"/>
      <c r="M34" s="86"/>
      <c r="N34" s="86"/>
      <c r="O34" s="86"/>
      <c r="P34" s="87">
        <f>DATE($A$1,9,1)</f>
        <v>45170</v>
      </c>
      <c r="Q34" s="87"/>
      <c r="R34" s="87"/>
      <c r="S34" s="87"/>
      <c r="T34" s="87"/>
      <c r="U34" s="87"/>
      <c r="V34" s="87"/>
      <c r="W34" s="86">
        <f>DATE($A$1,10,1)</f>
        <v>45200</v>
      </c>
      <c r="X34" s="86"/>
      <c r="Y34" s="86"/>
      <c r="Z34" s="86"/>
      <c r="AA34" s="86"/>
      <c r="AB34" s="86"/>
      <c r="AC34" s="86"/>
      <c r="AD34" s="86">
        <f>DATE($A$1,11,1)</f>
        <v>45231</v>
      </c>
      <c r="AE34" s="86"/>
      <c r="AF34" s="86"/>
      <c r="AG34" s="86"/>
      <c r="AH34" s="86"/>
      <c r="AI34" s="86"/>
      <c r="AJ34" s="86"/>
      <c r="AK34" s="86">
        <f>DATE($A$1,12,1)</f>
        <v>45261</v>
      </c>
      <c r="AL34" s="86"/>
      <c r="AM34" s="86"/>
      <c r="AN34" s="86"/>
      <c r="AO34" s="86"/>
      <c r="AP34" s="86"/>
      <c r="AQ34" s="86"/>
    </row>
    <row r="35" spans="1:43" s="69" customFormat="1" ht="13.95" customHeight="1" x14ac:dyDescent="0.25">
      <c r="A35" s="73"/>
      <c r="B35" s="81">
        <f>B34</f>
        <v>45108</v>
      </c>
      <c r="C35" s="74"/>
      <c r="D35" s="74"/>
      <c r="E35" s="74"/>
      <c r="F35" s="75" t="str">
        <f ca="1">IFERROR(OFFSET(Données!$M$1,1,MOD(B35+5,42)),"")</f>
        <v>N</v>
      </c>
      <c r="G35" s="76"/>
      <c r="H35" s="74"/>
      <c r="I35" s="81">
        <f>I34</f>
        <v>45139</v>
      </c>
      <c r="J35" s="74"/>
      <c r="K35" s="74"/>
      <c r="L35" s="74"/>
      <c r="M35" s="75">
        <f ca="1">IFERROR(OFFSET(Données!$M$1,1,MOD(I35+5,42)),"")</f>
        <v>0</v>
      </c>
      <c r="N35" s="76"/>
      <c r="O35" s="74"/>
      <c r="P35" s="81">
        <f>P34</f>
        <v>45170</v>
      </c>
      <c r="Q35" s="74"/>
      <c r="R35" s="74"/>
      <c r="S35" s="74"/>
      <c r="T35" s="75" t="str">
        <f ca="1">IFERROR(OFFSET(Données!$M$1,1,MOD(P35+5,42)),"")</f>
        <v>J</v>
      </c>
      <c r="U35" s="76"/>
      <c r="V35" s="74"/>
      <c r="W35" s="81">
        <f>W34</f>
        <v>45200</v>
      </c>
      <c r="X35" s="74"/>
      <c r="Y35" s="74"/>
      <c r="Z35" s="74"/>
      <c r="AA35" s="75" t="str">
        <f ca="1">IFERROR(OFFSET(Données!$M$1,1,MOD(W35+5,42)),"")</f>
        <v>M</v>
      </c>
      <c r="AB35" s="76"/>
      <c r="AC35" s="74"/>
      <c r="AD35" s="81">
        <f>AD34</f>
        <v>45231</v>
      </c>
      <c r="AE35" s="74"/>
      <c r="AF35" s="74"/>
      <c r="AG35" s="74"/>
      <c r="AH35" s="75" t="str">
        <f ca="1">IFERROR(OFFSET(Données!$M$1,1,MOD(AD35+5,42)),"")</f>
        <v>A</v>
      </c>
      <c r="AI35" s="76"/>
      <c r="AJ35" s="74"/>
      <c r="AK35" s="81">
        <f>AK34</f>
        <v>45261</v>
      </c>
      <c r="AL35" s="74"/>
      <c r="AM35" s="74"/>
      <c r="AN35" s="74"/>
      <c r="AO35" s="75">
        <f ca="1">IFERROR(OFFSET(Données!$M$1,1,MOD(AK35+5,42)),"")</f>
        <v>0</v>
      </c>
      <c r="AP35" s="76"/>
      <c r="AQ35" s="74"/>
    </row>
    <row r="36" spans="1:43" s="69" customFormat="1" ht="13.95" customHeight="1" x14ac:dyDescent="0.25">
      <c r="A36" s="73"/>
      <c r="B36" s="81">
        <f t="shared" ref="B36:B65" si="7">B35+1</f>
        <v>45109</v>
      </c>
      <c r="C36" s="74"/>
      <c r="D36" s="74"/>
      <c r="E36" s="74"/>
      <c r="F36" s="75" t="str">
        <f ca="1">IFERROR(OFFSET(Données!$M$1,1,MOD(B36+5,42)),"")</f>
        <v>N</v>
      </c>
      <c r="G36" s="76"/>
      <c r="H36" s="74"/>
      <c r="I36" s="81">
        <f t="shared" ref="I36:I65" si="8">I35+1</f>
        <v>45140</v>
      </c>
      <c r="J36" s="74"/>
      <c r="K36" s="74"/>
      <c r="L36" s="74"/>
      <c r="M36" s="75" t="str">
        <f ca="1">IFERROR(OFFSET(Données!$M$1,1,MOD(I36+5,42)),"")</f>
        <v>M</v>
      </c>
      <c r="N36" s="76"/>
      <c r="O36" s="74"/>
      <c r="P36" s="81">
        <f t="shared" ref="P36:P64" si="9">P35+1</f>
        <v>45171</v>
      </c>
      <c r="Q36" s="74"/>
      <c r="R36" s="74"/>
      <c r="S36" s="74"/>
      <c r="T36" s="75">
        <f ca="1">IFERROR(OFFSET(Données!$M$1,1,MOD(P36+5,42)),"")</f>
        <v>0</v>
      </c>
      <c r="U36" s="76"/>
      <c r="V36" s="74"/>
      <c r="W36" s="81">
        <f t="shared" ref="W36:W65" si="10">W35+1</f>
        <v>45201</v>
      </c>
      <c r="X36" s="74"/>
      <c r="Y36" s="74"/>
      <c r="Z36" s="74"/>
      <c r="AA36" s="75" t="str">
        <f ca="1">IFERROR(OFFSET(Données!$M$1,1,MOD(W36+5,42)),"")</f>
        <v>A</v>
      </c>
      <c r="AB36" s="76"/>
      <c r="AC36" s="74"/>
      <c r="AD36" s="81">
        <f t="shared" ref="AD36:AD64" si="11">AD35+1</f>
        <v>45232</v>
      </c>
      <c r="AE36" s="74"/>
      <c r="AF36" s="74"/>
      <c r="AG36" s="74"/>
      <c r="AH36" s="75">
        <f ca="1">IFERROR(OFFSET(Données!$M$1,1,MOD(AD36+5,42)),"")</f>
        <v>0</v>
      </c>
      <c r="AI36" s="76"/>
      <c r="AJ36" s="74"/>
      <c r="AK36" s="81">
        <f t="shared" ref="AK36:AK65" si="12">AK35+1</f>
        <v>45262</v>
      </c>
      <c r="AL36" s="74"/>
      <c r="AM36" s="74"/>
      <c r="AN36" s="74"/>
      <c r="AO36" s="75" t="str">
        <f ca="1">IFERROR(OFFSET(Données!$M$1,1,MOD(AK36+5,42)),"")</f>
        <v>A</v>
      </c>
      <c r="AP36" s="76"/>
      <c r="AQ36" s="74"/>
    </row>
    <row r="37" spans="1:43" s="69" customFormat="1" ht="13.95" customHeight="1" x14ac:dyDescent="0.25">
      <c r="B37" s="81">
        <f t="shared" si="7"/>
        <v>45110</v>
      </c>
      <c r="C37" s="74"/>
      <c r="D37" s="74"/>
      <c r="E37" s="74"/>
      <c r="F37" s="75" t="str">
        <f ca="1">IFERROR(OFFSET(Données!$M$1,1,MOD(B37+5,42)),"")</f>
        <v>N</v>
      </c>
      <c r="G37" s="76"/>
      <c r="H37" s="74"/>
      <c r="I37" s="81">
        <f t="shared" si="8"/>
        <v>45141</v>
      </c>
      <c r="J37" s="74"/>
      <c r="K37" s="74"/>
      <c r="L37" s="74"/>
      <c r="M37" s="75" t="str">
        <f ca="1">IFERROR(OFFSET(Données!$M$1,1,MOD(I37+5,42)),"")</f>
        <v>M</v>
      </c>
      <c r="N37" s="76"/>
      <c r="O37" s="74"/>
      <c r="P37" s="81">
        <f t="shared" si="9"/>
        <v>45172</v>
      </c>
      <c r="Q37" s="74"/>
      <c r="R37" s="74"/>
      <c r="S37" s="74"/>
      <c r="T37" s="75">
        <f ca="1">IFERROR(OFFSET(Données!$M$1,1,MOD(P37+5,42)),"")</f>
        <v>0</v>
      </c>
      <c r="U37" s="76"/>
      <c r="V37" s="74"/>
      <c r="W37" s="81">
        <f t="shared" si="10"/>
        <v>45202</v>
      </c>
      <c r="X37" s="74"/>
      <c r="Y37" s="74"/>
      <c r="Z37" s="74"/>
      <c r="AA37" s="75" t="str">
        <f ca="1">IFERROR(OFFSET(Données!$M$1,1,MOD(W37+5,42)),"")</f>
        <v>A</v>
      </c>
      <c r="AB37" s="76"/>
      <c r="AC37" s="74"/>
      <c r="AD37" s="81">
        <f t="shared" si="11"/>
        <v>45233</v>
      </c>
      <c r="AE37" s="74"/>
      <c r="AF37" s="74"/>
      <c r="AG37" s="74"/>
      <c r="AH37" s="75" t="str">
        <f ca="1">IFERROR(OFFSET(Données!$M$1,1,MOD(AD37+5,42)),"")</f>
        <v>N</v>
      </c>
      <c r="AI37" s="76"/>
      <c r="AJ37" s="74"/>
      <c r="AK37" s="81">
        <f t="shared" si="12"/>
        <v>45263</v>
      </c>
      <c r="AL37" s="74"/>
      <c r="AM37" s="74"/>
      <c r="AN37" s="74"/>
      <c r="AO37" s="75" t="str">
        <f ca="1">IFERROR(OFFSET(Données!$M$1,1,MOD(AK37+5,42)),"")</f>
        <v>A</v>
      </c>
      <c r="AP37" s="76"/>
      <c r="AQ37" s="74"/>
    </row>
    <row r="38" spans="1:43" s="69" customFormat="1" ht="13.95" customHeight="1" x14ac:dyDescent="0.25">
      <c r="B38" s="81">
        <f t="shared" si="7"/>
        <v>45111</v>
      </c>
      <c r="C38" s="74"/>
      <c r="D38" s="74"/>
      <c r="E38" s="74"/>
      <c r="F38" s="75">
        <f ca="1">IFERROR(OFFSET(Données!$M$1,1,MOD(B38+5,42)),"")</f>
        <v>0</v>
      </c>
      <c r="G38" s="76"/>
      <c r="H38" s="74"/>
      <c r="I38" s="81">
        <f t="shared" si="8"/>
        <v>45142</v>
      </c>
      <c r="J38" s="74"/>
      <c r="K38" s="74"/>
      <c r="L38" s="74"/>
      <c r="M38" s="75" t="str">
        <f ca="1">IFERROR(OFFSET(Données!$M$1,1,MOD(I38+5,42)),"")</f>
        <v>M</v>
      </c>
      <c r="N38" s="76"/>
      <c r="O38" s="74"/>
      <c r="P38" s="81">
        <f t="shared" si="9"/>
        <v>45173</v>
      </c>
      <c r="Q38" s="74"/>
      <c r="R38" s="74"/>
      <c r="S38" s="74"/>
      <c r="T38" s="75">
        <f ca="1">IFERROR(OFFSET(Données!$M$1,1,MOD(P38+5,42)),"")</f>
        <v>0</v>
      </c>
      <c r="U38" s="76"/>
      <c r="V38" s="74"/>
      <c r="W38" s="81">
        <f t="shared" si="10"/>
        <v>45203</v>
      </c>
      <c r="X38" s="74"/>
      <c r="Y38" s="74"/>
      <c r="Z38" s="74"/>
      <c r="AA38" s="75">
        <f ca="1">IFERROR(OFFSET(Données!$M$1,1,MOD(W38+5,42)),"")</f>
        <v>0</v>
      </c>
      <c r="AB38" s="76"/>
      <c r="AC38" s="74"/>
      <c r="AD38" s="81">
        <f t="shared" si="11"/>
        <v>45234</v>
      </c>
      <c r="AE38" s="74"/>
      <c r="AF38" s="74"/>
      <c r="AG38" s="74"/>
      <c r="AH38" s="75" t="str">
        <f ca="1">IFERROR(OFFSET(Données!$M$1,1,MOD(AD38+5,42)),"")</f>
        <v>N</v>
      </c>
      <c r="AI38" s="76"/>
      <c r="AJ38" s="74"/>
      <c r="AK38" s="81">
        <f t="shared" si="12"/>
        <v>45264</v>
      </c>
      <c r="AL38" s="74"/>
      <c r="AM38" s="74"/>
      <c r="AN38" s="74"/>
      <c r="AO38" s="75">
        <f ca="1">IFERROR(OFFSET(Données!$M$1,1,MOD(AK38+5,42)),"")</f>
        <v>0</v>
      </c>
      <c r="AP38" s="76"/>
      <c r="AQ38" s="74"/>
    </row>
    <row r="39" spans="1:43" s="69" customFormat="1" ht="13.95" customHeight="1" x14ac:dyDescent="0.25">
      <c r="B39" s="81">
        <f t="shared" si="7"/>
        <v>45112</v>
      </c>
      <c r="C39" s="74"/>
      <c r="D39" s="74"/>
      <c r="E39" s="74"/>
      <c r="F39" s="75">
        <f ca="1">IFERROR(OFFSET(Données!$M$1,1,MOD(B39+5,42)),"")</f>
        <v>0</v>
      </c>
      <c r="G39" s="76"/>
      <c r="H39" s="74"/>
      <c r="I39" s="81">
        <f t="shared" si="8"/>
        <v>45143</v>
      </c>
      <c r="J39" s="74"/>
      <c r="K39" s="74"/>
      <c r="L39" s="74"/>
      <c r="M39" s="75">
        <f ca="1">IFERROR(OFFSET(Données!$M$1,1,MOD(I39+5,42)),"")</f>
        <v>0</v>
      </c>
      <c r="N39" s="76"/>
      <c r="O39" s="74"/>
      <c r="P39" s="81">
        <f t="shared" si="9"/>
        <v>45174</v>
      </c>
      <c r="Q39" s="74"/>
      <c r="R39" s="74"/>
      <c r="S39" s="74"/>
      <c r="T39" s="75" t="str">
        <f ca="1">IFERROR(OFFSET(Données!$M$1,1,MOD(P39+5,42)),"")</f>
        <v>N</v>
      </c>
      <c r="U39" s="76"/>
      <c r="V39" s="74"/>
      <c r="W39" s="81">
        <f t="shared" si="10"/>
        <v>45204</v>
      </c>
      <c r="X39" s="74"/>
      <c r="Y39" s="74"/>
      <c r="Z39" s="74"/>
      <c r="AA39" s="75" t="str">
        <f ca="1">IFERROR(OFFSET(Données!$M$1,1,MOD(W39+5,42)),"")</f>
        <v>A</v>
      </c>
      <c r="AB39" s="76"/>
      <c r="AC39" s="74"/>
      <c r="AD39" s="81">
        <f t="shared" si="11"/>
        <v>45235</v>
      </c>
      <c r="AE39" s="74"/>
      <c r="AF39" s="74"/>
      <c r="AG39" s="74"/>
      <c r="AH39" s="75" t="str">
        <f ca="1">IFERROR(OFFSET(Données!$M$1,1,MOD(AD39+5,42)),"")</f>
        <v>N</v>
      </c>
      <c r="AI39" s="76"/>
      <c r="AJ39" s="74"/>
      <c r="AK39" s="81">
        <f t="shared" si="12"/>
        <v>45265</v>
      </c>
      <c r="AL39" s="74"/>
      <c r="AM39" s="74"/>
      <c r="AN39" s="74"/>
      <c r="AO39" s="75">
        <f ca="1">IFERROR(OFFSET(Données!$M$1,1,MOD(AK39+5,42)),"")</f>
        <v>0</v>
      </c>
      <c r="AP39" s="76"/>
      <c r="AQ39" s="74"/>
    </row>
    <row r="40" spans="1:43" s="69" customFormat="1" ht="13.95" customHeight="1" x14ac:dyDescent="0.25">
      <c r="B40" s="81">
        <f t="shared" si="7"/>
        <v>45113</v>
      </c>
      <c r="C40" s="74"/>
      <c r="D40" s="74"/>
      <c r="E40" s="74"/>
      <c r="F40" s="75">
        <f ca="1">IFERROR(OFFSET(Données!$M$1,1,MOD(B40+5,42)),"")</f>
        <v>0</v>
      </c>
      <c r="G40" s="76"/>
      <c r="H40" s="74"/>
      <c r="I40" s="81">
        <f t="shared" si="8"/>
        <v>45144</v>
      </c>
      <c r="J40" s="74"/>
      <c r="K40" s="74"/>
      <c r="L40" s="74"/>
      <c r="M40" s="75">
        <f ca="1">IFERROR(OFFSET(Données!$M$1,1,MOD(I40+5,42)),"")</f>
        <v>0</v>
      </c>
      <c r="N40" s="76"/>
      <c r="O40" s="74"/>
      <c r="P40" s="81">
        <f t="shared" si="9"/>
        <v>45175</v>
      </c>
      <c r="Q40" s="74"/>
      <c r="R40" s="74"/>
      <c r="S40" s="74"/>
      <c r="T40" s="75" t="str">
        <f ca="1">IFERROR(OFFSET(Données!$M$1,1,MOD(P40+5,42)),"")</f>
        <v>N</v>
      </c>
      <c r="U40" s="76"/>
      <c r="V40" s="74"/>
      <c r="W40" s="81">
        <f t="shared" si="10"/>
        <v>45205</v>
      </c>
      <c r="X40" s="74"/>
      <c r="Y40" s="74"/>
      <c r="Z40" s="74"/>
      <c r="AA40" s="75" t="str">
        <f ca="1">IFERROR(OFFSET(Données!$M$1,1,MOD(W40+5,42)),"")</f>
        <v>A</v>
      </c>
      <c r="AB40" s="76"/>
      <c r="AC40" s="74"/>
      <c r="AD40" s="81">
        <f t="shared" si="11"/>
        <v>45236</v>
      </c>
      <c r="AE40" s="74"/>
      <c r="AF40" s="74"/>
      <c r="AG40" s="74"/>
      <c r="AH40" s="75" t="str">
        <f ca="1">IFERROR(OFFSET(Données!$M$1,1,MOD(AD40+5,42)),"")</f>
        <v>N</v>
      </c>
      <c r="AI40" s="76"/>
      <c r="AJ40" s="74"/>
      <c r="AK40" s="81">
        <f t="shared" si="12"/>
        <v>45266</v>
      </c>
      <c r="AL40" s="74"/>
      <c r="AM40" s="74"/>
      <c r="AN40" s="74"/>
      <c r="AO40" s="75" t="str">
        <f ca="1">IFERROR(OFFSET(Données!$M$1,1,MOD(AK40+5,42)),"")</f>
        <v>M</v>
      </c>
      <c r="AP40" s="76"/>
      <c r="AQ40" s="74"/>
    </row>
    <row r="41" spans="1:43" s="69" customFormat="1" ht="13.95" customHeight="1" x14ac:dyDescent="0.25">
      <c r="B41" s="81">
        <f t="shared" si="7"/>
        <v>45114</v>
      </c>
      <c r="C41" s="74"/>
      <c r="D41" s="74"/>
      <c r="E41" s="74"/>
      <c r="F41" s="75">
        <f ca="1">IFERROR(OFFSET(Données!$M$1,1,MOD(B41+5,42)),"")</f>
        <v>0</v>
      </c>
      <c r="G41" s="76"/>
      <c r="H41" s="74"/>
      <c r="I41" s="81">
        <f t="shared" si="8"/>
        <v>45145</v>
      </c>
      <c r="J41" s="74"/>
      <c r="K41" s="74"/>
      <c r="L41" s="74"/>
      <c r="M41" s="75" t="str">
        <f ca="1">IFERROR(OFFSET(Données!$M$1,1,MOD(I41+5,42)),"")</f>
        <v>M</v>
      </c>
      <c r="N41" s="76"/>
      <c r="O41" s="74"/>
      <c r="P41" s="81">
        <f t="shared" si="9"/>
        <v>45176</v>
      </c>
      <c r="Q41" s="74"/>
      <c r="R41" s="74"/>
      <c r="S41" s="74"/>
      <c r="T41" s="75" t="str">
        <f ca="1">IFERROR(OFFSET(Données!$M$1,1,MOD(P41+5,42)),"")</f>
        <v>N</v>
      </c>
      <c r="U41" s="76"/>
      <c r="V41" s="74"/>
      <c r="W41" s="81">
        <f t="shared" si="10"/>
        <v>45206</v>
      </c>
      <c r="X41" s="74"/>
      <c r="Y41" s="74"/>
      <c r="Z41" s="74"/>
      <c r="AA41" s="75">
        <f ca="1">IFERROR(OFFSET(Données!$M$1,1,MOD(W41+5,42)),"")</f>
        <v>0</v>
      </c>
      <c r="AB41" s="76"/>
      <c r="AC41" s="74"/>
      <c r="AD41" s="81">
        <f t="shared" si="11"/>
        <v>45237</v>
      </c>
      <c r="AE41" s="74"/>
      <c r="AF41" s="74"/>
      <c r="AG41" s="74"/>
      <c r="AH41" s="75">
        <f ca="1">IFERROR(OFFSET(Données!$M$1,1,MOD(AD41+5,42)),"")</f>
        <v>0</v>
      </c>
      <c r="AI41" s="76"/>
      <c r="AJ41" s="74"/>
      <c r="AK41" s="81">
        <f t="shared" si="12"/>
        <v>45267</v>
      </c>
      <c r="AL41" s="74"/>
      <c r="AM41" s="74"/>
      <c r="AN41" s="74"/>
      <c r="AO41" s="75" t="str">
        <f ca="1">IFERROR(OFFSET(Données!$M$1,1,MOD(AK41+5,42)),"")</f>
        <v>M</v>
      </c>
      <c r="AP41" s="76"/>
      <c r="AQ41" s="74"/>
    </row>
    <row r="42" spans="1:43" s="69" customFormat="1" ht="13.95" customHeight="1" x14ac:dyDescent="0.25">
      <c r="B42" s="81">
        <f t="shared" si="7"/>
        <v>45115</v>
      </c>
      <c r="C42" s="74"/>
      <c r="D42" s="74"/>
      <c r="E42" s="74"/>
      <c r="F42" s="75" t="str">
        <f ca="1">IFERROR(OFFSET(Données!$M$1,1,MOD(B42+5,42)),"")</f>
        <v>M</v>
      </c>
      <c r="G42" s="76"/>
      <c r="H42" s="74"/>
      <c r="I42" s="81">
        <f t="shared" si="8"/>
        <v>45146</v>
      </c>
      <c r="J42" s="74"/>
      <c r="K42" s="74"/>
      <c r="L42" s="74"/>
      <c r="M42" s="75" t="str">
        <f ca="1">IFERROR(OFFSET(Données!$M$1,1,MOD(I42+5,42)),"")</f>
        <v>M</v>
      </c>
      <c r="N42" s="76"/>
      <c r="O42" s="74"/>
      <c r="P42" s="81">
        <f t="shared" si="9"/>
        <v>45177</v>
      </c>
      <c r="Q42" s="74"/>
      <c r="R42" s="74"/>
      <c r="S42" s="74"/>
      <c r="T42" s="75">
        <f ca="1">IFERROR(OFFSET(Données!$M$1,1,MOD(P42+5,42)),"")</f>
        <v>0</v>
      </c>
      <c r="U42" s="76"/>
      <c r="V42" s="74"/>
      <c r="W42" s="81">
        <f t="shared" si="10"/>
        <v>45207</v>
      </c>
      <c r="X42" s="74"/>
      <c r="Y42" s="74"/>
      <c r="Z42" s="74"/>
      <c r="AA42" s="75">
        <f ca="1">IFERROR(OFFSET(Données!$M$1,1,MOD(W42+5,42)),"")</f>
        <v>0</v>
      </c>
      <c r="AB42" s="76"/>
      <c r="AC42" s="74"/>
      <c r="AD42" s="81">
        <f t="shared" si="11"/>
        <v>45238</v>
      </c>
      <c r="AE42" s="74"/>
      <c r="AF42" s="74"/>
      <c r="AG42" s="74"/>
      <c r="AH42" s="75">
        <f ca="1">IFERROR(OFFSET(Données!$M$1,1,MOD(AD42+5,42)),"")</f>
        <v>0</v>
      </c>
      <c r="AI42" s="76"/>
      <c r="AJ42" s="74"/>
      <c r="AK42" s="81">
        <f t="shared" si="12"/>
        <v>45268</v>
      </c>
      <c r="AL42" s="74"/>
      <c r="AM42" s="74"/>
      <c r="AN42" s="74"/>
      <c r="AO42" s="75" t="str">
        <f ca="1">IFERROR(OFFSET(Données!$M$1,1,MOD(AK42+5,42)),"")</f>
        <v>M</v>
      </c>
      <c r="AP42" s="76"/>
      <c r="AQ42" s="74"/>
    </row>
    <row r="43" spans="1:43" s="69" customFormat="1" ht="13.95" customHeight="1" x14ac:dyDescent="0.25">
      <c r="B43" s="81">
        <f t="shared" si="7"/>
        <v>45116</v>
      </c>
      <c r="C43" s="74"/>
      <c r="D43" s="74"/>
      <c r="E43" s="74"/>
      <c r="F43" s="75" t="str">
        <f ca="1">IFERROR(OFFSET(Données!$M$1,1,MOD(B43+5,42)),"")</f>
        <v>M</v>
      </c>
      <c r="G43" s="76"/>
      <c r="H43" s="74"/>
      <c r="I43" s="81">
        <f t="shared" si="8"/>
        <v>45147</v>
      </c>
      <c r="J43" s="74"/>
      <c r="K43" s="74"/>
      <c r="L43" s="74"/>
      <c r="M43" s="75" t="str">
        <f ca="1">IFERROR(OFFSET(Données!$M$1,1,MOD(I43+5,42)),"")</f>
        <v>A</v>
      </c>
      <c r="N43" s="76"/>
      <c r="O43" s="74"/>
      <c r="P43" s="81">
        <f t="shared" si="9"/>
        <v>45178</v>
      </c>
      <c r="Q43" s="74"/>
      <c r="R43" s="74"/>
      <c r="S43" s="74"/>
      <c r="T43" s="75" t="str">
        <f ca="1">IFERROR(OFFSET(Données!$M$1,1,MOD(P43+5,42)),"")</f>
        <v>A</v>
      </c>
      <c r="U43" s="76"/>
      <c r="V43" s="74"/>
      <c r="W43" s="81">
        <f t="shared" si="10"/>
        <v>45208</v>
      </c>
      <c r="X43" s="74"/>
      <c r="Y43" s="74"/>
      <c r="Z43" s="74"/>
      <c r="AA43" s="75" t="str">
        <f ca="1">IFERROR(OFFSET(Données!$M$1,1,MOD(W43+5,42)),"")</f>
        <v>J</v>
      </c>
      <c r="AB43" s="76"/>
      <c r="AC43" s="74"/>
      <c r="AD43" s="81">
        <f t="shared" si="11"/>
        <v>45239</v>
      </c>
      <c r="AE43" s="74"/>
      <c r="AF43" s="74"/>
      <c r="AG43" s="74"/>
      <c r="AH43" s="75">
        <f ca="1">IFERROR(OFFSET(Données!$M$1,1,MOD(AD43+5,42)),"")</f>
        <v>0</v>
      </c>
      <c r="AI43" s="76"/>
      <c r="AJ43" s="74"/>
      <c r="AK43" s="81">
        <f t="shared" si="12"/>
        <v>45269</v>
      </c>
      <c r="AL43" s="74"/>
      <c r="AM43" s="74"/>
      <c r="AN43" s="74"/>
      <c r="AO43" s="75">
        <f ca="1">IFERROR(OFFSET(Données!$M$1,1,MOD(AK43+5,42)),"")</f>
        <v>0</v>
      </c>
      <c r="AP43" s="76"/>
      <c r="AQ43" s="74"/>
    </row>
    <row r="44" spans="1:43" s="69" customFormat="1" ht="13.95" customHeight="1" x14ac:dyDescent="0.25">
      <c r="B44" s="81">
        <f t="shared" si="7"/>
        <v>45117</v>
      </c>
      <c r="C44" s="74"/>
      <c r="D44" s="74"/>
      <c r="E44" s="74"/>
      <c r="F44" s="75" t="str">
        <f ca="1">IFERROR(OFFSET(Données!$M$1,1,MOD(B44+5,42)),"")</f>
        <v>A</v>
      </c>
      <c r="G44" s="76"/>
      <c r="H44" s="74"/>
      <c r="I44" s="81">
        <f t="shared" si="8"/>
        <v>45148</v>
      </c>
      <c r="J44" s="74"/>
      <c r="K44" s="74"/>
      <c r="L44" s="74"/>
      <c r="M44" s="75">
        <f ca="1">IFERROR(OFFSET(Données!$M$1,1,MOD(I44+5,42)),"")</f>
        <v>0</v>
      </c>
      <c r="N44" s="76"/>
      <c r="O44" s="74"/>
      <c r="P44" s="81">
        <f t="shared" si="9"/>
        <v>45179</v>
      </c>
      <c r="Q44" s="74"/>
      <c r="R44" s="74"/>
      <c r="S44" s="74"/>
      <c r="T44" s="75" t="str">
        <f ca="1">IFERROR(OFFSET(Données!$M$1,1,MOD(P44+5,42)),"")</f>
        <v>A</v>
      </c>
      <c r="U44" s="76"/>
      <c r="V44" s="74"/>
      <c r="W44" s="81">
        <f t="shared" si="10"/>
        <v>45209</v>
      </c>
      <c r="X44" s="74"/>
      <c r="Y44" s="74"/>
      <c r="Z44" s="74"/>
      <c r="AA44" s="75" t="str">
        <f ca="1">IFERROR(OFFSET(Données!$M$1,1,MOD(W44+5,42)),"")</f>
        <v>J</v>
      </c>
      <c r="AB44" s="76"/>
      <c r="AC44" s="74"/>
      <c r="AD44" s="81">
        <f t="shared" si="11"/>
        <v>45240</v>
      </c>
      <c r="AE44" s="74"/>
      <c r="AF44" s="74"/>
      <c r="AG44" s="74"/>
      <c r="AH44" s="75">
        <f ca="1">IFERROR(OFFSET(Données!$M$1,1,MOD(AD44+5,42)),"")</f>
        <v>0</v>
      </c>
      <c r="AI44" s="76"/>
      <c r="AJ44" s="74"/>
      <c r="AK44" s="81">
        <f t="shared" si="12"/>
        <v>45270</v>
      </c>
      <c r="AL44" s="74"/>
      <c r="AM44" s="74"/>
      <c r="AN44" s="74"/>
      <c r="AO44" s="75">
        <f ca="1">IFERROR(OFFSET(Données!$M$1,1,MOD(AK44+5,42)),"")</f>
        <v>0</v>
      </c>
      <c r="AP44" s="76"/>
      <c r="AQ44" s="74"/>
    </row>
    <row r="45" spans="1:43" s="69" customFormat="1" ht="13.95" customHeight="1" x14ac:dyDescent="0.25">
      <c r="B45" s="81">
        <f t="shared" si="7"/>
        <v>45118</v>
      </c>
      <c r="C45" s="74"/>
      <c r="D45" s="74"/>
      <c r="E45" s="74"/>
      <c r="F45" s="75" t="str">
        <f ca="1">IFERROR(OFFSET(Données!$M$1,1,MOD(B45+5,42)),"")</f>
        <v>A</v>
      </c>
      <c r="G45" s="76"/>
      <c r="H45" s="74"/>
      <c r="I45" s="81">
        <f t="shared" si="8"/>
        <v>45149</v>
      </c>
      <c r="J45" s="74"/>
      <c r="K45" s="74"/>
      <c r="L45" s="74"/>
      <c r="M45" s="75" t="str">
        <f ca="1">IFERROR(OFFSET(Données!$M$1,1,MOD(I45+5,42)),"")</f>
        <v>N</v>
      </c>
      <c r="N45" s="76"/>
      <c r="O45" s="74"/>
      <c r="P45" s="81">
        <f t="shared" si="9"/>
        <v>45180</v>
      </c>
      <c r="Q45" s="74"/>
      <c r="R45" s="74"/>
      <c r="S45" s="74"/>
      <c r="T45" s="75">
        <f ca="1">IFERROR(OFFSET(Données!$M$1,1,MOD(P45+5,42)),"")</f>
        <v>0</v>
      </c>
      <c r="U45" s="76"/>
      <c r="V45" s="74"/>
      <c r="W45" s="81">
        <f t="shared" si="10"/>
        <v>45210</v>
      </c>
      <c r="X45" s="74"/>
      <c r="Y45" s="74"/>
      <c r="Z45" s="74"/>
      <c r="AA45" s="75" t="str">
        <f ca="1">IFERROR(OFFSET(Données!$M$1,1,MOD(W45+5,42)),"")</f>
        <v>J</v>
      </c>
      <c r="AB45" s="76"/>
      <c r="AC45" s="74"/>
      <c r="AD45" s="81">
        <f t="shared" si="11"/>
        <v>45241</v>
      </c>
      <c r="AE45" s="74"/>
      <c r="AF45" s="74"/>
      <c r="AG45" s="74"/>
      <c r="AH45" s="75" t="str">
        <f ca="1">IFERROR(OFFSET(Données!$M$1,1,MOD(AD45+5,42)),"")</f>
        <v>M</v>
      </c>
      <c r="AI45" s="76"/>
      <c r="AJ45" s="74"/>
      <c r="AK45" s="81">
        <f t="shared" si="12"/>
        <v>45271</v>
      </c>
      <c r="AL45" s="74"/>
      <c r="AM45" s="74"/>
      <c r="AN45" s="74"/>
      <c r="AO45" s="75" t="str">
        <f ca="1">IFERROR(OFFSET(Données!$M$1,1,MOD(AK45+5,42)),"")</f>
        <v>M</v>
      </c>
      <c r="AP45" s="76"/>
      <c r="AQ45" s="74"/>
    </row>
    <row r="46" spans="1:43" s="69" customFormat="1" ht="13.95" customHeight="1" x14ac:dyDescent="0.25">
      <c r="B46" s="81">
        <f t="shared" si="7"/>
        <v>45119</v>
      </c>
      <c r="C46" s="74"/>
      <c r="D46" s="74"/>
      <c r="E46" s="74"/>
      <c r="F46" s="75">
        <f ca="1">IFERROR(OFFSET(Données!$M$1,1,MOD(B46+5,42)),"")</f>
        <v>0</v>
      </c>
      <c r="G46" s="76"/>
      <c r="H46" s="74"/>
      <c r="I46" s="81">
        <f t="shared" si="8"/>
        <v>45150</v>
      </c>
      <c r="J46" s="74"/>
      <c r="K46" s="74"/>
      <c r="L46" s="74"/>
      <c r="M46" s="75" t="str">
        <f ca="1">IFERROR(OFFSET(Données!$M$1,1,MOD(I46+5,42)),"")</f>
        <v>N</v>
      </c>
      <c r="N46" s="76"/>
      <c r="O46" s="74"/>
      <c r="P46" s="81">
        <f t="shared" si="9"/>
        <v>45181</v>
      </c>
      <c r="Q46" s="74"/>
      <c r="R46" s="74"/>
      <c r="S46" s="74"/>
      <c r="T46" s="75">
        <f ca="1">IFERROR(OFFSET(Données!$M$1,1,MOD(P46+5,42)),"")</f>
        <v>0</v>
      </c>
      <c r="U46" s="76"/>
      <c r="V46" s="74"/>
      <c r="W46" s="81">
        <f t="shared" si="10"/>
        <v>45211</v>
      </c>
      <c r="X46" s="74"/>
      <c r="Y46" s="74"/>
      <c r="Z46" s="74"/>
      <c r="AA46" s="75" t="str">
        <f ca="1">IFERROR(OFFSET(Données!$M$1,1,MOD(W46+5,42)),"")</f>
        <v>J</v>
      </c>
      <c r="AB46" s="76"/>
      <c r="AC46" s="74"/>
      <c r="AD46" s="81">
        <f t="shared" si="11"/>
        <v>45242</v>
      </c>
      <c r="AE46" s="74"/>
      <c r="AF46" s="74"/>
      <c r="AG46" s="74"/>
      <c r="AH46" s="75" t="str">
        <f ca="1">IFERROR(OFFSET(Données!$M$1,1,MOD(AD46+5,42)),"")</f>
        <v>M</v>
      </c>
      <c r="AI46" s="76"/>
      <c r="AJ46" s="74"/>
      <c r="AK46" s="81">
        <f t="shared" si="12"/>
        <v>45272</v>
      </c>
      <c r="AL46" s="74"/>
      <c r="AM46" s="74"/>
      <c r="AN46" s="74"/>
      <c r="AO46" s="75" t="str">
        <f ca="1">IFERROR(OFFSET(Données!$M$1,1,MOD(AK46+5,42)),"")</f>
        <v>M</v>
      </c>
      <c r="AP46" s="76"/>
      <c r="AQ46" s="74"/>
    </row>
    <row r="47" spans="1:43" s="69" customFormat="1" ht="13.95" customHeight="1" x14ac:dyDescent="0.25">
      <c r="B47" s="81">
        <f t="shared" si="7"/>
        <v>45120</v>
      </c>
      <c r="C47" s="74"/>
      <c r="D47" s="74"/>
      <c r="E47" s="74"/>
      <c r="F47" s="75" t="str">
        <f ca="1">IFERROR(OFFSET(Données!$M$1,1,MOD(B47+5,42)),"")</f>
        <v>A</v>
      </c>
      <c r="G47" s="76"/>
      <c r="H47" s="74"/>
      <c r="I47" s="81">
        <f t="shared" si="8"/>
        <v>45151</v>
      </c>
      <c r="J47" s="74"/>
      <c r="K47" s="74"/>
      <c r="L47" s="74"/>
      <c r="M47" s="75" t="str">
        <f ca="1">IFERROR(OFFSET(Données!$M$1,1,MOD(I47+5,42)),"")</f>
        <v>N</v>
      </c>
      <c r="N47" s="76"/>
      <c r="O47" s="74"/>
      <c r="P47" s="81">
        <f t="shared" si="9"/>
        <v>45182</v>
      </c>
      <c r="Q47" s="74"/>
      <c r="R47" s="74"/>
      <c r="S47" s="74"/>
      <c r="T47" s="75" t="str">
        <f ca="1">IFERROR(OFFSET(Données!$M$1,1,MOD(P47+5,42)),"")</f>
        <v>M</v>
      </c>
      <c r="U47" s="76"/>
      <c r="V47" s="74"/>
      <c r="W47" s="81">
        <f t="shared" si="10"/>
        <v>45212</v>
      </c>
      <c r="X47" s="74"/>
      <c r="Y47" s="74"/>
      <c r="Z47" s="74"/>
      <c r="AA47" s="75" t="str">
        <f ca="1">IFERROR(OFFSET(Données!$M$1,1,MOD(W47+5,42)),"")</f>
        <v>J</v>
      </c>
      <c r="AB47" s="76"/>
      <c r="AC47" s="74"/>
      <c r="AD47" s="81">
        <f t="shared" si="11"/>
        <v>45243</v>
      </c>
      <c r="AE47" s="74"/>
      <c r="AF47" s="74"/>
      <c r="AG47" s="74"/>
      <c r="AH47" s="75" t="str">
        <f ca="1">IFERROR(OFFSET(Données!$M$1,1,MOD(AD47+5,42)),"")</f>
        <v>A</v>
      </c>
      <c r="AI47" s="76"/>
      <c r="AJ47" s="74"/>
      <c r="AK47" s="81">
        <f t="shared" si="12"/>
        <v>45273</v>
      </c>
      <c r="AL47" s="74"/>
      <c r="AM47" s="74"/>
      <c r="AN47" s="74"/>
      <c r="AO47" s="75" t="str">
        <f ca="1">IFERROR(OFFSET(Données!$M$1,1,MOD(AK47+5,42)),"")</f>
        <v>A</v>
      </c>
      <c r="AP47" s="76"/>
      <c r="AQ47" s="74"/>
    </row>
    <row r="48" spans="1:43" s="69" customFormat="1" ht="13.95" customHeight="1" x14ac:dyDescent="0.25">
      <c r="B48" s="81">
        <f t="shared" si="7"/>
        <v>45121</v>
      </c>
      <c r="C48" s="74"/>
      <c r="D48" s="74"/>
      <c r="E48" s="74"/>
      <c r="F48" s="75" t="str">
        <f ca="1">IFERROR(OFFSET(Données!$M$1,1,MOD(B48+5,42)),"")</f>
        <v>A</v>
      </c>
      <c r="G48" s="76"/>
      <c r="H48" s="74"/>
      <c r="I48" s="81">
        <f t="shared" si="8"/>
        <v>45152</v>
      </c>
      <c r="J48" s="74"/>
      <c r="K48" s="74"/>
      <c r="L48" s="74"/>
      <c r="M48" s="75" t="str">
        <f ca="1">IFERROR(OFFSET(Données!$M$1,1,MOD(I48+5,42)),"")</f>
        <v>N</v>
      </c>
      <c r="N48" s="76"/>
      <c r="O48" s="74"/>
      <c r="P48" s="81">
        <f t="shared" si="9"/>
        <v>45183</v>
      </c>
      <c r="Q48" s="74"/>
      <c r="R48" s="74"/>
      <c r="S48" s="74"/>
      <c r="T48" s="75" t="str">
        <f ca="1">IFERROR(OFFSET(Données!$M$1,1,MOD(P48+5,42)),"")</f>
        <v>M</v>
      </c>
      <c r="U48" s="76"/>
      <c r="V48" s="74"/>
      <c r="W48" s="81">
        <f t="shared" si="10"/>
        <v>45213</v>
      </c>
      <c r="X48" s="74"/>
      <c r="Y48" s="74"/>
      <c r="Z48" s="74"/>
      <c r="AA48" s="75">
        <f ca="1">IFERROR(OFFSET(Données!$M$1,1,MOD(W48+5,42)),"")</f>
        <v>0</v>
      </c>
      <c r="AB48" s="76"/>
      <c r="AC48" s="74"/>
      <c r="AD48" s="81">
        <f t="shared" si="11"/>
        <v>45244</v>
      </c>
      <c r="AE48" s="74"/>
      <c r="AF48" s="74"/>
      <c r="AG48" s="74"/>
      <c r="AH48" s="75" t="str">
        <f ca="1">IFERROR(OFFSET(Données!$M$1,1,MOD(AD48+5,42)),"")</f>
        <v>A</v>
      </c>
      <c r="AI48" s="76"/>
      <c r="AJ48" s="74"/>
      <c r="AK48" s="81">
        <f t="shared" si="12"/>
        <v>45274</v>
      </c>
      <c r="AL48" s="74"/>
      <c r="AM48" s="74"/>
      <c r="AN48" s="74"/>
      <c r="AO48" s="75">
        <f ca="1">IFERROR(OFFSET(Données!$M$1,1,MOD(AK48+5,42)),"")</f>
        <v>0</v>
      </c>
      <c r="AP48" s="76"/>
      <c r="AQ48" s="74"/>
    </row>
    <row r="49" spans="2:43" s="69" customFormat="1" ht="13.95" customHeight="1" x14ac:dyDescent="0.25">
      <c r="B49" s="81">
        <f t="shared" si="7"/>
        <v>45122</v>
      </c>
      <c r="C49" s="74"/>
      <c r="D49" s="74"/>
      <c r="E49" s="74"/>
      <c r="F49" s="75">
        <f ca="1">IFERROR(OFFSET(Données!$M$1,1,MOD(B49+5,42)),"")</f>
        <v>0</v>
      </c>
      <c r="G49" s="76"/>
      <c r="H49" s="74"/>
      <c r="I49" s="81">
        <f t="shared" si="8"/>
        <v>45153</v>
      </c>
      <c r="J49" s="74"/>
      <c r="K49" s="74"/>
      <c r="L49" s="74"/>
      <c r="M49" s="75">
        <f ca="1">IFERROR(OFFSET(Données!$M$1,1,MOD(I49+5,42)),"")</f>
        <v>0</v>
      </c>
      <c r="N49" s="76"/>
      <c r="O49" s="74"/>
      <c r="P49" s="81">
        <f t="shared" si="9"/>
        <v>45184</v>
      </c>
      <c r="Q49" s="74"/>
      <c r="R49" s="74"/>
      <c r="S49" s="74"/>
      <c r="T49" s="75" t="str">
        <f ca="1">IFERROR(OFFSET(Données!$M$1,1,MOD(P49+5,42)),"")</f>
        <v>M</v>
      </c>
      <c r="U49" s="76"/>
      <c r="V49" s="74"/>
      <c r="W49" s="81">
        <f t="shared" si="10"/>
        <v>45214</v>
      </c>
      <c r="X49" s="74"/>
      <c r="Y49" s="74"/>
      <c r="Z49" s="74"/>
      <c r="AA49" s="75">
        <f ca="1">IFERROR(OFFSET(Données!$M$1,1,MOD(W49+5,42)),"")</f>
        <v>0</v>
      </c>
      <c r="AB49" s="76"/>
      <c r="AC49" s="74"/>
      <c r="AD49" s="81">
        <f t="shared" si="11"/>
        <v>45245</v>
      </c>
      <c r="AE49" s="74"/>
      <c r="AF49" s="74"/>
      <c r="AG49" s="74"/>
      <c r="AH49" s="75">
        <f ca="1">IFERROR(OFFSET(Données!$M$1,1,MOD(AD49+5,42)),"")</f>
        <v>0</v>
      </c>
      <c r="AI49" s="76"/>
      <c r="AJ49" s="74"/>
      <c r="AK49" s="81">
        <f t="shared" si="12"/>
        <v>45275</v>
      </c>
      <c r="AL49" s="74"/>
      <c r="AM49" s="74"/>
      <c r="AN49" s="74"/>
      <c r="AO49" s="75" t="str">
        <f ca="1">IFERROR(OFFSET(Données!$M$1,1,MOD(AK49+5,42)),"")</f>
        <v>N</v>
      </c>
      <c r="AP49" s="76"/>
      <c r="AQ49" s="74"/>
    </row>
    <row r="50" spans="2:43" s="69" customFormat="1" ht="13.95" customHeight="1" x14ac:dyDescent="0.25">
      <c r="B50" s="81">
        <f t="shared" si="7"/>
        <v>45123</v>
      </c>
      <c r="C50" s="74"/>
      <c r="D50" s="74"/>
      <c r="E50" s="74"/>
      <c r="F50" s="75">
        <f ca="1">IFERROR(OFFSET(Données!$M$1,1,MOD(B50+5,42)),"")</f>
        <v>0</v>
      </c>
      <c r="G50" s="76"/>
      <c r="H50" s="74"/>
      <c r="I50" s="81">
        <f t="shared" si="8"/>
        <v>45154</v>
      </c>
      <c r="J50" s="74"/>
      <c r="K50" s="74"/>
      <c r="L50" s="74"/>
      <c r="M50" s="75">
        <f ca="1">IFERROR(OFFSET(Données!$M$1,1,MOD(I50+5,42)),"")</f>
        <v>0</v>
      </c>
      <c r="N50" s="76"/>
      <c r="O50" s="74"/>
      <c r="P50" s="81">
        <f t="shared" si="9"/>
        <v>45185</v>
      </c>
      <c r="Q50" s="74"/>
      <c r="R50" s="74"/>
      <c r="S50" s="74"/>
      <c r="T50" s="75">
        <f ca="1">IFERROR(OFFSET(Données!$M$1,1,MOD(P50+5,42)),"")</f>
        <v>0</v>
      </c>
      <c r="U50" s="76"/>
      <c r="V50" s="74"/>
      <c r="W50" s="81">
        <f t="shared" si="10"/>
        <v>45215</v>
      </c>
      <c r="X50" s="74"/>
      <c r="Y50" s="74"/>
      <c r="Z50" s="74"/>
      <c r="AA50" s="75">
        <f ca="1">IFERROR(OFFSET(Données!$M$1,1,MOD(W50+5,42)),"")</f>
        <v>0</v>
      </c>
      <c r="AB50" s="76"/>
      <c r="AC50" s="74"/>
      <c r="AD50" s="81">
        <f t="shared" si="11"/>
        <v>45246</v>
      </c>
      <c r="AE50" s="74"/>
      <c r="AF50" s="74"/>
      <c r="AG50" s="74"/>
      <c r="AH50" s="75" t="str">
        <f ca="1">IFERROR(OFFSET(Données!$M$1,1,MOD(AD50+5,42)),"")</f>
        <v>A</v>
      </c>
      <c r="AI50" s="76"/>
      <c r="AJ50" s="74"/>
      <c r="AK50" s="81">
        <f t="shared" si="12"/>
        <v>45276</v>
      </c>
      <c r="AL50" s="74"/>
      <c r="AM50" s="74"/>
      <c r="AN50" s="74"/>
      <c r="AO50" s="75" t="str">
        <f ca="1">IFERROR(OFFSET(Données!$M$1,1,MOD(AK50+5,42)),"")</f>
        <v>N</v>
      </c>
      <c r="AP50" s="76"/>
      <c r="AQ50" s="74"/>
    </row>
    <row r="51" spans="2:43" s="69" customFormat="1" ht="13.95" customHeight="1" x14ac:dyDescent="0.25">
      <c r="B51" s="81">
        <f t="shared" si="7"/>
        <v>45124</v>
      </c>
      <c r="C51" s="74"/>
      <c r="D51" s="74"/>
      <c r="E51" s="74"/>
      <c r="F51" s="75" t="str">
        <f ca="1">IFERROR(OFFSET(Données!$M$1,1,MOD(B51+5,42)),"")</f>
        <v>J</v>
      </c>
      <c r="G51" s="76"/>
      <c r="H51" s="74"/>
      <c r="I51" s="81">
        <f t="shared" si="8"/>
        <v>45155</v>
      </c>
      <c r="J51" s="74"/>
      <c r="K51" s="74"/>
      <c r="L51" s="74"/>
      <c r="M51" s="75">
        <f ca="1">IFERROR(OFFSET(Données!$M$1,1,MOD(I51+5,42)),"")</f>
        <v>0</v>
      </c>
      <c r="N51" s="76"/>
      <c r="O51" s="74"/>
      <c r="P51" s="81">
        <f t="shared" si="9"/>
        <v>45186</v>
      </c>
      <c r="Q51" s="74"/>
      <c r="R51" s="74"/>
      <c r="S51" s="74"/>
      <c r="T51" s="75">
        <f ca="1">IFERROR(OFFSET(Données!$M$1,1,MOD(P51+5,42)),"")</f>
        <v>0</v>
      </c>
      <c r="U51" s="76"/>
      <c r="V51" s="74"/>
      <c r="W51" s="81">
        <f t="shared" si="10"/>
        <v>45216</v>
      </c>
      <c r="X51" s="74"/>
      <c r="Y51" s="74"/>
      <c r="Z51" s="74"/>
      <c r="AA51" s="75" t="str">
        <f ca="1">IFERROR(OFFSET(Données!$M$1,1,MOD(W51+5,42)),"")</f>
        <v>N</v>
      </c>
      <c r="AB51" s="76"/>
      <c r="AC51" s="74"/>
      <c r="AD51" s="81">
        <f t="shared" si="11"/>
        <v>45247</v>
      </c>
      <c r="AE51" s="74"/>
      <c r="AF51" s="74"/>
      <c r="AG51" s="74"/>
      <c r="AH51" s="75" t="str">
        <f ca="1">IFERROR(OFFSET(Données!$M$1,1,MOD(AD51+5,42)),"")</f>
        <v>A</v>
      </c>
      <c r="AI51" s="76"/>
      <c r="AJ51" s="74"/>
      <c r="AK51" s="81">
        <f t="shared" si="12"/>
        <v>45277</v>
      </c>
      <c r="AL51" s="74"/>
      <c r="AM51" s="74"/>
      <c r="AN51" s="74"/>
      <c r="AO51" s="75" t="str">
        <f ca="1">IFERROR(OFFSET(Données!$M$1,1,MOD(AK51+5,42)),"")</f>
        <v>N</v>
      </c>
      <c r="AP51" s="76"/>
      <c r="AQ51" s="74"/>
    </row>
    <row r="52" spans="2:43" s="69" customFormat="1" ht="13.95" customHeight="1" x14ac:dyDescent="0.25">
      <c r="B52" s="81">
        <f t="shared" si="7"/>
        <v>45125</v>
      </c>
      <c r="C52" s="74"/>
      <c r="D52" s="74"/>
      <c r="E52" s="74"/>
      <c r="F52" s="75" t="str">
        <f ca="1">IFERROR(OFFSET(Données!$M$1,1,MOD(B52+5,42)),"")</f>
        <v>J</v>
      </c>
      <c r="G52" s="76"/>
      <c r="H52" s="74"/>
      <c r="I52" s="81">
        <f t="shared" si="8"/>
        <v>45156</v>
      </c>
      <c r="J52" s="74"/>
      <c r="K52" s="74"/>
      <c r="L52" s="74"/>
      <c r="M52" s="75">
        <f ca="1">IFERROR(OFFSET(Données!$M$1,1,MOD(I52+5,42)),"")</f>
        <v>0</v>
      </c>
      <c r="N52" s="76"/>
      <c r="O52" s="74"/>
      <c r="P52" s="81">
        <f t="shared" si="9"/>
        <v>45187</v>
      </c>
      <c r="Q52" s="74"/>
      <c r="R52" s="74"/>
      <c r="S52" s="74"/>
      <c r="T52" s="75" t="str">
        <f ca="1">IFERROR(OFFSET(Données!$M$1,1,MOD(P52+5,42)),"")</f>
        <v>M</v>
      </c>
      <c r="U52" s="76"/>
      <c r="V52" s="74"/>
      <c r="W52" s="81">
        <f t="shared" si="10"/>
        <v>45217</v>
      </c>
      <c r="X52" s="74"/>
      <c r="Y52" s="74"/>
      <c r="Z52" s="74"/>
      <c r="AA52" s="75" t="str">
        <f ca="1">IFERROR(OFFSET(Données!$M$1,1,MOD(W52+5,42)),"")</f>
        <v>N</v>
      </c>
      <c r="AB52" s="76"/>
      <c r="AC52" s="74"/>
      <c r="AD52" s="81">
        <f t="shared" si="11"/>
        <v>45248</v>
      </c>
      <c r="AE52" s="74"/>
      <c r="AF52" s="74"/>
      <c r="AG52" s="74"/>
      <c r="AH52" s="75">
        <f ca="1">IFERROR(OFFSET(Données!$M$1,1,MOD(AD52+5,42)),"")</f>
        <v>0</v>
      </c>
      <c r="AI52" s="76"/>
      <c r="AJ52" s="74"/>
      <c r="AK52" s="81">
        <f t="shared" si="12"/>
        <v>45278</v>
      </c>
      <c r="AL52" s="74"/>
      <c r="AM52" s="74"/>
      <c r="AN52" s="74"/>
      <c r="AO52" s="75" t="str">
        <f ca="1">IFERROR(OFFSET(Données!$M$1,1,MOD(AK52+5,42)),"")</f>
        <v>N</v>
      </c>
      <c r="AP52" s="76"/>
      <c r="AQ52" s="74"/>
    </row>
    <row r="53" spans="2:43" s="69" customFormat="1" ht="13.95" customHeight="1" x14ac:dyDescent="0.25">
      <c r="B53" s="81">
        <f t="shared" si="7"/>
        <v>45126</v>
      </c>
      <c r="C53" s="74"/>
      <c r="D53" s="74"/>
      <c r="E53" s="74"/>
      <c r="F53" s="75" t="str">
        <f ca="1">IFERROR(OFFSET(Données!$M$1,1,MOD(B53+5,42)),"")</f>
        <v>J</v>
      </c>
      <c r="G53" s="76"/>
      <c r="H53" s="74"/>
      <c r="I53" s="81">
        <f t="shared" si="8"/>
        <v>45157</v>
      </c>
      <c r="J53" s="74"/>
      <c r="K53" s="74"/>
      <c r="L53" s="74"/>
      <c r="M53" s="75" t="str">
        <f ca="1">IFERROR(OFFSET(Données!$M$1,1,MOD(I53+5,42)),"")</f>
        <v>M</v>
      </c>
      <c r="N53" s="76"/>
      <c r="O53" s="74"/>
      <c r="P53" s="81">
        <f t="shared" si="9"/>
        <v>45188</v>
      </c>
      <c r="Q53" s="74"/>
      <c r="R53" s="74"/>
      <c r="S53" s="74"/>
      <c r="T53" s="75" t="str">
        <f ca="1">IFERROR(OFFSET(Données!$M$1,1,MOD(P53+5,42)),"")</f>
        <v>M</v>
      </c>
      <c r="U53" s="76"/>
      <c r="V53" s="74"/>
      <c r="W53" s="81">
        <f t="shared" si="10"/>
        <v>45218</v>
      </c>
      <c r="X53" s="74"/>
      <c r="Y53" s="74"/>
      <c r="Z53" s="74"/>
      <c r="AA53" s="75" t="str">
        <f ca="1">IFERROR(OFFSET(Données!$M$1,1,MOD(W53+5,42)),"")</f>
        <v>N</v>
      </c>
      <c r="AB53" s="76"/>
      <c r="AC53" s="74"/>
      <c r="AD53" s="81">
        <f t="shared" si="11"/>
        <v>45249</v>
      </c>
      <c r="AE53" s="74"/>
      <c r="AF53" s="74"/>
      <c r="AG53" s="74"/>
      <c r="AH53" s="75">
        <f ca="1">IFERROR(OFFSET(Données!$M$1,1,MOD(AD53+5,42)),"")</f>
        <v>0</v>
      </c>
      <c r="AI53" s="76"/>
      <c r="AJ53" s="74"/>
      <c r="AK53" s="81">
        <f t="shared" si="12"/>
        <v>45279</v>
      </c>
      <c r="AL53" s="74"/>
      <c r="AM53" s="74"/>
      <c r="AN53" s="74"/>
      <c r="AO53" s="75">
        <f ca="1">IFERROR(OFFSET(Données!$M$1,1,MOD(AK53+5,42)),"")</f>
        <v>0</v>
      </c>
      <c r="AP53" s="76"/>
      <c r="AQ53" s="74"/>
    </row>
    <row r="54" spans="2:43" s="69" customFormat="1" ht="13.95" customHeight="1" x14ac:dyDescent="0.25">
      <c r="B54" s="81">
        <f t="shared" si="7"/>
        <v>45127</v>
      </c>
      <c r="C54" s="74"/>
      <c r="D54" s="74"/>
      <c r="E54" s="74"/>
      <c r="F54" s="75" t="str">
        <f ca="1">IFERROR(OFFSET(Données!$M$1,1,MOD(B54+5,42)),"")</f>
        <v>J</v>
      </c>
      <c r="G54" s="76"/>
      <c r="H54" s="74"/>
      <c r="I54" s="81">
        <f t="shared" si="8"/>
        <v>45158</v>
      </c>
      <c r="J54" s="74"/>
      <c r="K54" s="74"/>
      <c r="L54" s="74"/>
      <c r="M54" s="75" t="str">
        <f ca="1">IFERROR(OFFSET(Données!$M$1,1,MOD(I54+5,42)),"")</f>
        <v>M</v>
      </c>
      <c r="N54" s="76"/>
      <c r="O54" s="74"/>
      <c r="P54" s="81">
        <f t="shared" si="9"/>
        <v>45189</v>
      </c>
      <c r="Q54" s="74"/>
      <c r="R54" s="74"/>
      <c r="S54" s="74"/>
      <c r="T54" s="75" t="str">
        <f ca="1">IFERROR(OFFSET(Données!$M$1,1,MOD(P54+5,42)),"")</f>
        <v>A</v>
      </c>
      <c r="U54" s="76"/>
      <c r="V54" s="74"/>
      <c r="W54" s="81">
        <f t="shared" si="10"/>
        <v>45219</v>
      </c>
      <c r="X54" s="74"/>
      <c r="Y54" s="74"/>
      <c r="Z54" s="74"/>
      <c r="AA54" s="75">
        <f ca="1">IFERROR(OFFSET(Données!$M$1,1,MOD(W54+5,42)),"")</f>
        <v>0</v>
      </c>
      <c r="AB54" s="76"/>
      <c r="AC54" s="74"/>
      <c r="AD54" s="81">
        <f t="shared" si="11"/>
        <v>45250</v>
      </c>
      <c r="AE54" s="74"/>
      <c r="AF54" s="74"/>
      <c r="AG54" s="74"/>
      <c r="AH54" s="75" t="str">
        <f ca="1">IFERROR(OFFSET(Données!$M$1,1,MOD(AD54+5,42)),"")</f>
        <v>J</v>
      </c>
      <c r="AI54" s="76"/>
      <c r="AJ54" s="74"/>
      <c r="AK54" s="81">
        <f t="shared" si="12"/>
        <v>45280</v>
      </c>
      <c r="AL54" s="74"/>
      <c r="AM54" s="74"/>
      <c r="AN54" s="74"/>
      <c r="AO54" s="75">
        <f ca="1">IFERROR(OFFSET(Données!$M$1,1,MOD(AK54+5,42)),"")</f>
        <v>0</v>
      </c>
      <c r="AP54" s="76"/>
      <c r="AQ54" s="74"/>
    </row>
    <row r="55" spans="2:43" s="69" customFormat="1" ht="13.95" customHeight="1" x14ac:dyDescent="0.25">
      <c r="B55" s="81">
        <f t="shared" si="7"/>
        <v>45128</v>
      </c>
      <c r="C55" s="74"/>
      <c r="D55" s="74"/>
      <c r="E55" s="74"/>
      <c r="F55" s="75" t="str">
        <f ca="1">IFERROR(OFFSET(Données!$M$1,1,MOD(B55+5,42)),"")</f>
        <v>J</v>
      </c>
      <c r="G55" s="76"/>
      <c r="H55" s="74"/>
      <c r="I55" s="81">
        <f t="shared" si="8"/>
        <v>45159</v>
      </c>
      <c r="J55" s="74"/>
      <c r="K55" s="74"/>
      <c r="L55" s="74"/>
      <c r="M55" s="75" t="str">
        <f ca="1">IFERROR(OFFSET(Données!$M$1,1,MOD(I55+5,42)),"")</f>
        <v>A</v>
      </c>
      <c r="N55" s="76"/>
      <c r="O55" s="74"/>
      <c r="P55" s="81">
        <f t="shared" si="9"/>
        <v>45190</v>
      </c>
      <c r="Q55" s="74"/>
      <c r="R55" s="74"/>
      <c r="S55" s="74"/>
      <c r="T55" s="75">
        <f ca="1">IFERROR(OFFSET(Données!$M$1,1,MOD(P55+5,42)),"")</f>
        <v>0</v>
      </c>
      <c r="U55" s="76"/>
      <c r="V55" s="74"/>
      <c r="W55" s="81">
        <f t="shared" si="10"/>
        <v>45220</v>
      </c>
      <c r="X55" s="74"/>
      <c r="Y55" s="74"/>
      <c r="Z55" s="74"/>
      <c r="AA55" s="75" t="str">
        <f ca="1">IFERROR(OFFSET(Données!$M$1,1,MOD(W55+5,42)),"")</f>
        <v>A</v>
      </c>
      <c r="AB55" s="76"/>
      <c r="AC55" s="74"/>
      <c r="AD55" s="81">
        <f t="shared" si="11"/>
        <v>45251</v>
      </c>
      <c r="AE55" s="74"/>
      <c r="AF55" s="74"/>
      <c r="AG55" s="74"/>
      <c r="AH55" s="75" t="str">
        <f ca="1">IFERROR(OFFSET(Données!$M$1,1,MOD(AD55+5,42)),"")</f>
        <v>J</v>
      </c>
      <c r="AI55" s="76"/>
      <c r="AJ55" s="74"/>
      <c r="AK55" s="81">
        <f t="shared" si="12"/>
        <v>45281</v>
      </c>
      <c r="AL55" s="74"/>
      <c r="AM55" s="74"/>
      <c r="AN55" s="74"/>
      <c r="AO55" s="75">
        <f ca="1">IFERROR(OFFSET(Données!$M$1,1,MOD(AK55+5,42)),"")</f>
        <v>0</v>
      </c>
      <c r="AP55" s="76"/>
      <c r="AQ55" s="74"/>
    </row>
    <row r="56" spans="2:43" s="69" customFormat="1" ht="13.95" customHeight="1" x14ac:dyDescent="0.25">
      <c r="B56" s="81">
        <f t="shared" si="7"/>
        <v>45129</v>
      </c>
      <c r="C56" s="74"/>
      <c r="D56" s="74"/>
      <c r="E56" s="74"/>
      <c r="F56" s="75">
        <f ca="1">IFERROR(OFFSET(Données!$M$1,1,MOD(B56+5,42)),"")</f>
        <v>0</v>
      </c>
      <c r="G56" s="76"/>
      <c r="H56" s="74"/>
      <c r="I56" s="81">
        <f t="shared" si="8"/>
        <v>45160</v>
      </c>
      <c r="J56" s="74"/>
      <c r="K56" s="74"/>
      <c r="L56" s="74"/>
      <c r="M56" s="75" t="str">
        <f ca="1">IFERROR(OFFSET(Données!$M$1,1,MOD(I56+5,42)),"")</f>
        <v>A</v>
      </c>
      <c r="N56" s="76"/>
      <c r="O56" s="74"/>
      <c r="P56" s="81">
        <f t="shared" si="9"/>
        <v>45191</v>
      </c>
      <c r="Q56" s="74"/>
      <c r="R56" s="74"/>
      <c r="S56" s="74"/>
      <c r="T56" s="75" t="str">
        <f ca="1">IFERROR(OFFSET(Données!$M$1,1,MOD(P56+5,42)),"")</f>
        <v>N</v>
      </c>
      <c r="U56" s="76"/>
      <c r="V56" s="74"/>
      <c r="W56" s="81">
        <f t="shared" si="10"/>
        <v>45221</v>
      </c>
      <c r="X56" s="74"/>
      <c r="Y56" s="74"/>
      <c r="Z56" s="74"/>
      <c r="AA56" s="75" t="str">
        <f ca="1">IFERROR(OFFSET(Données!$M$1,1,MOD(W56+5,42)),"")</f>
        <v>A</v>
      </c>
      <c r="AB56" s="76"/>
      <c r="AC56" s="74"/>
      <c r="AD56" s="81">
        <f t="shared" si="11"/>
        <v>45252</v>
      </c>
      <c r="AE56" s="74"/>
      <c r="AF56" s="74"/>
      <c r="AG56" s="74"/>
      <c r="AH56" s="75" t="str">
        <f ca="1">IFERROR(OFFSET(Données!$M$1,1,MOD(AD56+5,42)),"")</f>
        <v>J</v>
      </c>
      <c r="AI56" s="76"/>
      <c r="AJ56" s="74"/>
      <c r="AK56" s="81">
        <f t="shared" si="12"/>
        <v>45282</v>
      </c>
      <c r="AL56" s="74"/>
      <c r="AM56" s="74"/>
      <c r="AN56" s="74"/>
      <c r="AO56" s="75">
        <f ca="1">IFERROR(OFFSET(Données!$M$1,1,MOD(AK56+5,42)),"")</f>
        <v>0</v>
      </c>
      <c r="AP56" s="76"/>
      <c r="AQ56" s="74"/>
    </row>
    <row r="57" spans="2:43" s="69" customFormat="1" ht="13.95" customHeight="1" x14ac:dyDescent="0.25">
      <c r="B57" s="81">
        <f t="shared" si="7"/>
        <v>45130</v>
      </c>
      <c r="C57" s="74"/>
      <c r="D57" s="74"/>
      <c r="E57" s="74"/>
      <c r="F57" s="75">
        <f ca="1">IFERROR(OFFSET(Données!$M$1,1,MOD(B57+5,42)),"")</f>
        <v>0</v>
      </c>
      <c r="G57" s="76"/>
      <c r="H57" s="74"/>
      <c r="I57" s="81">
        <f t="shared" si="8"/>
        <v>45161</v>
      </c>
      <c r="J57" s="74"/>
      <c r="K57" s="74"/>
      <c r="L57" s="74"/>
      <c r="M57" s="75">
        <f ca="1">IFERROR(OFFSET(Données!$M$1,1,MOD(I57+5,42)),"")</f>
        <v>0</v>
      </c>
      <c r="N57" s="76"/>
      <c r="O57" s="74"/>
      <c r="P57" s="81">
        <f t="shared" si="9"/>
        <v>45192</v>
      </c>
      <c r="Q57" s="74"/>
      <c r="R57" s="74"/>
      <c r="S57" s="74"/>
      <c r="T57" s="75" t="str">
        <f ca="1">IFERROR(OFFSET(Données!$M$1,1,MOD(P57+5,42)),"")</f>
        <v>N</v>
      </c>
      <c r="U57" s="76"/>
      <c r="V57" s="74"/>
      <c r="W57" s="81">
        <f t="shared" si="10"/>
        <v>45222</v>
      </c>
      <c r="X57" s="74"/>
      <c r="Y57" s="74"/>
      <c r="Z57" s="74"/>
      <c r="AA57" s="75">
        <f ca="1">IFERROR(OFFSET(Données!$M$1,1,MOD(W57+5,42)),"")</f>
        <v>0</v>
      </c>
      <c r="AB57" s="76"/>
      <c r="AC57" s="74"/>
      <c r="AD57" s="81">
        <f t="shared" si="11"/>
        <v>45253</v>
      </c>
      <c r="AE57" s="74"/>
      <c r="AF57" s="74"/>
      <c r="AG57" s="74"/>
      <c r="AH57" s="75" t="str">
        <f ca="1">IFERROR(OFFSET(Données!$M$1,1,MOD(AD57+5,42)),"")</f>
        <v>J</v>
      </c>
      <c r="AI57" s="76"/>
      <c r="AJ57" s="74"/>
      <c r="AK57" s="81">
        <f t="shared" si="12"/>
        <v>45283</v>
      </c>
      <c r="AL57" s="74"/>
      <c r="AM57" s="74"/>
      <c r="AN57" s="74"/>
      <c r="AO57" s="75" t="str">
        <f ca="1">IFERROR(OFFSET(Données!$M$1,1,MOD(AK57+5,42)),"")</f>
        <v>M</v>
      </c>
      <c r="AP57" s="76"/>
      <c r="AQ57" s="74"/>
    </row>
    <row r="58" spans="2:43" s="69" customFormat="1" ht="13.95" customHeight="1" x14ac:dyDescent="0.25">
      <c r="B58" s="81">
        <f t="shared" si="7"/>
        <v>45131</v>
      </c>
      <c r="C58" s="74"/>
      <c r="D58" s="74"/>
      <c r="E58" s="74"/>
      <c r="F58" s="75">
        <f ca="1">IFERROR(OFFSET(Données!$M$1,1,MOD(B58+5,42)),"")</f>
        <v>0</v>
      </c>
      <c r="G58" s="76"/>
      <c r="H58" s="74"/>
      <c r="I58" s="81">
        <f t="shared" si="8"/>
        <v>45162</v>
      </c>
      <c r="J58" s="74"/>
      <c r="K58" s="74"/>
      <c r="L58" s="74"/>
      <c r="M58" s="75" t="str">
        <f ca="1">IFERROR(OFFSET(Données!$M$1,1,MOD(I58+5,42)),"")</f>
        <v>A</v>
      </c>
      <c r="N58" s="76"/>
      <c r="O58" s="74"/>
      <c r="P58" s="81">
        <f t="shared" si="9"/>
        <v>45193</v>
      </c>
      <c r="Q58" s="74"/>
      <c r="R58" s="74"/>
      <c r="S58" s="74"/>
      <c r="T58" s="75" t="str">
        <f ca="1">IFERROR(OFFSET(Données!$M$1,1,MOD(P58+5,42)),"")</f>
        <v>N</v>
      </c>
      <c r="U58" s="76"/>
      <c r="V58" s="74"/>
      <c r="W58" s="81">
        <f t="shared" si="10"/>
        <v>45223</v>
      </c>
      <c r="X58" s="74"/>
      <c r="Y58" s="74"/>
      <c r="Z58" s="74"/>
      <c r="AA58" s="75">
        <f ca="1">IFERROR(OFFSET(Données!$M$1,1,MOD(W58+5,42)),"")</f>
        <v>0</v>
      </c>
      <c r="AB58" s="76"/>
      <c r="AC58" s="74"/>
      <c r="AD58" s="81">
        <f t="shared" si="11"/>
        <v>45254</v>
      </c>
      <c r="AE58" s="74"/>
      <c r="AF58" s="74"/>
      <c r="AG58" s="74"/>
      <c r="AH58" s="75" t="str">
        <f ca="1">IFERROR(OFFSET(Données!$M$1,1,MOD(AD58+5,42)),"")</f>
        <v>J</v>
      </c>
      <c r="AI58" s="76"/>
      <c r="AJ58" s="74"/>
      <c r="AK58" s="81">
        <f t="shared" si="12"/>
        <v>45284</v>
      </c>
      <c r="AL58" s="74"/>
      <c r="AM58" s="74"/>
      <c r="AN58" s="74"/>
      <c r="AO58" s="75" t="str">
        <f ca="1">IFERROR(OFFSET(Données!$M$1,1,MOD(AK58+5,42)),"")</f>
        <v>M</v>
      </c>
      <c r="AP58" s="76"/>
      <c r="AQ58" s="74"/>
    </row>
    <row r="59" spans="2:43" s="69" customFormat="1" ht="13.95" customHeight="1" x14ac:dyDescent="0.25">
      <c r="B59" s="81">
        <f t="shared" si="7"/>
        <v>45132</v>
      </c>
      <c r="C59" s="74"/>
      <c r="D59" s="74"/>
      <c r="E59" s="74"/>
      <c r="F59" s="75" t="str">
        <f ca="1">IFERROR(OFFSET(Données!$M$1,1,MOD(B59+5,42)),"")</f>
        <v>N</v>
      </c>
      <c r="G59" s="76"/>
      <c r="H59" s="74"/>
      <c r="I59" s="81">
        <f t="shared" si="8"/>
        <v>45163</v>
      </c>
      <c r="J59" s="74"/>
      <c r="K59" s="74"/>
      <c r="L59" s="74"/>
      <c r="M59" s="75" t="str">
        <f ca="1">IFERROR(OFFSET(Données!$M$1,1,MOD(I59+5,42)),"")</f>
        <v>A</v>
      </c>
      <c r="N59" s="76"/>
      <c r="O59" s="74"/>
      <c r="P59" s="81">
        <f t="shared" si="9"/>
        <v>45194</v>
      </c>
      <c r="Q59" s="74"/>
      <c r="R59" s="74"/>
      <c r="S59" s="74"/>
      <c r="T59" s="75" t="str">
        <f ca="1">IFERROR(OFFSET(Données!$M$1,1,MOD(P59+5,42)),"")</f>
        <v>N</v>
      </c>
      <c r="U59" s="76"/>
      <c r="V59" s="74"/>
      <c r="W59" s="81">
        <f t="shared" si="10"/>
        <v>45224</v>
      </c>
      <c r="X59" s="74"/>
      <c r="Y59" s="74"/>
      <c r="Z59" s="74"/>
      <c r="AA59" s="75" t="str">
        <f ca="1">IFERROR(OFFSET(Données!$M$1,1,MOD(W59+5,42)),"")</f>
        <v>M</v>
      </c>
      <c r="AB59" s="76"/>
      <c r="AC59" s="74"/>
      <c r="AD59" s="81">
        <f t="shared" si="11"/>
        <v>45255</v>
      </c>
      <c r="AE59" s="74"/>
      <c r="AF59" s="74"/>
      <c r="AG59" s="74"/>
      <c r="AH59" s="75">
        <f ca="1">IFERROR(OFFSET(Données!$M$1,1,MOD(AD59+5,42)),"")</f>
        <v>0</v>
      </c>
      <c r="AI59" s="76"/>
      <c r="AJ59" s="74"/>
      <c r="AK59" s="81">
        <f t="shared" si="12"/>
        <v>45285</v>
      </c>
      <c r="AL59" s="74"/>
      <c r="AM59" s="74"/>
      <c r="AN59" s="74"/>
      <c r="AO59" s="75" t="str">
        <f ca="1">IFERROR(OFFSET(Données!$M$1,1,MOD(AK59+5,42)),"")</f>
        <v>A</v>
      </c>
      <c r="AP59" s="76"/>
      <c r="AQ59" s="74"/>
    </row>
    <row r="60" spans="2:43" s="69" customFormat="1" ht="13.95" customHeight="1" x14ac:dyDescent="0.25">
      <c r="B60" s="81">
        <f t="shared" si="7"/>
        <v>45133</v>
      </c>
      <c r="C60" s="74"/>
      <c r="D60" s="74"/>
      <c r="E60" s="74"/>
      <c r="F60" s="75" t="str">
        <f ca="1">IFERROR(OFFSET(Données!$M$1,1,MOD(B60+5,42)),"")</f>
        <v>N</v>
      </c>
      <c r="G60" s="76"/>
      <c r="H60" s="74"/>
      <c r="I60" s="81">
        <f t="shared" si="8"/>
        <v>45164</v>
      </c>
      <c r="J60" s="74"/>
      <c r="K60" s="74"/>
      <c r="L60" s="74"/>
      <c r="M60" s="75">
        <f ca="1">IFERROR(OFFSET(Données!$M$1,1,MOD(I60+5,42)),"")</f>
        <v>0</v>
      </c>
      <c r="N60" s="76"/>
      <c r="O60" s="74"/>
      <c r="P60" s="81">
        <f t="shared" si="9"/>
        <v>45195</v>
      </c>
      <c r="Q60" s="74"/>
      <c r="R60" s="74"/>
      <c r="S60" s="74"/>
      <c r="T60" s="75">
        <f ca="1">IFERROR(OFFSET(Données!$M$1,1,MOD(P60+5,42)),"")</f>
        <v>0</v>
      </c>
      <c r="U60" s="76"/>
      <c r="V60" s="74"/>
      <c r="W60" s="81">
        <f t="shared" si="10"/>
        <v>45225</v>
      </c>
      <c r="X60" s="74"/>
      <c r="Y60" s="74"/>
      <c r="Z60" s="74"/>
      <c r="AA60" s="75" t="str">
        <f ca="1">IFERROR(OFFSET(Données!$M$1,1,MOD(W60+5,42)),"")</f>
        <v>M</v>
      </c>
      <c r="AB60" s="76"/>
      <c r="AC60" s="74"/>
      <c r="AD60" s="81">
        <f t="shared" si="11"/>
        <v>45256</v>
      </c>
      <c r="AE60" s="74"/>
      <c r="AF60" s="74"/>
      <c r="AG60" s="74"/>
      <c r="AH60" s="75">
        <f ca="1">IFERROR(OFFSET(Données!$M$1,1,MOD(AD60+5,42)),"")</f>
        <v>0</v>
      </c>
      <c r="AI60" s="76"/>
      <c r="AJ60" s="74"/>
      <c r="AK60" s="81">
        <f t="shared" si="12"/>
        <v>45286</v>
      </c>
      <c r="AL60" s="74"/>
      <c r="AM60" s="74"/>
      <c r="AN60" s="74"/>
      <c r="AO60" s="75" t="str">
        <f ca="1">IFERROR(OFFSET(Données!$M$1,1,MOD(AK60+5,42)),"")</f>
        <v>A</v>
      </c>
      <c r="AP60" s="76"/>
      <c r="AQ60" s="74"/>
    </row>
    <row r="61" spans="2:43" s="69" customFormat="1" ht="13.95" customHeight="1" x14ac:dyDescent="0.25">
      <c r="B61" s="81">
        <f t="shared" si="7"/>
        <v>45134</v>
      </c>
      <c r="C61" s="74"/>
      <c r="D61" s="74"/>
      <c r="E61" s="74"/>
      <c r="F61" s="75" t="str">
        <f ca="1">IFERROR(OFFSET(Données!$M$1,1,MOD(B61+5,42)),"")</f>
        <v>N</v>
      </c>
      <c r="G61" s="76"/>
      <c r="H61" s="74"/>
      <c r="I61" s="81">
        <f t="shared" si="8"/>
        <v>45165</v>
      </c>
      <c r="J61" s="74"/>
      <c r="K61" s="74"/>
      <c r="L61" s="74"/>
      <c r="M61" s="75">
        <f ca="1">IFERROR(OFFSET(Données!$M$1,1,MOD(I61+5,42)),"")</f>
        <v>0</v>
      </c>
      <c r="N61" s="76"/>
      <c r="O61" s="74"/>
      <c r="P61" s="81">
        <f t="shared" si="9"/>
        <v>45196</v>
      </c>
      <c r="Q61" s="74"/>
      <c r="R61" s="74"/>
      <c r="S61" s="74"/>
      <c r="T61" s="75">
        <f ca="1">IFERROR(OFFSET(Données!$M$1,1,MOD(P61+5,42)),"")</f>
        <v>0</v>
      </c>
      <c r="U61" s="76"/>
      <c r="V61" s="74"/>
      <c r="W61" s="81">
        <f t="shared" si="10"/>
        <v>45226</v>
      </c>
      <c r="X61" s="74"/>
      <c r="Y61" s="74"/>
      <c r="Z61" s="74"/>
      <c r="AA61" s="75" t="str">
        <f ca="1">IFERROR(OFFSET(Données!$M$1,1,MOD(W61+5,42)),"")</f>
        <v>M</v>
      </c>
      <c r="AB61" s="76"/>
      <c r="AC61" s="74"/>
      <c r="AD61" s="81">
        <f t="shared" si="11"/>
        <v>45257</v>
      </c>
      <c r="AE61" s="74"/>
      <c r="AF61" s="74"/>
      <c r="AG61" s="74"/>
      <c r="AH61" s="75">
        <f ca="1">IFERROR(OFFSET(Données!$M$1,1,MOD(AD61+5,42)),"")</f>
        <v>0</v>
      </c>
      <c r="AI61" s="76"/>
      <c r="AJ61" s="74"/>
      <c r="AK61" s="81">
        <f t="shared" si="12"/>
        <v>45287</v>
      </c>
      <c r="AL61" s="74"/>
      <c r="AM61" s="74"/>
      <c r="AN61" s="74"/>
      <c r="AO61" s="75">
        <f ca="1">IFERROR(OFFSET(Données!$M$1,1,MOD(AK61+5,42)),"")</f>
        <v>0</v>
      </c>
      <c r="AP61" s="77"/>
      <c r="AQ61" s="74"/>
    </row>
    <row r="62" spans="2:43" s="69" customFormat="1" ht="13.95" customHeight="1" x14ac:dyDescent="0.25">
      <c r="B62" s="81">
        <f t="shared" si="7"/>
        <v>45135</v>
      </c>
      <c r="C62" s="74"/>
      <c r="D62" s="74"/>
      <c r="E62" s="74"/>
      <c r="F62" s="75">
        <f ca="1">IFERROR(OFFSET(Données!$M$1,1,MOD(B62+5,42)),"")</f>
        <v>0</v>
      </c>
      <c r="G62" s="76"/>
      <c r="H62" s="74"/>
      <c r="I62" s="81">
        <f t="shared" si="8"/>
        <v>45166</v>
      </c>
      <c r="J62" s="74"/>
      <c r="K62" s="74"/>
      <c r="L62" s="74"/>
      <c r="M62" s="75" t="str">
        <f ca="1">IFERROR(OFFSET(Données!$M$1,1,MOD(I62+5,42)),"")</f>
        <v>J</v>
      </c>
      <c r="N62" s="76"/>
      <c r="O62" s="74"/>
      <c r="P62" s="81">
        <f t="shared" si="9"/>
        <v>45197</v>
      </c>
      <c r="Q62" s="74"/>
      <c r="R62" s="74"/>
      <c r="S62" s="74"/>
      <c r="T62" s="75">
        <f ca="1">IFERROR(OFFSET(Données!$M$1,1,MOD(P62+5,42)),"")</f>
        <v>0</v>
      </c>
      <c r="U62" s="76"/>
      <c r="V62" s="74"/>
      <c r="W62" s="81">
        <f t="shared" si="10"/>
        <v>45227</v>
      </c>
      <c r="X62" s="74"/>
      <c r="Y62" s="74"/>
      <c r="Z62" s="74"/>
      <c r="AA62" s="75">
        <f ca="1">IFERROR(OFFSET(Données!$M$1,1,MOD(W62+5,42)),"")</f>
        <v>0</v>
      </c>
      <c r="AB62" s="76"/>
      <c r="AC62" s="74"/>
      <c r="AD62" s="81">
        <f t="shared" si="11"/>
        <v>45258</v>
      </c>
      <c r="AE62" s="74"/>
      <c r="AF62" s="74"/>
      <c r="AG62" s="74"/>
      <c r="AH62" s="75" t="str">
        <f ca="1">IFERROR(OFFSET(Données!$M$1,1,MOD(AD62+5,42)),"")</f>
        <v>N</v>
      </c>
      <c r="AI62" s="76"/>
      <c r="AJ62" s="74"/>
      <c r="AK62" s="81">
        <f t="shared" si="12"/>
        <v>45288</v>
      </c>
      <c r="AL62" s="74"/>
      <c r="AM62" s="74"/>
      <c r="AN62" s="74"/>
      <c r="AO62" s="75" t="str">
        <f ca="1">IFERROR(OFFSET(Données!$M$1,1,MOD(AK62+5,42)),"")</f>
        <v>A</v>
      </c>
      <c r="AP62" s="76"/>
      <c r="AQ62" s="74"/>
    </row>
    <row r="63" spans="2:43" s="69" customFormat="1" ht="13.95" customHeight="1" x14ac:dyDescent="0.25">
      <c r="B63" s="81">
        <f t="shared" si="7"/>
        <v>45136</v>
      </c>
      <c r="C63" s="74"/>
      <c r="D63" s="74"/>
      <c r="E63" s="74"/>
      <c r="F63" s="75" t="str">
        <f ca="1">IFERROR(OFFSET(Données!$M$1,1,MOD(B63+5,42)),"")</f>
        <v>A</v>
      </c>
      <c r="G63" s="76"/>
      <c r="H63" s="74"/>
      <c r="I63" s="81">
        <f t="shared" si="8"/>
        <v>45167</v>
      </c>
      <c r="J63" s="74"/>
      <c r="K63" s="74"/>
      <c r="L63" s="74"/>
      <c r="M63" s="75" t="str">
        <f ca="1">IFERROR(OFFSET(Données!$M$1,1,MOD(I63+5,42)),"")</f>
        <v>J</v>
      </c>
      <c r="N63" s="76"/>
      <c r="O63" s="74"/>
      <c r="P63" s="81">
        <f t="shared" si="9"/>
        <v>45198</v>
      </c>
      <c r="Q63" s="74"/>
      <c r="R63" s="74"/>
      <c r="S63" s="74"/>
      <c r="T63" s="75">
        <f ca="1">IFERROR(OFFSET(Données!$M$1,1,MOD(P63+5,42)),"")</f>
        <v>0</v>
      </c>
      <c r="U63" s="76"/>
      <c r="V63" s="74"/>
      <c r="W63" s="81">
        <f t="shared" si="10"/>
        <v>45228</v>
      </c>
      <c r="X63" s="74"/>
      <c r="Y63" s="74"/>
      <c r="Z63" s="74"/>
      <c r="AA63" s="75">
        <f ca="1">IFERROR(OFFSET(Données!$M$1,1,MOD(W63+5,42)),"")</f>
        <v>0</v>
      </c>
      <c r="AB63" s="76"/>
      <c r="AC63" s="74"/>
      <c r="AD63" s="81">
        <f t="shared" si="11"/>
        <v>45259</v>
      </c>
      <c r="AE63" s="74"/>
      <c r="AF63" s="74"/>
      <c r="AG63" s="74"/>
      <c r="AH63" s="75" t="str">
        <f ca="1">IFERROR(OFFSET(Données!$M$1,1,MOD(AD63+5,42)),"")</f>
        <v>N</v>
      </c>
      <c r="AI63" s="76"/>
      <c r="AJ63" s="74"/>
      <c r="AK63" s="81">
        <f t="shared" si="12"/>
        <v>45289</v>
      </c>
      <c r="AL63" s="74"/>
      <c r="AM63" s="74"/>
      <c r="AN63" s="74"/>
      <c r="AO63" s="75" t="str">
        <f ca="1">IFERROR(OFFSET(Données!$M$1,1,MOD(AK63+5,42)),"")</f>
        <v>A</v>
      </c>
      <c r="AP63" s="76"/>
      <c r="AQ63" s="74"/>
    </row>
    <row r="64" spans="2:43" s="69" customFormat="1" ht="13.95" customHeight="1" x14ac:dyDescent="0.25">
      <c r="B64" s="81">
        <f t="shared" si="7"/>
        <v>45137</v>
      </c>
      <c r="C64" s="74"/>
      <c r="D64" s="74"/>
      <c r="E64" s="74"/>
      <c r="F64" s="75" t="str">
        <f ca="1">IFERROR(OFFSET(Données!$M$1,1,MOD(B64+5,42)),"")</f>
        <v>A</v>
      </c>
      <c r="G64" s="76"/>
      <c r="H64" s="74"/>
      <c r="I64" s="81">
        <f t="shared" si="8"/>
        <v>45168</v>
      </c>
      <c r="J64" s="74"/>
      <c r="K64" s="74"/>
      <c r="L64" s="74"/>
      <c r="M64" s="75" t="str">
        <f ca="1">IFERROR(OFFSET(Données!$M$1,1,MOD(I64+5,42)),"")</f>
        <v>J</v>
      </c>
      <c r="N64" s="76"/>
      <c r="O64" s="74"/>
      <c r="P64" s="81">
        <f t="shared" si="9"/>
        <v>45199</v>
      </c>
      <c r="Q64" s="74"/>
      <c r="R64" s="74"/>
      <c r="S64" s="74"/>
      <c r="T64" s="75" t="str">
        <f ca="1">IFERROR(OFFSET(Données!$M$1,1,MOD(P64+5,42)),"")</f>
        <v>M</v>
      </c>
      <c r="U64" s="76"/>
      <c r="V64" s="74"/>
      <c r="W64" s="81">
        <f t="shared" si="10"/>
        <v>45229</v>
      </c>
      <c r="X64" s="74"/>
      <c r="Y64" s="74"/>
      <c r="Z64" s="74"/>
      <c r="AA64" s="75" t="str">
        <f ca="1">IFERROR(OFFSET(Données!$M$1,1,MOD(W64+5,42)),"")</f>
        <v>M</v>
      </c>
      <c r="AB64" s="76"/>
      <c r="AC64" s="74"/>
      <c r="AD64" s="81">
        <f t="shared" si="11"/>
        <v>45260</v>
      </c>
      <c r="AE64" s="74"/>
      <c r="AF64" s="74"/>
      <c r="AG64" s="74"/>
      <c r="AH64" s="75" t="str">
        <f ca="1">IFERROR(OFFSET(Données!$M$1,1,MOD(AD64+5,42)),"")</f>
        <v>N</v>
      </c>
      <c r="AI64" s="76"/>
      <c r="AJ64" s="74"/>
      <c r="AK64" s="81">
        <f t="shared" si="12"/>
        <v>45290</v>
      </c>
      <c r="AL64" s="74"/>
      <c r="AM64" s="74"/>
      <c r="AN64" s="74"/>
      <c r="AO64" s="75">
        <f ca="1">IFERROR(OFFSET(Données!$M$1,1,MOD(AK64+5,42)),"")</f>
        <v>0</v>
      </c>
      <c r="AP64" s="76"/>
      <c r="AQ64" s="74"/>
    </row>
    <row r="65" spans="2:43" s="69" customFormat="1" ht="13.95" customHeight="1" x14ac:dyDescent="0.25">
      <c r="B65" s="81">
        <f t="shared" si="7"/>
        <v>45138</v>
      </c>
      <c r="C65" s="74"/>
      <c r="D65" s="74"/>
      <c r="E65" s="74"/>
      <c r="F65" s="75">
        <f ca="1">IFERROR(OFFSET(Données!$M$1,1,MOD(B65+5,42)),"")</f>
        <v>0</v>
      </c>
      <c r="G65" s="76"/>
      <c r="H65" s="74"/>
      <c r="I65" s="81">
        <f t="shared" si="8"/>
        <v>45169</v>
      </c>
      <c r="J65" s="74"/>
      <c r="K65" s="74"/>
      <c r="L65" s="74"/>
      <c r="M65" s="75" t="str">
        <f ca="1">IFERROR(OFFSET(Données!$M$1,1,MOD(I65+5,42)),"")</f>
        <v>J</v>
      </c>
      <c r="N65" s="76"/>
      <c r="O65" s="74"/>
      <c r="P65" s="68"/>
      <c r="Q65" s="64"/>
      <c r="R65" s="64"/>
      <c r="S65" s="64"/>
      <c r="T65" s="64"/>
      <c r="U65" s="64"/>
      <c r="V65" s="64"/>
      <c r="W65" s="81">
        <f t="shared" si="10"/>
        <v>45230</v>
      </c>
      <c r="X65" s="74"/>
      <c r="Y65" s="74"/>
      <c r="Z65" s="74"/>
      <c r="AA65" s="75" t="str">
        <f ca="1">IFERROR(OFFSET(Données!$M$1,1,MOD(W65+5,42)),"")</f>
        <v>M</v>
      </c>
      <c r="AB65" s="76"/>
      <c r="AC65" s="74"/>
      <c r="AD65" s="68"/>
      <c r="AE65" s="64"/>
      <c r="AF65" s="64"/>
      <c r="AG65" s="64"/>
      <c r="AH65" s="64"/>
      <c r="AI65" s="64"/>
      <c r="AJ65" s="64"/>
      <c r="AK65" s="81">
        <f t="shared" si="12"/>
        <v>45291</v>
      </c>
      <c r="AL65" s="74"/>
      <c r="AM65" s="74"/>
      <c r="AN65" s="74"/>
      <c r="AO65" s="75">
        <f ca="1">IFERROR(OFFSET(Données!$M$1,1,MOD(AK65+5,42)),"")</f>
        <v>0</v>
      </c>
      <c r="AP65" s="76"/>
      <c r="AQ65" s="74"/>
    </row>
  </sheetData>
  <mergeCells count="13">
    <mergeCell ref="AR2:AS2"/>
    <mergeCell ref="AK1:AQ1"/>
    <mergeCell ref="B34:H34"/>
    <mergeCell ref="W34:AC34"/>
    <mergeCell ref="AD34:AJ34"/>
    <mergeCell ref="AK34:AQ34"/>
    <mergeCell ref="B1:H1"/>
    <mergeCell ref="W1:AC1"/>
    <mergeCell ref="AD1:AJ1"/>
    <mergeCell ref="I1:O1"/>
    <mergeCell ref="P1:V1"/>
    <mergeCell ref="I34:O34"/>
    <mergeCell ref="P34:V34"/>
  </mergeCells>
  <conditionalFormatting sqref="C2:C32">
    <cfRule type="expression" dxfId="97" priority="575">
      <formula>AND(B2&lt;&gt;"",COUNTIF(VS_A,B2)&gt;0)</formula>
    </cfRule>
  </conditionalFormatting>
  <conditionalFormatting sqref="D2:D32">
    <cfRule type="expression" dxfId="96" priority="576">
      <formula>AND(B2&lt;&gt;"",COUNTIF(VS_B,B2)&gt;0)</formula>
    </cfRule>
  </conditionalFormatting>
  <conditionalFormatting sqref="B2:H32">
    <cfRule type="expression" dxfId="95" priority="600">
      <formula>AND($B2&lt;&gt;"",COUNTIF(feries,$B2)&gt;0)</formula>
    </cfRule>
    <cfRule type="expression" dxfId="94" priority="602">
      <formula>AND($B2&lt;&gt;"",WEEKDAY($B2,2)&gt;5)</formula>
    </cfRule>
  </conditionalFormatting>
  <conditionalFormatting sqref="H2:H32">
    <cfRule type="expression" dxfId="93" priority="574">
      <formula>MOD(_xlfn.ISOWEEKNUM(B2),2)=0</formula>
    </cfRule>
  </conditionalFormatting>
  <conditionalFormatting sqref="E2:E32">
    <cfRule type="expression" dxfId="92" priority="577">
      <formula>AND(B2&lt;&gt;"",COUNTIF(VS_C,B2)&gt;0)</formula>
    </cfRule>
  </conditionalFormatting>
  <conditionalFormatting sqref="J2:J30">
    <cfRule type="expression" dxfId="91" priority="132">
      <formula>AND(I2&lt;&gt;"",COUNTIF(VS_A,I2)&gt;0)</formula>
    </cfRule>
  </conditionalFormatting>
  <conditionalFormatting sqref="K2:K30">
    <cfRule type="expression" dxfId="90" priority="324">
      <formula>AND(I2&lt;&gt;"",COUNTIF(VS_B,I2)&gt;0)</formula>
    </cfRule>
  </conditionalFormatting>
  <conditionalFormatting sqref="I2:O30">
    <cfRule type="expression" dxfId="89" priority="326">
      <formula>AND($I2&lt;&gt;"",COUNTIF(feries,$I2)&gt;0)</formula>
    </cfRule>
    <cfRule type="expression" dxfId="88" priority="407">
      <formula>AND($I2&lt;&gt;"",WEEKDAY($I2,2)&gt;5)</formula>
    </cfRule>
  </conditionalFormatting>
  <conditionalFormatting sqref="O2:O30">
    <cfRule type="expression" dxfId="87" priority="131">
      <formula>MOD(_xlfn.ISOWEEKNUM(I2),2)=0</formula>
    </cfRule>
  </conditionalFormatting>
  <conditionalFormatting sqref="L2:L30">
    <cfRule type="expression" dxfId="86" priority="325">
      <formula>AND(I2&lt;&gt;"",COUNTIF(VS_C,I2)&gt;0)</formula>
    </cfRule>
  </conditionalFormatting>
  <conditionalFormatting sqref="Q2:Q32">
    <cfRule type="expression" dxfId="85" priority="122">
      <formula>AND(P2&lt;&gt;"",COUNTIF(VS_A,P2)&gt;0)</formula>
    </cfRule>
  </conditionalFormatting>
  <conditionalFormatting sqref="R2:R32">
    <cfRule type="expression" dxfId="84" priority="127">
      <formula>AND(P2&lt;&gt;"",COUNTIF(VS_B,P2)&gt;0)</formula>
    </cfRule>
  </conditionalFormatting>
  <conditionalFormatting sqref="P2:V32">
    <cfRule type="expression" dxfId="83" priority="129">
      <formula>AND($P2&lt;&gt;"",COUNTIF(feries,$P2)&gt;0)</formula>
    </cfRule>
    <cfRule type="expression" dxfId="82" priority="130">
      <formula>AND($P2&lt;&gt;"",WEEKDAY($P2,2)&gt;5)</formula>
    </cfRule>
  </conditionalFormatting>
  <conditionalFormatting sqref="V2:V32">
    <cfRule type="expression" dxfId="81" priority="121">
      <formula>MOD(_xlfn.ISOWEEKNUM(P2),2)=0</formula>
    </cfRule>
  </conditionalFormatting>
  <conditionalFormatting sqref="S2:S32">
    <cfRule type="expression" dxfId="80" priority="128">
      <formula>AND(P2&lt;&gt;"",COUNTIF(VS_C,P2)&gt;0)</formula>
    </cfRule>
  </conditionalFormatting>
  <conditionalFormatting sqref="X2:X31">
    <cfRule type="expression" dxfId="79" priority="112">
      <formula>AND(W2&lt;&gt;"",COUNTIF(VS_A,W2)&gt;0)</formula>
    </cfRule>
  </conditionalFormatting>
  <conditionalFormatting sqref="Y2:Y31">
    <cfRule type="expression" dxfId="78" priority="117">
      <formula>AND(W2&lt;&gt;"",COUNTIF(VS_B,W2)&gt;0)</formula>
    </cfRule>
  </conditionalFormatting>
  <conditionalFormatting sqref="W2:AC31">
    <cfRule type="expression" dxfId="77" priority="119">
      <formula>AND($W2&lt;&gt;"",COUNTIF(feries,$W2)&gt;0)</formula>
    </cfRule>
    <cfRule type="expression" dxfId="76" priority="120">
      <formula>AND($W2&lt;&gt;"",WEEKDAY($W2,2)&gt;5)</formula>
    </cfRule>
  </conditionalFormatting>
  <conditionalFormatting sqref="AC2:AC31">
    <cfRule type="expression" dxfId="75" priority="111">
      <formula>MOD(_xlfn.ISOWEEKNUM(W2),2)=0</formula>
    </cfRule>
  </conditionalFormatting>
  <conditionalFormatting sqref="Z2:Z31">
    <cfRule type="expression" dxfId="74" priority="118">
      <formula>AND(W2&lt;&gt;"",COUNTIF(VS_C,W2)&gt;0)</formula>
    </cfRule>
  </conditionalFormatting>
  <conditionalFormatting sqref="AE2:AE32">
    <cfRule type="expression" dxfId="73" priority="102">
      <formula>AND(AD2&lt;&gt;"",COUNTIF(VS_A,AD2)&gt;0)</formula>
    </cfRule>
  </conditionalFormatting>
  <conditionalFormatting sqref="AF2:AF32">
    <cfRule type="expression" dxfId="72" priority="107">
      <formula>AND(AD2&lt;&gt;"",COUNTIF(VS_B,AD2)&gt;0)</formula>
    </cfRule>
  </conditionalFormatting>
  <conditionalFormatting sqref="AD2:AJ32">
    <cfRule type="expression" dxfId="71" priority="109">
      <formula>AND($AD2&lt;&gt;"",COUNTIF(feries,$AD2)&gt;0)</formula>
    </cfRule>
    <cfRule type="expression" dxfId="70" priority="110">
      <formula>AND($AD2&lt;&gt;"",WEEKDAY($AD2,2)&gt;5)</formula>
    </cfRule>
  </conditionalFormatting>
  <conditionalFormatting sqref="AJ2:AJ32">
    <cfRule type="expression" dxfId="69" priority="101">
      <formula>MOD(_xlfn.ISOWEEKNUM(AD2),2)=0</formula>
    </cfRule>
  </conditionalFormatting>
  <conditionalFormatting sqref="AG2:AG32">
    <cfRule type="expression" dxfId="68" priority="108">
      <formula>AND(AD2&lt;&gt;"",COUNTIF(VS_C,AD2)&gt;0)</formula>
    </cfRule>
  </conditionalFormatting>
  <conditionalFormatting sqref="AL2:AL31">
    <cfRule type="expression" dxfId="67" priority="92">
      <formula>AND(AK2&lt;&gt;"",COUNTIF(VS_A,AK2)&gt;0)</formula>
    </cfRule>
  </conditionalFormatting>
  <conditionalFormatting sqref="AM2:AM31">
    <cfRule type="expression" dxfId="66" priority="97">
      <formula>AND(AK2&lt;&gt;"",COUNTIF(VS_B,AK2)&gt;0)</formula>
    </cfRule>
  </conditionalFormatting>
  <conditionalFormatting sqref="AK2:AQ31">
    <cfRule type="expression" dxfId="65" priority="99">
      <formula>AND($AK2&lt;&gt;"",COUNTIF(feries,$AK2)&gt;0)</formula>
    </cfRule>
    <cfRule type="expression" dxfId="64" priority="100">
      <formula>AND($AK2&lt;&gt;"",WEEKDAY($AK2,2)&gt;5)</formula>
    </cfRule>
  </conditionalFormatting>
  <conditionalFormatting sqref="AQ2:AQ31">
    <cfRule type="expression" dxfId="63" priority="91">
      <formula>MOD(_xlfn.ISOWEEKNUM(AK2),2)=0</formula>
    </cfRule>
  </conditionalFormatting>
  <conditionalFormatting sqref="AN2:AN31">
    <cfRule type="expression" dxfId="62" priority="98">
      <formula>AND(AK2&lt;&gt;"",COUNTIF(VS_C,AK2)&gt;0)</formula>
    </cfRule>
  </conditionalFormatting>
  <conditionalFormatting sqref="C35:C65">
    <cfRule type="expression" dxfId="61" priority="82">
      <formula>AND(B35&lt;&gt;"",COUNTIF(VS_A,B35)&gt;0)</formula>
    </cfRule>
  </conditionalFormatting>
  <conditionalFormatting sqref="D35:D65">
    <cfRule type="expression" dxfId="60" priority="87">
      <formula>AND(B35&lt;&gt;"",COUNTIF(VS_B,B35)&gt;0)</formula>
    </cfRule>
  </conditionalFormatting>
  <conditionalFormatting sqref="B35:H65">
    <cfRule type="expression" dxfId="59" priority="89">
      <formula>AND($B35&lt;&gt;"",COUNTIF(feries,$B35)&gt;0)</formula>
    </cfRule>
    <cfRule type="expression" dxfId="58" priority="90">
      <formula>AND($B35&lt;&gt;"",WEEKDAY($B35,2)&gt;5)</formula>
    </cfRule>
  </conditionalFormatting>
  <conditionalFormatting sqref="H35:H65">
    <cfRule type="expression" dxfId="57" priority="81">
      <formula>MOD(_xlfn.ISOWEEKNUM(B35),2)=0</formula>
    </cfRule>
  </conditionalFormatting>
  <conditionalFormatting sqref="E35:E65">
    <cfRule type="expression" dxfId="56" priority="88">
      <formula>AND(B35&lt;&gt;"",COUNTIF(VS_C,B35)&gt;0)</formula>
    </cfRule>
  </conditionalFormatting>
  <conditionalFormatting sqref="J35:J65">
    <cfRule type="expression" dxfId="55" priority="72">
      <formula>AND(I35&lt;&gt;"",COUNTIF(VS_A,I35)&gt;0)</formula>
    </cfRule>
  </conditionalFormatting>
  <conditionalFormatting sqref="K35:K65">
    <cfRule type="expression" dxfId="54" priority="77">
      <formula>AND(I35&lt;&gt;"",COUNTIF(VS_B,I35)&gt;0)</formula>
    </cfRule>
  </conditionalFormatting>
  <conditionalFormatting sqref="I35:O65">
    <cfRule type="expression" dxfId="53" priority="79">
      <formula>AND($I35&lt;&gt;"",COUNTIF(feries,$I35)&gt;0)</formula>
    </cfRule>
    <cfRule type="expression" dxfId="52" priority="80">
      <formula>AND($I35&lt;&gt;"",WEEKDAY($I35,2)&gt;5)</formula>
    </cfRule>
  </conditionalFormatting>
  <conditionalFormatting sqref="O35:O65">
    <cfRule type="expression" dxfId="51" priority="71">
      <formula>MOD(_xlfn.ISOWEEKNUM(I35),2)=0</formula>
    </cfRule>
  </conditionalFormatting>
  <conditionalFormatting sqref="L35:L65">
    <cfRule type="expression" dxfId="50" priority="78">
      <formula>AND(I35&lt;&gt;"",COUNTIF(VS_C,I35)&gt;0)</formula>
    </cfRule>
  </conditionalFormatting>
  <conditionalFormatting sqref="Q35:Q64">
    <cfRule type="expression" dxfId="49" priority="62">
      <formula>AND(P35&lt;&gt;"",COUNTIF(VS_A,P35)&gt;0)</formula>
    </cfRule>
  </conditionalFormatting>
  <conditionalFormatting sqref="R35:R64">
    <cfRule type="expression" dxfId="48" priority="67">
      <formula>AND(P35&lt;&gt;"",COUNTIF(VS_B,P35)&gt;0)</formula>
    </cfRule>
  </conditionalFormatting>
  <conditionalFormatting sqref="P35:V64">
    <cfRule type="expression" dxfId="47" priority="69">
      <formula>AND($P35&lt;&gt;"",COUNTIF(feries,$P35)&gt;0)</formula>
    </cfRule>
    <cfRule type="expression" dxfId="46" priority="70">
      <formula>AND($P35&lt;&gt;"",WEEKDAY($P35,2)&gt;5)</formula>
    </cfRule>
  </conditionalFormatting>
  <conditionalFormatting sqref="V35:V64">
    <cfRule type="expression" dxfId="45" priority="61">
      <formula>MOD(_xlfn.ISOWEEKNUM(P35),2)=0</formula>
    </cfRule>
  </conditionalFormatting>
  <conditionalFormatting sqref="S35:S64">
    <cfRule type="expression" dxfId="44" priority="68">
      <formula>AND(P35&lt;&gt;"",COUNTIF(VS_C,P35)&gt;0)</formula>
    </cfRule>
  </conditionalFormatting>
  <conditionalFormatting sqref="X35:X65">
    <cfRule type="expression" dxfId="43" priority="52">
      <formula>AND(W35&lt;&gt;"",COUNTIF(VS_A,W35)&gt;0)</formula>
    </cfRule>
  </conditionalFormatting>
  <conditionalFormatting sqref="Y35:Y65">
    <cfRule type="expression" dxfId="42" priority="57">
      <formula>AND(W35&lt;&gt;"",COUNTIF(VS_B,W35)&gt;0)</formula>
    </cfRule>
  </conditionalFormatting>
  <conditionalFormatting sqref="W35:AC65">
    <cfRule type="expression" dxfId="41" priority="59">
      <formula>AND($W35&lt;&gt;"",COUNTIF(feries,$W35)&gt;0)</formula>
    </cfRule>
    <cfRule type="expression" dxfId="40" priority="60">
      <formula>AND($W35&lt;&gt;"",WEEKDAY($W35,2)&gt;5)</formula>
    </cfRule>
  </conditionalFormatting>
  <conditionalFormatting sqref="AC35:AC65">
    <cfRule type="expression" dxfId="39" priority="51">
      <formula>MOD(_xlfn.ISOWEEKNUM(W35),2)=0</formula>
    </cfRule>
  </conditionalFormatting>
  <conditionalFormatting sqref="Z35:Z65">
    <cfRule type="expression" dxfId="38" priority="58">
      <formula>AND(W35&lt;&gt;"",COUNTIF(VS_C,W35)&gt;0)</formula>
    </cfRule>
  </conditionalFormatting>
  <conditionalFormatting sqref="AE35:AE64">
    <cfRule type="expression" dxfId="37" priority="42">
      <formula>AND(AD35&lt;&gt;"",COUNTIF(VS_A,AD35)&gt;0)</formula>
    </cfRule>
  </conditionalFormatting>
  <conditionalFormatting sqref="AF35:AF64">
    <cfRule type="expression" dxfId="36" priority="47">
      <formula>AND(AD35&lt;&gt;"",COUNTIF(VS_B,AD35)&gt;0)</formula>
    </cfRule>
  </conditionalFormatting>
  <conditionalFormatting sqref="AD35:AJ64">
    <cfRule type="expression" dxfId="35" priority="49">
      <formula>AND($AD35&lt;&gt;"",COUNTIF(feries,$AD35)&gt;0)</formula>
    </cfRule>
    <cfRule type="expression" dxfId="34" priority="50">
      <formula>AND($AD35&lt;&gt;"",WEEKDAY($AD35,2)&gt;5)</formula>
    </cfRule>
  </conditionalFormatting>
  <conditionalFormatting sqref="AJ35:AJ64">
    <cfRule type="expression" dxfId="33" priority="41">
      <formula>MOD(_xlfn.ISOWEEKNUM(AD35),2)=0</formula>
    </cfRule>
  </conditionalFormatting>
  <conditionalFormatting sqref="AG35:AG64">
    <cfRule type="expression" dxfId="32" priority="48">
      <formula>AND(AD35&lt;&gt;"",COUNTIF(VS_C,AD35)&gt;0)</formula>
    </cfRule>
  </conditionalFormatting>
  <conditionalFormatting sqref="AL35:AL65">
    <cfRule type="expression" dxfId="31" priority="32">
      <formula>AND(AK35&lt;&gt;"",COUNTIF(VS_A,AK35)&gt;0)</formula>
    </cfRule>
  </conditionalFormatting>
  <conditionalFormatting sqref="AM35:AM65">
    <cfRule type="expression" dxfId="30" priority="37">
      <formula>AND(AK35&lt;&gt;"",COUNTIF(VS_B,AK35)&gt;0)</formula>
    </cfRule>
  </conditionalFormatting>
  <conditionalFormatting sqref="AK35:AQ65">
    <cfRule type="expression" dxfId="29" priority="39">
      <formula>AND($AK35&lt;&gt;"",COUNTIF(feries,$AK35)&gt;0)</formula>
    </cfRule>
    <cfRule type="expression" dxfId="28" priority="40">
      <formula>AND($AK35&lt;&gt;"",WEEKDAY($AK35,2)&gt;5)</formula>
    </cfRule>
  </conditionalFormatting>
  <conditionalFormatting sqref="AQ35:AQ65">
    <cfRule type="expression" dxfId="27" priority="31">
      <formula>MOD(_xlfn.ISOWEEKNUM(AK35),2)=0</formula>
    </cfRule>
  </conditionalFormatting>
  <conditionalFormatting sqref="AN35:AN65">
    <cfRule type="expression" dxfId="26" priority="38">
      <formula>AND(AK35&lt;&gt;"",COUNTIF(VS_C,AK35)&gt;0)</formula>
    </cfRule>
  </conditionalFormatting>
  <conditionalFormatting sqref="B2:AO65">
    <cfRule type="cellIs" dxfId="25" priority="27" operator="equal">
      <formula>"M"</formula>
    </cfRule>
    <cfRule type="cellIs" dxfId="24" priority="28" operator="equal">
      <formula>"A"</formula>
    </cfRule>
    <cfRule type="cellIs" dxfId="23" priority="29" operator="equal">
      <formula>"N"</formula>
    </cfRule>
    <cfRule type="cellIs" dxfId="22" priority="30" operator="equal">
      <formula>"J"</formula>
    </cfRule>
  </conditionalFormatting>
  <conditionalFormatting sqref="I2:I30">
    <cfRule type="expression" dxfId="21" priority="21">
      <formula>AND($B2&lt;&gt;"",COUNTIF(feries,$B2)&gt;0)</formula>
    </cfRule>
    <cfRule type="expression" dxfId="20" priority="22">
      <formula>AND($B2&lt;&gt;"",WEEKDAY($B2,2)&gt;5)</formula>
    </cfRule>
  </conditionalFormatting>
  <conditionalFormatting sqref="W2:W31">
    <cfRule type="expression" dxfId="19" priority="19">
      <formula>AND($B2&lt;&gt;"",COUNTIF(feries,$B2)&gt;0)</formula>
    </cfRule>
    <cfRule type="expression" dxfId="18" priority="20">
      <formula>AND($B2&lt;&gt;"",WEEKDAY($B2,2)&gt;5)</formula>
    </cfRule>
  </conditionalFormatting>
  <conditionalFormatting sqref="AD2:AD32">
    <cfRule type="expression" dxfId="17" priority="17">
      <formula>AND($B2&lt;&gt;"",COUNTIF(feries,$B2)&gt;0)</formula>
    </cfRule>
    <cfRule type="expression" dxfId="16" priority="18">
      <formula>AND($B2&lt;&gt;"",WEEKDAY($B2,2)&gt;5)</formula>
    </cfRule>
  </conditionalFormatting>
  <conditionalFormatting sqref="AK2:AK31">
    <cfRule type="expression" dxfId="15" priority="15">
      <formula>AND($B2&lt;&gt;"",COUNTIF(feries,$B2)&gt;0)</formula>
    </cfRule>
    <cfRule type="expression" dxfId="14" priority="16">
      <formula>AND($B2&lt;&gt;"",WEEKDAY($B2,2)&gt;5)</formula>
    </cfRule>
  </conditionalFormatting>
  <conditionalFormatting sqref="P2:P32">
    <cfRule type="expression" dxfId="13" priority="13">
      <formula>AND($B2&lt;&gt;"",COUNTIF(feries,$B2)&gt;0)</formula>
    </cfRule>
    <cfRule type="expression" dxfId="12" priority="14">
      <formula>AND($B2&lt;&gt;"",WEEKDAY($B2,2)&gt;5)</formula>
    </cfRule>
  </conditionalFormatting>
  <conditionalFormatting sqref="B35:B65">
    <cfRule type="expression" dxfId="11" priority="11">
      <formula>AND($B35&lt;&gt;"",COUNTIF(feries,$B35)&gt;0)</formula>
    </cfRule>
    <cfRule type="expression" dxfId="10" priority="12">
      <formula>AND($B35&lt;&gt;"",WEEKDAY($B35,2)&gt;5)</formula>
    </cfRule>
  </conditionalFormatting>
  <conditionalFormatting sqref="I35:I65">
    <cfRule type="expression" dxfId="9" priority="9">
      <formula>AND($B35&lt;&gt;"",COUNTIF(feries,$B35)&gt;0)</formula>
    </cfRule>
    <cfRule type="expression" dxfId="8" priority="10">
      <formula>AND($B35&lt;&gt;"",WEEKDAY($B35,2)&gt;5)</formula>
    </cfRule>
  </conditionalFormatting>
  <conditionalFormatting sqref="P35:P64">
    <cfRule type="expression" dxfId="7" priority="7">
      <formula>AND($B35&lt;&gt;"",COUNTIF(feries,$B35)&gt;0)</formula>
    </cfRule>
    <cfRule type="expression" dxfId="6" priority="8">
      <formula>AND($B35&lt;&gt;"",WEEKDAY($B35,2)&gt;5)</formula>
    </cfRule>
  </conditionalFormatting>
  <conditionalFormatting sqref="W35:W65">
    <cfRule type="expression" dxfId="5" priority="5">
      <formula>AND($B35&lt;&gt;"",COUNTIF(feries,$B35)&gt;0)</formula>
    </cfRule>
    <cfRule type="expression" dxfId="4" priority="6">
      <formula>AND($B35&lt;&gt;"",WEEKDAY($B35,2)&gt;5)</formula>
    </cfRule>
  </conditionalFormatting>
  <conditionalFormatting sqref="AD35:AD64">
    <cfRule type="expression" dxfId="3" priority="3">
      <formula>AND($B35&lt;&gt;"",COUNTIF(feries,$B35)&gt;0)</formula>
    </cfRule>
    <cfRule type="expression" dxfId="2" priority="4">
      <formula>AND($B35&lt;&gt;"",WEEKDAY($B35,2)&gt;5)</formula>
    </cfRule>
  </conditionalFormatting>
  <conditionalFormatting sqref="AK35:AK65">
    <cfRule type="expression" dxfId="1" priority="1">
      <formula>AND($B35&lt;&gt;"",COUNTIF(feries,$B35)&gt;0)</formula>
    </cfRule>
    <cfRule type="expression" dxfId="0" priority="2">
      <formula>AND($B35&lt;&gt;"",WEEKDAY($B35,2)&gt;5)</formula>
    </cfRule>
  </conditionalFormatting>
  <printOptions horizontalCentered="1" verticalCentered="1"/>
  <pageMargins left="0.5" right="0.75" top="1.5" bottom="1" header="0.5" footer="0.5"/>
  <pageSetup paperSize="9" scale="94" orientation="landscape" horizontalDpi="360" verticalDpi="360" r:id="rId1"/>
  <headerFooter>
    <oddHeader>&amp;CCALENDRIER 2023</oddHeader>
  </headerFooter>
  <drawing r:id="rId2"/>
  <legacyDrawing r:id="rId3"/>
  <controls>
    <mc:AlternateContent xmlns:mc="http://schemas.openxmlformats.org/markup-compatibility/2006">
      <mc:Choice Requires="x14">
        <control shapeId="8195" r:id="rId4" name="ListBox2">
          <controlPr defaultSize="0" autoLine="0" r:id="rId5">
            <anchor>
              <from>
                <xdr:col>43</xdr:col>
                <xdr:colOff>0</xdr:colOff>
                <xdr:row>1</xdr:row>
                <xdr:rowOff>167640</xdr:rowOff>
              </from>
              <to>
                <xdr:col>45</xdr:col>
                <xdr:colOff>708660</xdr:colOff>
                <xdr:row>31</xdr:row>
                <xdr:rowOff>76200</xdr:rowOff>
              </to>
            </anchor>
          </controlPr>
        </control>
      </mc:Choice>
      <mc:Fallback>
        <control shapeId="8195" r:id="rId4" name="ListBox2"/>
      </mc:Fallback>
    </mc:AlternateContent>
    <mc:AlternateContent xmlns:mc="http://schemas.openxmlformats.org/markup-compatibility/2006">
      <mc:Choice Requires="x14">
        <control shapeId="8196" r:id="rId6" name="ListBox1">
          <controlPr defaultSize="0" autoLine="0" r:id="rId7">
            <anchor moveWithCells="1">
              <from>
                <xdr:col>0</xdr:col>
                <xdr:colOff>15240</xdr:colOff>
                <xdr:row>1</xdr:row>
                <xdr:rowOff>167640</xdr:rowOff>
              </from>
              <to>
                <xdr:col>1</xdr:col>
                <xdr:colOff>7620</xdr:colOff>
                <xdr:row>36</xdr:row>
                <xdr:rowOff>160020</xdr:rowOff>
              </to>
            </anchor>
          </controlPr>
        </control>
      </mc:Choice>
      <mc:Fallback>
        <control shapeId="8196" r:id="rId6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Adresse</vt:lpstr>
      <vt:lpstr>ACCUEIL</vt:lpstr>
      <vt:lpstr>Données</vt:lpstr>
      <vt:lpstr>CALENDRIER</vt:lpstr>
      <vt:lpstr>feries</vt:lpstr>
      <vt:lpstr>L_mois</vt:lpstr>
      <vt:lpstr>Var_An</vt:lpstr>
      <vt:lpstr>VS_A</vt:lpstr>
      <vt:lpstr>VS_B</vt:lpstr>
      <vt:lpstr>VS_C</vt:lpstr>
      <vt:lpstr>CALENDRIER!Zone_d_impression</vt:lpstr>
      <vt:lpstr>CALENDRIER!Zone_d_impression1</vt:lpstr>
      <vt:lpstr>CALENDRIER!Zone_d_impression2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cp:lastPrinted>2022-12-19T05:08:36Z</cp:lastPrinted>
  <dcterms:created xsi:type="dcterms:W3CDTF">2022-11-29T14:06:29Z</dcterms:created>
  <dcterms:modified xsi:type="dcterms:W3CDTF">2023-04-05T09:14:46Z</dcterms:modified>
</cp:coreProperties>
</file>