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26C1DBC-8F94-4408-90E7-194C3C65983F}" xr6:coauthVersionLast="36" xr6:coauthVersionMax="47" xr10:uidLastSave="{00000000-0000-0000-0000-000000000000}"/>
  <bookViews>
    <workbookView xWindow="-120" yWindow="-120" windowWidth="29040" windowHeight="15840" tabRatio="759" activeTab="1" xr2:uid="{C29FD83E-6CB2-45EB-85F5-60B591AFA5B6}"/>
  </bookViews>
  <sheets>
    <sheet name="Journal des sorties" sheetId="1" r:id="rId1"/>
    <sheet name="Générateur BCI" sheetId="9" r:id="rId2"/>
    <sheet name="Amalgame" sheetId="10" r:id="rId3"/>
  </sheets>
  <definedNames>
    <definedName name="_xlnm._FilterDatabase" localSheetId="0" hidden="1">'Journal des sorties'!$A$1:$L$3</definedName>
    <definedName name="Bâtiments">#REF!</definedName>
    <definedName name="CARMES">#REF!</definedName>
    <definedName name="FINTO">#REF!</definedName>
    <definedName name="Fond">'Générateur BCI'!$A$36</definedName>
    <definedName name="_xlnm.Print_Titles" localSheetId="0">'Journal des sorties'!$1:$1</definedName>
    <definedName name="LISTE_BATIMENTS">#REF!</definedName>
    <definedName name="Liste_Etages_Client">OFFSET(#REF!,MATCH('Journal des sorties'!$I1&amp;'Journal des sorties'!$H1,#REF! &amp;#REF!,0)-1,0,1,4)</definedName>
    <definedName name="Liste_Occupants">OFFSET(INDIRECT("T_Bâtiments[" &amp; 'Journal des sorties'!$H1 &amp; "]"),,,MAX(1,COUNTA(INDIRECT("T_Bâtiments[" &amp; 'Journal des sorties'!$H1 &amp; "]"))))</definedName>
    <definedName name="LISTE_SERVICES">#REF!</definedName>
    <definedName name="LOI">#REF!</definedName>
    <definedName name="MCANT">#REF!</definedName>
    <definedName name="MCBRU">#REF!</definedName>
    <definedName name="MCBXL">#REF!</definedName>
    <definedName name="MCCHA">#REF!</definedName>
    <definedName name="MCEUP">#REF!</definedName>
    <definedName name="MCGEN">#REF!</definedName>
    <definedName name="MCHAS">#REF!</definedName>
    <definedName name="MCLEU">#REF!</definedName>
    <definedName name="MCLIE">#REF!</definedName>
    <definedName name="MCMON">#REF!</definedName>
    <definedName name="MCNAM">#REF!</definedName>
    <definedName name="MCTOU">#REF!</definedName>
    <definedName name="MCVIT">#REF!</definedName>
    <definedName name="TOISON">#REF!</definedName>
    <definedName name="WTC">#REF!</definedName>
    <definedName name="_xlnm.Print_Area" localSheetId="1">'Générateur BCI'!$A$1:$H$36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F3" i="1"/>
  <c r="G3" i="1"/>
  <c r="P2" i="9" l="1"/>
  <c r="K4" i="9"/>
  <c r="D19" i="9"/>
  <c r="D20" i="9"/>
  <c r="D21" i="9"/>
  <c r="D22" i="9"/>
  <c r="D23" i="9"/>
  <c r="D24" i="9"/>
  <c r="D25" i="9"/>
  <c r="B19" i="9"/>
  <c r="B20" i="9"/>
  <c r="B21" i="9"/>
  <c r="B22" i="9"/>
  <c r="B23" i="9"/>
  <c r="B24" i="9"/>
  <c r="B25" i="9"/>
  <c r="B26" i="9"/>
  <c r="B27" i="9"/>
  <c r="D17" i="9" l="1"/>
  <c r="D18" i="9"/>
  <c r="D26" i="9"/>
  <c r="D27" i="9"/>
  <c r="D28" i="9"/>
  <c r="D29" i="9"/>
  <c r="D30" i="9"/>
  <c r="D31" i="9"/>
  <c r="D32" i="9"/>
  <c r="D33" i="9"/>
  <c r="D34" i="9"/>
  <c r="D35" i="9"/>
  <c r="D16" i="9"/>
  <c r="B18" i="9"/>
  <c r="B28" i="9"/>
  <c r="B29" i="9"/>
  <c r="B30" i="9"/>
  <c r="B31" i="9"/>
  <c r="B32" i="9"/>
  <c r="B33" i="9"/>
  <c r="B34" i="9"/>
  <c r="B35" i="9"/>
  <c r="F2" i="1" l="1"/>
  <c r="D2" i="1" l="1"/>
  <c r="C2" i="1"/>
  <c r="G2" i="1" l="1"/>
</calcChain>
</file>

<file path=xl/sharedStrings.xml><?xml version="1.0" encoding="utf-8"?>
<sst xmlns="http://schemas.openxmlformats.org/spreadsheetml/2006/main" count="72" uniqueCount="51">
  <si>
    <t>Description FR</t>
  </si>
  <si>
    <t>Description NL</t>
  </si>
  <si>
    <t>Conditionnement</t>
  </si>
  <si>
    <t>Remarque(s)</t>
  </si>
  <si>
    <t>Quantité</t>
  </si>
  <si>
    <t>Date</t>
  </si>
  <si>
    <t>N° d'article</t>
  </si>
  <si>
    <t>Prix moyen tvac</t>
  </si>
  <si>
    <t>Bâtiment</t>
  </si>
  <si>
    <t>Client</t>
  </si>
  <si>
    <t>Etage</t>
  </si>
  <si>
    <t>N° bon de commande interne</t>
  </si>
  <si>
    <t>Année</t>
  </si>
  <si>
    <t>Compteur</t>
  </si>
  <si>
    <t>BON DE COMMANDE INTERNE - INTERNE BESTELBON</t>
  </si>
  <si>
    <t>NUMÉRO BCI
IB NUMMER</t>
  </si>
  <si>
    <t>DEGRÉ URGENCE
URGENTIEGRAAD</t>
  </si>
  <si>
    <t>BÂTIMENT
GEBOUW</t>
  </si>
  <si>
    <t>ÉTAGE
VERDIEPING</t>
  </si>
  <si>
    <t>DEMANDEUR
AANVRAGER</t>
  </si>
  <si>
    <t>RÉFÉRENCE SNOW
SNOW REFERENTIE</t>
  </si>
  <si>
    <t>ENCODAGE AMALGAME
AMALGAAM CODERING</t>
  </si>
  <si>
    <t>PROCHAINE VISITE (CR)
VOLGENDE BEZOEK (RC)</t>
  </si>
  <si>
    <t>N° article
Artikel nummer</t>
  </si>
  <si>
    <t>Dénomination article
Itemnaam</t>
  </si>
  <si>
    <t>Quantité
Hoeveelheid</t>
  </si>
  <si>
    <t>Localisation
Locatie</t>
  </si>
  <si>
    <t>Remarque
Opmerking</t>
  </si>
  <si>
    <t>Date préparation
Bereidingsdatum</t>
  </si>
  <si>
    <t>SERVICE
DIENST</t>
  </si>
  <si>
    <t>END</t>
  </si>
  <si>
    <t>ATTENTION CELLULES FUSIONNEES !!!!</t>
  </si>
  <si>
    <t>23-00001-MCCHA-DG HAN.pdf</t>
  </si>
  <si>
    <t>23-00002-TOISON D OR-FIA.pdf</t>
  </si>
  <si>
    <t>Confirmation Kadir ?</t>
  </si>
  <si>
    <t>23-00003-MCCHA-FIA.pdf</t>
  </si>
  <si>
    <t>23-00003-TOISON-CABINET LALIEUX.pdf</t>
  </si>
  <si>
    <t>23-00003-WTC III-DG HAN.pdf</t>
  </si>
  <si>
    <t>23-00004-MCCHA-FACILITY.pdf</t>
  </si>
  <si>
    <t>test.pdf</t>
  </si>
  <si>
    <t>Sans objet</t>
  </si>
  <si>
    <t>OUI</t>
  </si>
  <si>
    <t>23-00008-MCEUP-DG HAN.pdf</t>
  </si>
  <si>
    <t>23-00009-MCEUP-DG HAN.pdf</t>
  </si>
  <si>
    <t>23-00010-TOISON-CABINET LALIEUX.pdf</t>
  </si>
  <si>
    <t>Dès que possible</t>
  </si>
  <si>
    <t>La Madeleine</t>
  </si>
  <si>
    <t>Reproduction</t>
  </si>
  <si>
    <t>Marcel Proust</t>
  </si>
  <si>
    <t>Brochures n°150</t>
  </si>
  <si>
    <t>Brochures n°1254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</si>
</sst>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7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4659260841701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theme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theme="1"/>
      </bottom>
      <diagonal/>
    </border>
    <border>
      <left/>
      <right/>
      <top style="thin">
        <color auto="1"/>
      </top>
      <bottom style="double">
        <color theme="1"/>
      </bottom>
      <diagonal/>
    </border>
    <border>
      <left/>
      <right style="thin">
        <color auto="1"/>
      </right>
      <top style="thin">
        <color auto="1"/>
      </top>
      <bottom style="double">
        <color theme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6">
    <xf numFmtId="0" fontId="0" fillId="0" borderId="0" xfId="0"/>
    <xf numFmtId="0" fontId="2" fillId="0" borderId="0" xfId="0" applyFont="1" applyAlignment="1">
      <alignment vertical="top"/>
    </xf>
    <xf numFmtId="0" fontId="2" fillId="0" borderId="0" xfId="0" applyFont="1" applyAlignment="1" applyProtection="1">
      <alignment horizontal="right" vertical="top"/>
      <protection locked="0"/>
    </xf>
    <xf numFmtId="0" fontId="2" fillId="0" borderId="0" xfId="0" applyFont="1" applyAlignment="1" applyProtection="1">
      <alignment vertical="top"/>
      <protection locked="0"/>
    </xf>
    <xf numFmtId="1" fontId="2" fillId="0" borderId="0" xfId="0" applyNumberFormat="1" applyFont="1" applyAlignment="1" applyProtection="1">
      <alignment horizontal="right" vertical="top"/>
      <protection locked="0"/>
    </xf>
    <xf numFmtId="4" fontId="2" fillId="0" borderId="0" xfId="0" applyNumberFormat="1" applyFont="1" applyAlignment="1">
      <alignment vertical="top"/>
    </xf>
    <xf numFmtId="2" fontId="2" fillId="0" borderId="0" xfId="0" applyNumberFormat="1" applyFont="1" applyAlignment="1">
      <alignment vertical="top"/>
    </xf>
    <xf numFmtId="3" fontId="2" fillId="0" borderId="0" xfId="0" applyNumberFormat="1" applyFont="1" applyAlignment="1" applyProtection="1">
      <alignment vertical="top"/>
      <protection locked="0"/>
    </xf>
    <xf numFmtId="1" fontId="2" fillId="0" borderId="0" xfId="0" applyNumberFormat="1" applyFont="1" applyAlignment="1" applyProtection="1">
      <alignment vertical="top"/>
      <protection locked="0"/>
    </xf>
    <xf numFmtId="3" fontId="2" fillId="0" borderId="0" xfId="0" applyNumberFormat="1" applyFont="1" applyAlignment="1">
      <alignment vertical="top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1" xfId="0" applyBorder="1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4" borderId="1" xfId="0" applyFill="1" applyBorder="1" applyProtection="1">
      <protection hidden="1"/>
    </xf>
    <xf numFmtId="0" fontId="0" fillId="4" borderId="10" xfId="0" applyFill="1" applyBorder="1" applyProtection="1">
      <protection hidden="1"/>
    </xf>
    <xf numFmtId="0" fontId="0" fillId="4" borderId="1" xfId="0" applyFill="1" applyBorder="1" applyAlignment="1" applyProtection="1">
      <alignment horizontal="center"/>
      <protection hidden="1"/>
    </xf>
    <xf numFmtId="0" fontId="0" fillId="4" borderId="10" xfId="0" applyFill="1" applyBorder="1" applyAlignment="1" applyProtection="1">
      <alignment horizontal="center"/>
      <protection hidden="1"/>
    </xf>
    <xf numFmtId="0" fontId="3" fillId="3" borderId="1" xfId="0" applyFont="1" applyFill="1" applyBorder="1" applyAlignment="1" applyProtection="1">
      <alignment horizontal="center" vertical="top" wrapText="1"/>
      <protection hidden="1"/>
    </xf>
    <xf numFmtId="0" fontId="0" fillId="0" borderId="0" xfId="0" applyAlignment="1" applyProtection="1">
      <alignment horizontal="center"/>
      <protection hidden="1"/>
    </xf>
    <xf numFmtId="0" fontId="4" fillId="0" borderId="0" xfId="1" applyProtection="1"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5" xfId="0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6" fillId="5" borderId="14" xfId="0" applyFont="1" applyFill="1" applyBorder="1" applyAlignment="1" applyProtection="1">
      <alignment vertical="center" wrapText="1"/>
      <protection hidden="1"/>
    </xf>
    <xf numFmtId="0" fontId="6" fillId="5" borderId="1" xfId="0" applyFont="1" applyFill="1" applyBorder="1" applyAlignment="1" applyProtection="1">
      <alignment vertical="center" wrapText="1"/>
      <protection hidden="1"/>
    </xf>
    <xf numFmtId="0" fontId="6" fillId="5" borderId="15" xfId="0" applyFont="1" applyFill="1" applyBorder="1" applyAlignment="1" applyProtection="1">
      <alignment vertical="center" wrapText="1"/>
      <protection hidden="1"/>
    </xf>
    <xf numFmtId="14" fontId="0" fillId="0" borderId="15" xfId="0" applyNumberFormat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top" wrapText="1"/>
      <protection hidden="1"/>
    </xf>
    <xf numFmtId="0" fontId="3" fillId="4" borderId="1" xfId="0" applyFont="1" applyFill="1" applyBorder="1" applyAlignment="1" applyProtection="1">
      <alignment vertical="center"/>
      <protection hidden="1"/>
    </xf>
    <xf numFmtId="164" fontId="3" fillId="4" borderId="1" xfId="0" applyNumberFormat="1" applyFont="1" applyFill="1" applyBorder="1" applyAlignment="1" applyProtection="1">
      <alignment vertical="center"/>
      <protection hidden="1"/>
    </xf>
    <xf numFmtId="0" fontId="3" fillId="4" borderId="14" xfId="0" applyFont="1" applyFill="1" applyBorder="1" applyAlignment="1" applyProtection="1">
      <alignment horizontal="center" vertical="center"/>
      <protection hidden="1"/>
    </xf>
    <xf numFmtId="14" fontId="2" fillId="0" borderId="0" xfId="0" applyNumberFormat="1" applyFont="1" applyAlignment="1" applyProtection="1">
      <alignment vertical="top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1" xfId="0" applyBorder="1" applyProtection="1">
      <protection locked="0"/>
    </xf>
    <xf numFmtId="0" fontId="0" fillId="0" borderId="13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25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14" fontId="0" fillId="0" borderId="0" xfId="0" applyNumberFormat="1" applyProtection="1">
      <protection locked="0"/>
    </xf>
    <xf numFmtId="14" fontId="0" fillId="0" borderId="0" xfId="0" applyNumberFormat="1"/>
    <xf numFmtId="0" fontId="5" fillId="5" borderId="16" xfId="0" applyFont="1" applyFill="1" applyBorder="1" applyAlignment="1" applyProtection="1">
      <alignment horizontal="center"/>
      <protection hidden="1"/>
    </xf>
    <xf numFmtId="0" fontId="5" fillId="5" borderId="17" xfId="0" applyFont="1" applyFill="1" applyBorder="1" applyAlignment="1" applyProtection="1">
      <alignment horizontal="center"/>
      <protection hidden="1"/>
    </xf>
    <xf numFmtId="0" fontId="5" fillId="5" borderId="18" xfId="0" applyFont="1" applyFill="1" applyBorder="1" applyAlignment="1" applyProtection="1">
      <alignment horizontal="center"/>
      <protection hidden="1"/>
    </xf>
    <xf numFmtId="0" fontId="6" fillId="5" borderId="19" xfId="0" applyFont="1" applyFill="1" applyBorder="1" applyAlignment="1" applyProtection="1">
      <alignment horizontal="left" vertical="center" wrapText="1"/>
      <protection hidden="1"/>
    </xf>
    <xf numFmtId="0" fontId="6" fillId="5" borderId="20" xfId="0" applyFont="1" applyFill="1" applyBorder="1" applyAlignment="1" applyProtection="1">
      <alignment horizontal="left" vertical="center" wrapText="1"/>
      <protection hidden="1"/>
    </xf>
    <xf numFmtId="0" fontId="6" fillId="5" borderId="21" xfId="0" applyFont="1" applyFill="1" applyBorder="1" applyAlignment="1" applyProtection="1">
      <alignment horizontal="left" vertical="center" wrapText="1"/>
      <protection hidden="1"/>
    </xf>
    <xf numFmtId="0" fontId="6" fillId="5" borderId="11" xfId="0" applyFont="1" applyFill="1" applyBorder="1" applyAlignment="1" applyProtection="1">
      <alignment horizontal="left" vertical="center" wrapText="1"/>
      <protection hidden="1"/>
    </xf>
    <xf numFmtId="0" fontId="6" fillId="5" borderId="13" xfId="0" applyFont="1" applyFill="1" applyBorder="1" applyAlignment="1" applyProtection="1">
      <alignment horizontal="left" vertical="center" wrapText="1"/>
      <protection hidden="1"/>
    </xf>
    <xf numFmtId="0" fontId="6" fillId="5" borderId="12" xfId="0" applyFont="1" applyFill="1" applyBorder="1" applyAlignment="1" applyProtection="1">
      <alignment horizontal="left" vertical="center" wrapText="1"/>
      <protection hidden="1"/>
    </xf>
    <xf numFmtId="0" fontId="6" fillId="5" borderId="22" xfId="0" applyFont="1" applyFill="1" applyBorder="1" applyAlignment="1" applyProtection="1">
      <alignment horizontal="left" vertical="center" wrapText="1"/>
      <protection hidden="1"/>
    </xf>
    <xf numFmtId="0" fontId="6" fillId="5" borderId="23" xfId="0" applyFont="1" applyFill="1" applyBorder="1" applyAlignment="1" applyProtection="1">
      <alignment horizontal="left" vertical="center" wrapText="1"/>
      <protection hidden="1"/>
    </xf>
    <xf numFmtId="0" fontId="6" fillId="5" borderId="24" xfId="0" applyFont="1" applyFill="1" applyBorder="1" applyAlignment="1" applyProtection="1">
      <alignment horizontal="left" vertical="center" wrapText="1"/>
      <protection hidden="1"/>
    </xf>
    <xf numFmtId="0" fontId="3" fillId="3" borderId="1" xfId="0" applyFont="1" applyFill="1" applyBorder="1" applyAlignment="1" applyProtection="1">
      <alignment horizontal="left" vertical="top" wrapText="1"/>
      <protection hidden="1"/>
    </xf>
    <xf numFmtId="0" fontId="3" fillId="3" borderId="1" xfId="0" applyFont="1" applyFill="1" applyBorder="1" applyAlignment="1" applyProtection="1">
      <alignment horizontal="left" vertical="top"/>
      <protection hidden="1"/>
    </xf>
    <xf numFmtId="0" fontId="0" fillId="0" borderId="2" xfId="0" applyBorder="1" applyAlignment="1" applyProtection="1">
      <alignment horizontal="left" wrapText="1"/>
      <protection hidden="1"/>
    </xf>
    <xf numFmtId="0" fontId="0" fillId="0" borderId="3" xfId="0" applyBorder="1" applyAlignment="1" applyProtection="1">
      <alignment horizontal="left"/>
      <protection hidden="1"/>
    </xf>
    <xf numFmtId="0" fontId="0" fillId="0" borderId="4" xfId="0" applyBorder="1" applyAlignment="1" applyProtection="1">
      <alignment horizontal="left"/>
      <protection hidden="1"/>
    </xf>
    <xf numFmtId="0" fontId="0" fillId="0" borderId="5" xfId="0" applyBorder="1" applyAlignment="1" applyProtection="1">
      <alignment horizontal="left"/>
      <protection hidden="1"/>
    </xf>
    <xf numFmtId="0" fontId="0" fillId="0" borderId="0" xfId="0" applyAlignment="1" applyProtection="1">
      <alignment horizontal="left"/>
      <protection hidden="1"/>
    </xf>
    <xf numFmtId="0" fontId="0" fillId="0" borderId="6" xfId="0" applyBorder="1" applyAlignment="1" applyProtection="1">
      <alignment horizontal="left"/>
      <protection hidden="1"/>
    </xf>
    <xf numFmtId="0" fontId="0" fillId="0" borderId="7" xfId="0" applyBorder="1" applyAlignment="1" applyProtection="1">
      <alignment horizontal="left"/>
      <protection hidden="1"/>
    </xf>
    <xf numFmtId="0" fontId="0" fillId="0" borderId="8" xfId="0" applyBorder="1" applyAlignment="1" applyProtection="1">
      <alignment horizontal="left"/>
      <protection hidden="1"/>
    </xf>
    <xf numFmtId="0" fontId="0" fillId="0" borderId="9" xfId="0" applyBorder="1" applyAlignment="1" applyProtection="1">
      <alignment horizontal="left"/>
      <protection hidden="1"/>
    </xf>
    <xf numFmtId="14" fontId="1" fillId="2" borderId="14" xfId="0" applyNumberFormat="1" applyFont="1" applyFill="1" applyBorder="1" applyAlignment="1">
      <alignment horizontal="center" vertical="top"/>
    </xf>
    <xf numFmtId="1" fontId="1" fillId="2" borderId="14" xfId="0" applyNumberFormat="1" applyFont="1" applyFill="1" applyBorder="1" applyAlignment="1">
      <alignment horizontal="right" vertical="top"/>
    </xf>
    <xf numFmtId="0" fontId="1" fillId="2" borderId="14" xfId="0" applyFont="1" applyFill="1" applyBorder="1" applyAlignment="1">
      <alignment horizontal="left" vertical="top" wrapText="1"/>
    </xf>
    <xf numFmtId="3" fontId="1" fillId="2" borderId="14" xfId="0" applyNumberFormat="1" applyFont="1" applyFill="1" applyBorder="1" applyAlignment="1">
      <alignment horizontal="right" vertical="top" wrapText="1"/>
    </xf>
    <xf numFmtId="4" fontId="1" fillId="2" borderId="14" xfId="0" applyNumberFormat="1" applyFont="1" applyFill="1" applyBorder="1" applyAlignment="1">
      <alignment horizontal="right" vertical="top" wrapText="1"/>
    </xf>
    <xf numFmtId="0" fontId="1" fillId="2" borderId="14" xfId="0" applyFont="1" applyFill="1" applyBorder="1" applyAlignment="1">
      <alignment vertical="top"/>
    </xf>
    <xf numFmtId="0" fontId="1" fillId="2" borderId="14" xfId="0" applyFont="1" applyFill="1" applyBorder="1" applyAlignment="1">
      <alignment horizontal="right" vertical="top" wrapText="1"/>
    </xf>
  </cellXfs>
  <cellStyles count="2">
    <cellStyle name="Lien hypertexte" xfId="1" builtinId="8"/>
    <cellStyle name="Normal" xfId="0" builtinId="0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theme="4" tint="-0.2499465926084170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9" formatCode="dd/mm/yyyy"/>
    </dxf>
    <dxf>
      <border outline="0">
        <bottom style="thin">
          <color auto="1"/>
        </bottom>
      </border>
    </dxf>
    <dxf>
      <border outline="0">
        <top style="thin">
          <color auto="1"/>
        </top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</dxf>
    <dxf>
      <font>
        <strike/>
        <color rgb="FFFF0000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right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4" formatCode="#,##0.00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" formatCode="#,##0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" formatCode="#,##0"/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" formatCode="0"/>
      <alignment horizontal="right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general" vertical="top" textRotation="0" wrapText="0" indent="0" justifyLastLine="0" shrinkToFit="0" readingOrder="0"/>
      <protection locked="0" hidden="0"/>
    </dxf>
    <dxf>
      <border outline="0">
        <bottom style="thin">
          <color auto="1"/>
        </bottom>
      </border>
    </dxf>
    <dxf>
      <border outline="0">
        <top style="thin">
          <color auto="1"/>
        </top>
      </border>
    </dxf>
  </dxfs>
  <tableStyles count="0" defaultTableStyle="TableStyleMedium2" defaultPivotStyle="PivotStyleLight16"/>
  <colors>
    <mruColors>
      <color rgb="FFFFDD71"/>
      <color rgb="FFFFFFCC"/>
      <color rgb="FFF1750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266700</xdr:colOff>
      <xdr:row>36</xdr:row>
      <xdr:rowOff>79812</xdr:rowOff>
    </xdr:from>
    <xdr:to>
      <xdr:col>7</xdr:col>
      <xdr:colOff>1225807</xdr:colOff>
      <xdr:row>46</xdr:row>
      <xdr:rowOff>95250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EACDA5C8-79C0-2DEE-715B-7E94F3E081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34150" y="7747437"/>
          <a:ext cx="5667632" cy="1920438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190500</xdr:colOff>
      <xdr:row>8</xdr:row>
      <xdr:rowOff>171450</xdr:rowOff>
    </xdr:from>
    <xdr:to>
      <xdr:col>12</xdr:col>
      <xdr:colOff>214285</xdr:colOff>
      <xdr:row>12</xdr:row>
      <xdr:rowOff>371475</xdr:rowOff>
    </xdr:to>
    <xdr:pic macro="[0]!Copier_click">
      <xdr:nvPicPr>
        <xdr:cNvPr id="4" name="Image 3">
          <a:extLst>
            <a:ext uri="{FF2B5EF4-FFF2-40B4-BE49-F238E27FC236}">
              <a16:creationId xmlns:a16="http://schemas.microsoft.com/office/drawing/2014/main" id="{36DC80B6-8718-3F10-2F2B-3FCF5E7D7A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0" y="1724025"/>
          <a:ext cx="1890685" cy="9620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696E6F-338F-4E43-B90A-23321B8FD9DD}" name="T_Sortie" displayName="T_Sortie" ref="A1:L3" totalsRowShown="0" dataDxfId="7" headerRowBorderDxfId="20" tableBorderDxfId="21">
  <tableColumns count="12">
    <tableColumn id="1" xr3:uid="{5F25661B-8D1C-4FF7-A700-D69E5D310BD0}" name="Date" dataDxfId="19"/>
    <tableColumn id="2" xr3:uid="{16034602-B36C-4F44-ABF8-146E690F3E25}" name="N° d'article" dataDxfId="18"/>
    <tableColumn id="3" xr3:uid="{1BCE12C4-3432-4E97-A1FD-69A7C93FBB73}" name="Description FR" dataDxfId="17">
      <calculatedColumnFormula>IFERROR(VLOOKUP(B2,#REF!,2,0),"")</calculatedColumnFormula>
    </tableColumn>
    <tableColumn id="4" xr3:uid="{715311C6-B58A-43B1-91B5-370BD9E6794E}" name="Description NL" dataDxfId="16">
      <calculatedColumnFormula>IFERROR(VLOOKUP(B2,#REF!,3,0),"")</calculatedColumnFormula>
    </tableColumn>
    <tableColumn id="5" xr3:uid="{F5C73738-D028-4B13-911F-7C795C0DF1C3}" name="Quantité" dataDxfId="15"/>
    <tableColumn id="6" xr3:uid="{718F54AE-A99E-4588-88DB-EEFD1EB73EE1}" name="Conditionnement" dataDxfId="14">
      <calculatedColumnFormula>IFERROR(VLOOKUP(B2,#REF!,4,0),"")</calculatedColumnFormula>
    </tableColumn>
    <tableColumn id="7" xr3:uid="{FEDE6983-F2AD-41F5-9181-5A58B3928443}" name="Prix moyen tvac" dataDxfId="13">
      <calculatedColumnFormula>IFERROR(VLOOKUP(B2,#REF!,17,0),"")</calculatedColumnFormula>
    </tableColumn>
    <tableColumn id="8" xr3:uid="{000DE074-3502-424A-A29A-85F423EA0A4F}" name="Bâtiment" dataDxfId="12"/>
    <tableColumn id="9" xr3:uid="{A04D2A9F-86A0-4E03-B362-9F10C38F4964}" name="Client" dataDxfId="11"/>
    <tableColumn id="10" xr3:uid="{14F85598-CA0C-4D42-A2D7-81DF5F82D567}" name="Etage" dataDxfId="10"/>
    <tableColumn id="11" xr3:uid="{565145EA-BCC1-460D-948E-0EE1672C15F4}" name="N° bon de commande interne" dataDxfId="9"/>
    <tableColumn id="12" xr3:uid="{E7F850FD-4C6A-4120-B66E-40D70541AD14}" name="Remarque(s)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5B1547-8FDA-40D2-AB84-C2B9B0844FA4}" name="T_amalgame" displayName="T_amalgame" ref="A1:I3" totalsRowShown="0" headerRowDxfId="0" headerRowBorderDxfId="2" tableBorderDxfId="3">
  <tableColumns count="9">
    <tableColumn id="1" xr3:uid="{9B496561-92BD-49F7-9C35-7323C3A4983F}" name="Date" dataDxfId="1"/>
    <tableColumn id="2" xr3:uid="{A1D7E5EA-6247-4466-A85C-705445F09AE6}" name="N° d'article"/>
    <tableColumn id="3" xr3:uid="{FC7AD171-641C-42D6-9243-0F1B42775A61}" name="Quantité"/>
    <tableColumn id="4" xr3:uid="{A636E0B8-46A3-48C0-9EBC-A8748106E779}" name="Bâtiment"/>
    <tableColumn id="5" xr3:uid="{06D7B793-B18A-434F-B986-26B1574D0C3F}" name="Client"/>
    <tableColumn id="6" xr3:uid="{124E569E-5EB9-47B5-96DE-2A62AEB72D05}" name="Etage"/>
    <tableColumn id="7" xr3:uid="{47EEA160-F82D-4164-8577-D9DB43D4A4C1}" name="N° bon de commande interne"/>
    <tableColumn id="8" xr3:uid="{00323759-3D92-4060-B537-9ED1F44CC491}" name="Remarque(s)"/>
    <tableColumn id="9" xr3:uid="{61C3DB10-132D-4F67-A69F-DC5B863D5DC0}" name="Confirmation Kadir ?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3ECA89-C5F7-4A34-A506-0EA5A868E130}">
  <sheetPr codeName="Feuil4"/>
  <dimension ref="A1:L3"/>
  <sheetViews>
    <sheetView topLeftCell="E1" workbookViewId="0">
      <pane ySplit="1" topLeftCell="A2" activePane="bottomLeft" state="frozen"/>
      <selection pane="bottomLeft" activeCell="J7" sqref="J7"/>
    </sheetView>
  </sheetViews>
  <sheetFormatPr baseColWidth="10" defaultColWidth="10.88671875" defaultRowHeight="24.9" customHeight="1" x14ac:dyDescent="0.3"/>
  <cols>
    <col min="1" max="1" width="10.88671875" style="35"/>
    <col min="2" max="2" width="12.44140625" style="8" customWidth="1"/>
    <col min="3" max="3" width="73" style="1" bestFit="1" customWidth="1"/>
    <col min="4" max="4" width="74.109375" style="1" bestFit="1" customWidth="1"/>
    <col min="5" max="5" width="10.88671875" style="7"/>
    <col min="6" max="6" width="17.77734375" style="9" customWidth="1"/>
    <col min="7" max="7" width="16.88671875" style="5" customWidth="1"/>
    <col min="8" max="8" width="28" style="3" customWidth="1"/>
    <col min="9" max="9" width="24.109375" style="3" bestFit="1" customWidth="1"/>
    <col min="10" max="10" width="12.5546875" style="2" bestFit="1" customWidth="1"/>
    <col min="11" max="11" width="28.21875" style="3" customWidth="1"/>
    <col min="12" max="12" width="30.6640625" style="3" customWidth="1"/>
    <col min="13" max="16384" width="10.88671875" style="3"/>
  </cols>
  <sheetData>
    <row r="1" spans="1:12" s="1" customFormat="1" ht="24.9" customHeight="1" x14ac:dyDescent="0.3">
      <c r="A1" s="69" t="s">
        <v>5</v>
      </c>
      <c r="B1" s="70" t="s">
        <v>6</v>
      </c>
      <c r="C1" s="71" t="s">
        <v>0</v>
      </c>
      <c r="D1" s="71" t="s">
        <v>1</v>
      </c>
      <c r="E1" s="72" t="s">
        <v>4</v>
      </c>
      <c r="F1" s="72" t="s">
        <v>2</v>
      </c>
      <c r="G1" s="73" t="s">
        <v>7</v>
      </c>
      <c r="H1" s="74" t="s">
        <v>8</v>
      </c>
      <c r="I1" s="71" t="s">
        <v>9</v>
      </c>
      <c r="J1" s="75" t="s">
        <v>10</v>
      </c>
      <c r="K1" s="71" t="s">
        <v>11</v>
      </c>
      <c r="L1" s="74" t="s">
        <v>3</v>
      </c>
    </row>
    <row r="2" spans="1:12" ht="24.9" customHeight="1" x14ac:dyDescent="0.3">
      <c r="A2" s="35">
        <v>44985</v>
      </c>
      <c r="B2" s="4">
        <v>1000100</v>
      </c>
      <c r="C2" s="6" t="str">
        <f>IFERROR(VLOOKUP(B2,#REF!,2,0),"")</f>
        <v/>
      </c>
      <c r="D2" s="1" t="str">
        <f>IFERROR(VLOOKUP(B2,#REF!,3,0),"")</f>
        <v/>
      </c>
      <c r="E2" s="7">
        <v>100</v>
      </c>
      <c r="F2" s="9" t="str">
        <f>IFERROR(VLOOKUP(B2,#REF!,4,0),"")</f>
        <v/>
      </c>
      <c r="G2" s="5" t="str">
        <f>IFERROR(VLOOKUP(B2,#REF!,17,0),"")</f>
        <v/>
      </c>
      <c r="H2" s="3" t="s">
        <v>46</v>
      </c>
      <c r="I2" s="3" t="s">
        <v>47</v>
      </c>
      <c r="J2" s="2">
        <v>12</v>
      </c>
      <c r="K2" s="3">
        <v>102000</v>
      </c>
      <c r="L2" s="3" t="s">
        <v>48</v>
      </c>
    </row>
    <row r="3" spans="1:12" ht="24.9" customHeight="1" x14ac:dyDescent="0.3">
      <c r="A3" s="35">
        <v>44985</v>
      </c>
      <c r="B3" s="4">
        <v>1000200</v>
      </c>
      <c r="C3" s="6" t="str">
        <f>IFERROR(VLOOKUP(B3,#REF!,2,0),"")</f>
        <v/>
      </c>
      <c r="D3" s="1" t="str">
        <f>IFERROR(VLOOKUP(B3,#REF!,3,0),"")</f>
        <v/>
      </c>
      <c r="E3" s="7">
        <v>156</v>
      </c>
      <c r="F3" s="9" t="str">
        <f>IFERROR(VLOOKUP(B3,#REF!,4,0),"")</f>
        <v/>
      </c>
      <c r="G3" s="5" t="str">
        <f>IFERROR(VLOOKUP(B3,#REF!,17,0),"")</f>
        <v/>
      </c>
      <c r="H3" s="3" t="s">
        <v>46</v>
      </c>
      <c r="I3" s="3" t="s">
        <v>47</v>
      </c>
      <c r="J3" s="2">
        <v>12</v>
      </c>
      <c r="K3" s="3">
        <v>102000</v>
      </c>
      <c r="L3" s="3" t="s">
        <v>48</v>
      </c>
    </row>
  </sheetData>
  <sheetProtection selectLockedCells="1" autoFilter="0"/>
  <dataConsolidate/>
  <conditionalFormatting sqref="I2:I3">
    <cfRule type="expression" dxfId="6" priority="14">
      <formula>ISNA(MATCH(I2,Liste_Occupants,0))</formula>
    </cfRule>
  </conditionalFormatting>
  <conditionalFormatting sqref="C2:D3 F2:G3">
    <cfRule type="expression" dxfId="5" priority="9">
      <formula>$A2&gt;0</formula>
    </cfRule>
  </conditionalFormatting>
  <conditionalFormatting sqref="A2:L3">
    <cfRule type="expression" dxfId="4" priority="7">
      <formula>$A2&gt;0</formula>
    </cfRule>
  </conditionalFormatting>
  <dataValidations count="3">
    <dataValidation type="list" allowBlank="1" showInputMessage="1" showErrorMessage="1" sqref="H2:H3" xr:uid="{DAB710D0-E061-4CD3-90B6-A8E83D1CFC20}">
      <formula1>Bâtiments</formula1>
    </dataValidation>
    <dataValidation type="list" showInputMessage="1" showErrorMessage="1" errorTitle="Etage" error="Choix d'un étage obligatoire." sqref="J2:J3" xr:uid="{76945669-0CF2-4225-B352-C3BC5D615B80}">
      <formula1>Liste_Etages_Client</formula1>
    </dataValidation>
    <dataValidation type="list" allowBlank="1" showInputMessage="1" showErrorMessage="1" sqref="I2:I3" xr:uid="{269DD211-81FA-4FA5-84E6-3CB9F2B66F1E}">
      <formula1>Liste_Occupants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8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858F1-28F8-468A-B2C6-1BCF27949B44}">
  <sheetPr codeName="Feuil6">
    <pageSetUpPr fitToPage="1"/>
  </sheetPr>
  <dimension ref="A1:X61"/>
  <sheetViews>
    <sheetView showGridLines="0" tabSelected="1" zoomScaleNormal="100" workbookViewId="0">
      <pane ySplit="5" topLeftCell="A6" activePane="bottomLeft" state="frozen"/>
      <selection pane="bottomLeft" activeCell="H4" sqref="H4"/>
    </sheetView>
  </sheetViews>
  <sheetFormatPr baseColWidth="10" defaultColWidth="11.44140625" defaultRowHeight="14.4" x14ac:dyDescent="0.3"/>
  <cols>
    <col min="1" max="1" width="16.6640625" style="10" customWidth="1"/>
    <col min="2" max="2" width="77.33203125" style="10" customWidth="1"/>
    <col min="3" max="3" width="12.44140625" style="10" bestFit="1" customWidth="1"/>
    <col min="4" max="4" width="29.88671875" style="10" customWidth="1"/>
    <col min="5" max="5" width="18.33203125" style="10" customWidth="1"/>
    <col min="6" max="6" width="10.109375" style="10" customWidth="1"/>
    <col min="7" max="7" width="5.5546875" style="10" hidden="1" customWidth="1"/>
    <col min="8" max="8" width="29.5546875" style="10" customWidth="1"/>
    <col min="9" max="9" width="3.33203125" style="10" customWidth="1"/>
    <col min="10" max="10" width="9.88671875" style="22" bestFit="1" customWidth="1"/>
    <col min="11" max="11" width="9.5546875" style="10" bestFit="1" customWidth="1"/>
    <col min="12" max="12" width="5.33203125" style="10" customWidth="1"/>
    <col min="13" max="13" width="8.6640625" style="10" customWidth="1"/>
    <col min="14" max="14" width="6.33203125" style="10" bestFit="1" customWidth="1"/>
    <col min="15" max="15" width="11.44140625" style="10"/>
    <col min="16" max="16" width="0" style="10" hidden="1" customWidth="1"/>
    <col min="17" max="20" width="11.44140625" style="10"/>
    <col min="21" max="21" width="16.109375" style="10" bestFit="1" customWidth="1"/>
    <col min="22" max="22" width="19.33203125" style="10" customWidth="1"/>
    <col min="23" max="23" width="11.44140625" style="10"/>
    <col min="24" max="24" width="11.44140625" style="10" hidden="1" customWidth="1"/>
    <col min="25" max="16384" width="11.44140625" style="10"/>
  </cols>
  <sheetData>
    <row r="1" spans="1:24" ht="9.75" customHeight="1" thickBot="1" x14ac:dyDescent="0.35">
      <c r="X1" s="10" t="s">
        <v>32</v>
      </c>
    </row>
    <row r="2" spans="1:24" ht="15" customHeight="1" thickTop="1" thickBot="1" x14ac:dyDescent="0.35">
      <c r="A2" s="46" t="s">
        <v>14</v>
      </c>
      <c r="B2" s="47"/>
      <c r="C2" s="47"/>
      <c r="D2" s="47"/>
      <c r="E2" s="47"/>
      <c r="F2" s="47"/>
      <c r="G2" s="47"/>
      <c r="H2" s="48"/>
      <c r="P2" s="44">
        <f ca="1">TODAY()</f>
        <v>44985</v>
      </c>
      <c r="X2" s="10" t="s">
        <v>33</v>
      </c>
    </row>
    <row r="3" spans="1:24" ht="27.75" customHeight="1" thickTop="1" x14ac:dyDescent="0.3">
      <c r="A3" s="27" t="s">
        <v>15</v>
      </c>
      <c r="B3" s="34">
        <v>102000</v>
      </c>
      <c r="C3" s="27" t="s">
        <v>29</v>
      </c>
      <c r="D3" s="36" t="s">
        <v>47</v>
      </c>
      <c r="E3" s="49" t="s">
        <v>20</v>
      </c>
      <c r="F3" s="50"/>
      <c r="G3" s="51"/>
      <c r="H3" s="26" t="s">
        <v>40</v>
      </c>
      <c r="J3" s="32" t="s">
        <v>12</v>
      </c>
      <c r="K3" s="32">
        <v>23</v>
      </c>
      <c r="X3" s="10" t="s">
        <v>35</v>
      </c>
    </row>
    <row r="4" spans="1:24" ht="27.75" customHeight="1" x14ac:dyDescent="0.3">
      <c r="A4" s="28" t="s">
        <v>16</v>
      </c>
      <c r="B4" s="24" t="s">
        <v>45</v>
      </c>
      <c r="C4" s="28" t="s">
        <v>18</v>
      </c>
      <c r="D4" s="24">
        <v>12</v>
      </c>
      <c r="E4" s="52" t="s">
        <v>21</v>
      </c>
      <c r="F4" s="53"/>
      <c r="G4" s="54"/>
      <c r="H4" s="37" t="s">
        <v>41</v>
      </c>
      <c r="J4" s="32" t="s">
        <v>13</v>
      </c>
      <c r="K4" s="33">
        <f>COUNTA(X:X)+1</f>
        <v>11</v>
      </c>
      <c r="X4" s="10" t="s">
        <v>36</v>
      </c>
    </row>
    <row r="5" spans="1:24" ht="27.75" customHeight="1" thickBot="1" x14ac:dyDescent="0.35">
      <c r="A5" s="29" t="s">
        <v>17</v>
      </c>
      <c r="B5" s="25" t="s">
        <v>46</v>
      </c>
      <c r="C5" s="29" t="s">
        <v>19</v>
      </c>
      <c r="D5" s="25" t="s">
        <v>48</v>
      </c>
      <c r="E5" s="55" t="s">
        <v>22</v>
      </c>
      <c r="F5" s="56"/>
      <c r="G5" s="57"/>
      <c r="H5" s="30" t="s">
        <v>40</v>
      </c>
      <c r="J5" s="10"/>
      <c r="X5" s="10" t="s">
        <v>37</v>
      </c>
    </row>
    <row r="6" spans="1:24" ht="7.5" customHeight="1" thickTop="1" x14ac:dyDescent="0.3">
      <c r="D6" s="13"/>
      <c r="E6" s="13"/>
      <c r="F6" s="13"/>
      <c r="G6" s="13"/>
      <c r="J6" s="10"/>
      <c r="X6" s="10" t="s">
        <v>38</v>
      </c>
    </row>
    <row r="7" spans="1:24" ht="6.75" customHeight="1" x14ac:dyDescent="0.3">
      <c r="A7" s="60" t="s">
        <v>31</v>
      </c>
      <c r="B7" s="61"/>
      <c r="C7" s="61"/>
      <c r="D7" s="61"/>
      <c r="E7" s="61"/>
      <c r="F7" s="61"/>
      <c r="G7" s="61"/>
      <c r="H7" s="62"/>
      <c r="J7" s="10"/>
      <c r="X7" s="10" t="s">
        <v>42</v>
      </c>
    </row>
    <row r="8" spans="1:24" ht="15" hidden="1" customHeight="1" x14ac:dyDescent="0.3">
      <c r="A8" s="63"/>
      <c r="B8" s="64"/>
      <c r="C8" s="64"/>
      <c r="D8" s="64"/>
      <c r="E8" s="64"/>
      <c r="F8" s="64"/>
      <c r="G8" s="64"/>
      <c r="H8" s="65"/>
      <c r="J8" s="10"/>
      <c r="X8" s="10" t="s">
        <v>43</v>
      </c>
    </row>
    <row r="9" spans="1:24" x14ac:dyDescent="0.3">
      <c r="A9" s="63"/>
      <c r="B9" s="64"/>
      <c r="C9" s="64"/>
      <c r="D9" s="64"/>
      <c r="E9" s="64"/>
      <c r="F9" s="64"/>
      <c r="G9" s="64"/>
      <c r="H9" s="65"/>
      <c r="J9" s="10"/>
      <c r="X9" s="10" t="s">
        <v>44</v>
      </c>
    </row>
    <row r="10" spans="1:24" x14ac:dyDescent="0.3">
      <c r="A10" s="63"/>
      <c r="B10" s="64"/>
      <c r="C10" s="64"/>
      <c r="D10" s="64"/>
      <c r="E10" s="64"/>
      <c r="F10" s="64"/>
      <c r="G10" s="64"/>
      <c r="H10" s="65"/>
      <c r="J10" s="10"/>
      <c r="X10" s="10" t="s">
        <v>39</v>
      </c>
    </row>
    <row r="11" spans="1:24" x14ac:dyDescent="0.3">
      <c r="A11" s="63"/>
      <c r="B11" s="64"/>
      <c r="C11" s="64"/>
      <c r="D11" s="64"/>
      <c r="E11" s="64"/>
      <c r="F11" s="64"/>
      <c r="G11" s="64"/>
      <c r="H11" s="65"/>
      <c r="J11" s="10"/>
    </row>
    <row r="12" spans="1:24" x14ac:dyDescent="0.3">
      <c r="A12" s="63"/>
      <c r="B12" s="64"/>
      <c r="C12" s="64"/>
      <c r="D12" s="64"/>
      <c r="E12" s="64"/>
      <c r="F12" s="64"/>
      <c r="G12" s="64"/>
      <c r="H12" s="65"/>
      <c r="J12" s="10"/>
    </row>
    <row r="13" spans="1:24" ht="53.25" customHeight="1" x14ac:dyDescent="0.3">
      <c r="A13" s="66"/>
      <c r="B13" s="67"/>
      <c r="C13" s="67"/>
      <c r="D13" s="67"/>
      <c r="E13" s="67"/>
      <c r="F13" s="67"/>
      <c r="G13" s="67"/>
      <c r="H13" s="68"/>
      <c r="J13" s="10"/>
    </row>
    <row r="14" spans="1:24" ht="7.5" customHeight="1" x14ac:dyDescent="0.3">
      <c r="J14" s="10"/>
    </row>
    <row r="15" spans="1:24" ht="28.8" x14ac:dyDescent="0.3">
      <c r="A15" s="31" t="s">
        <v>23</v>
      </c>
      <c r="B15" s="31" t="s">
        <v>24</v>
      </c>
      <c r="C15" s="31" t="s">
        <v>25</v>
      </c>
      <c r="D15" s="21" t="s">
        <v>26</v>
      </c>
      <c r="E15" s="21" t="s">
        <v>28</v>
      </c>
      <c r="F15" s="58" t="s">
        <v>27</v>
      </c>
      <c r="G15" s="59"/>
      <c r="H15" s="59"/>
    </row>
    <row r="16" spans="1:24" x14ac:dyDescent="0.3">
      <c r="A16" s="11">
        <v>1000100</v>
      </c>
      <c r="B16" s="17" t="s">
        <v>49</v>
      </c>
      <c r="C16" s="11">
        <v>100</v>
      </c>
      <c r="D16" s="19" t="str">
        <f>IFERROR(VLOOKUP(A16,#REF!,13,0),"")</f>
        <v/>
      </c>
      <c r="E16" s="15">
        <v>44985</v>
      </c>
      <c r="F16" s="38"/>
      <c r="G16" s="39"/>
      <c r="H16" s="40"/>
      <c r="L16" s="23"/>
    </row>
    <row r="17" spans="1:12" x14ac:dyDescent="0.3">
      <c r="A17" s="11">
        <v>1000200</v>
      </c>
      <c r="B17" s="17" t="s">
        <v>50</v>
      </c>
      <c r="C17" s="11">
        <v>156</v>
      </c>
      <c r="D17" s="19" t="str">
        <f>IFERROR(VLOOKUP(A17,#REF!,13,0),"")</f>
        <v/>
      </c>
      <c r="E17" s="15">
        <v>44985</v>
      </c>
      <c r="F17" s="38"/>
      <c r="G17" s="39"/>
      <c r="H17" s="40"/>
      <c r="L17" s="23"/>
    </row>
    <row r="18" spans="1:12" x14ac:dyDescent="0.3">
      <c r="A18" s="11"/>
      <c r="B18" s="17" t="str">
        <f>IFERROR(VLOOKUP(A18,#REF!,2,0),"")</f>
        <v/>
      </c>
      <c r="C18" s="11"/>
      <c r="D18" s="19" t="str">
        <f>IFERROR(VLOOKUP(A18,#REF!,13,0),"")</f>
        <v/>
      </c>
      <c r="E18" s="14"/>
      <c r="F18" s="38"/>
      <c r="G18" s="39"/>
      <c r="H18" s="40"/>
      <c r="L18" s="23"/>
    </row>
    <row r="19" spans="1:12" x14ac:dyDescent="0.3">
      <c r="A19" s="11"/>
      <c r="B19" s="17" t="str">
        <f>IFERROR(VLOOKUP(A19,#REF!,2,0),"")</f>
        <v/>
      </c>
      <c r="C19" s="11"/>
      <c r="D19" s="19" t="str">
        <f>IFERROR(VLOOKUP(A19,#REF!,13,0),"")</f>
        <v/>
      </c>
      <c r="E19" s="14"/>
      <c r="F19" s="38"/>
      <c r="G19" s="39"/>
      <c r="H19" s="40"/>
      <c r="L19" s="23"/>
    </row>
    <row r="20" spans="1:12" x14ac:dyDescent="0.3">
      <c r="A20" s="11"/>
      <c r="B20" s="17" t="str">
        <f>IFERROR(VLOOKUP(A20,#REF!,2,0),"")</f>
        <v/>
      </c>
      <c r="C20" s="11"/>
      <c r="D20" s="19" t="str">
        <f>IFERROR(VLOOKUP(A20,#REF!,13,0),"")</f>
        <v/>
      </c>
      <c r="E20" s="14"/>
      <c r="F20" s="38"/>
      <c r="G20" s="39"/>
      <c r="H20" s="40"/>
      <c r="L20" s="23"/>
    </row>
    <row r="21" spans="1:12" x14ac:dyDescent="0.3">
      <c r="A21" s="11"/>
      <c r="B21" s="17" t="str">
        <f>IFERROR(VLOOKUP(A21,#REF!,2,0),"")</f>
        <v/>
      </c>
      <c r="C21" s="11"/>
      <c r="D21" s="19" t="str">
        <f>IFERROR(VLOOKUP(A21,#REF!,13,0),"")</f>
        <v/>
      </c>
      <c r="E21" s="14"/>
      <c r="F21" s="38"/>
      <c r="G21" s="39"/>
      <c r="H21" s="40"/>
      <c r="L21" s="23"/>
    </row>
    <row r="22" spans="1:12" x14ac:dyDescent="0.3">
      <c r="A22" s="11"/>
      <c r="B22" s="17" t="str">
        <f>IFERROR(VLOOKUP(A22,#REF!,2,0),"")</f>
        <v/>
      </c>
      <c r="C22" s="11"/>
      <c r="D22" s="19" t="str">
        <f>IFERROR(VLOOKUP(A22,#REF!,13,0),"")</f>
        <v/>
      </c>
      <c r="E22" s="14"/>
      <c r="F22" s="38"/>
      <c r="G22" s="39"/>
      <c r="H22" s="40"/>
      <c r="L22" s="23"/>
    </row>
    <row r="23" spans="1:12" x14ac:dyDescent="0.3">
      <c r="A23" s="11"/>
      <c r="B23" s="17" t="str">
        <f>IFERROR(VLOOKUP(A23,#REF!,2,0),"")</f>
        <v/>
      </c>
      <c r="C23" s="11"/>
      <c r="D23" s="19" t="str">
        <f>IFERROR(VLOOKUP(A23,#REF!,13,0),"")</f>
        <v/>
      </c>
      <c r="E23" s="14"/>
      <c r="F23" s="38"/>
      <c r="G23" s="39"/>
      <c r="H23" s="40"/>
      <c r="L23" s="23"/>
    </row>
    <row r="24" spans="1:12" x14ac:dyDescent="0.3">
      <c r="A24" s="11"/>
      <c r="B24" s="17" t="str">
        <f>IFERROR(VLOOKUP(A24,#REF!,2,0),"")</f>
        <v/>
      </c>
      <c r="C24" s="11"/>
      <c r="D24" s="19" t="str">
        <f>IFERROR(VLOOKUP(A24,#REF!,13,0),"")</f>
        <v/>
      </c>
      <c r="E24" s="14"/>
      <c r="F24" s="38"/>
      <c r="G24" s="39"/>
      <c r="H24" s="40"/>
    </row>
    <row r="25" spans="1:12" x14ac:dyDescent="0.3">
      <c r="A25" s="11"/>
      <c r="B25" s="17" t="str">
        <f>IFERROR(VLOOKUP(A25,#REF!,2,0),"")</f>
        <v/>
      </c>
      <c r="C25" s="11"/>
      <c r="D25" s="19" t="str">
        <f>IFERROR(VLOOKUP(A25,#REF!,13,0),"")</f>
        <v/>
      </c>
      <c r="E25" s="14"/>
      <c r="F25" s="38"/>
      <c r="G25" s="39"/>
      <c r="H25" s="40"/>
    </row>
    <row r="26" spans="1:12" x14ac:dyDescent="0.3">
      <c r="A26" s="11"/>
      <c r="B26" s="17" t="str">
        <f>IFERROR(VLOOKUP(A26,#REF!,2,0),"")</f>
        <v/>
      </c>
      <c r="C26" s="11"/>
      <c r="D26" s="19" t="str">
        <f>IFERROR(VLOOKUP(A26,#REF!,13,0),"")</f>
        <v/>
      </c>
      <c r="E26" s="14"/>
      <c r="F26" s="38"/>
      <c r="G26" s="39"/>
      <c r="H26" s="40"/>
    </row>
    <row r="27" spans="1:12" x14ac:dyDescent="0.3">
      <c r="A27" s="11"/>
      <c r="B27" s="17" t="str">
        <f>IFERROR(VLOOKUP(A27,#REF!,2,0),"")</f>
        <v/>
      </c>
      <c r="C27" s="11"/>
      <c r="D27" s="19" t="str">
        <f>IFERROR(VLOOKUP(A27,#REF!,13,0),"")</f>
        <v/>
      </c>
      <c r="E27" s="14"/>
      <c r="F27" s="38"/>
      <c r="G27" s="39"/>
      <c r="H27" s="40"/>
    </row>
    <row r="28" spans="1:12" x14ac:dyDescent="0.3">
      <c r="A28" s="11"/>
      <c r="B28" s="17" t="str">
        <f>IFERROR(VLOOKUP(A28,#REF!,2,0),"")</f>
        <v/>
      </c>
      <c r="C28" s="11"/>
      <c r="D28" s="19" t="str">
        <f>IFERROR(VLOOKUP(A28,#REF!,13,0),"")</f>
        <v/>
      </c>
      <c r="E28" s="14"/>
      <c r="F28" s="38"/>
      <c r="G28" s="39"/>
      <c r="H28" s="40"/>
    </row>
    <row r="29" spans="1:12" x14ac:dyDescent="0.3">
      <c r="A29" s="11"/>
      <c r="B29" s="17" t="str">
        <f>IFERROR(VLOOKUP(A29,#REF!,2,0),"")</f>
        <v/>
      </c>
      <c r="C29" s="11"/>
      <c r="D29" s="19" t="str">
        <f>IFERROR(VLOOKUP(A29,#REF!,13,0),"")</f>
        <v/>
      </c>
      <c r="E29" s="14"/>
      <c r="F29" s="38"/>
      <c r="G29" s="39"/>
      <c r="H29" s="40"/>
    </row>
    <row r="30" spans="1:12" x14ac:dyDescent="0.3">
      <c r="A30" s="11"/>
      <c r="B30" s="17" t="str">
        <f>IFERROR(VLOOKUP(A30,#REF!,2,0),"")</f>
        <v/>
      </c>
      <c r="C30" s="11"/>
      <c r="D30" s="19" t="str">
        <f>IFERROR(VLOOKUP(A30,#REF!,13,0),"")</f>
        <v/>
      </c>
      <c r="E30" s="14"/>
      <c r="F30" s="38"/>
      <c r="G30" s="39"/>
      <c r="H30" s="40"/>
    </row>
    <row r="31" spans="1:12" x14ac:dyDescent="0.3">
      <c r="A31" s="11"/>
      <c r="B31" s="17" t="str">
        <f>IFERROR(VLOOKUP(A31,#REF!,2,0),"")</f>
        <v/>
      </c>
      <c r="C31" s="11"/>
      <c r="D31" s="19" t="str">
        <f>IFERROR(VLOOKUP(A31,#REF!,13,0),"")</f>
        <v/>
      </c>
      <c r="E31" s="14"/>
      <c r="F31" s="38"/>
      <c r="G31" s="39"/>
      <c r="H31" s="40"/>
    </row>
    <row r="32" spans="1:12" x14ac:dyDescent="0.3">
      <c r="A32" s="11"/>
      <c r="B32" s="17" t="str">
        <f>IFERROR(VLOOKUP(A32,#REF!,2,0),"")</f>
        <v/>
      </c>
      <c r="C32" s="11"/>
      <c r="D32" s="19" t="str">
        <f>IFERROR(VLOOKUP(A32,#REF!,13,0),"")</f>
        <v/>
      </c>
      <c r="E32" s="14"/>
      <c r="F32" s="38"/>
      <c r="G32" s="39"/>
      <c r="H32" s="40"/>
    </row>
    <row r="33" spans="1:8" x14ac:dyDescent="0.3">
      <c r="A33" s="11"/>
      <c r="B33" s="17" t="str">
        <f>IFERROR(VLOOKUP(A33,#REF!,2,0),"")</f>
        <v/>
      </c>
      <c r="C33" s="11"/>
      <c r="D33" s="19" t="str">
        <f>IFERROR(VLOOKUP(A33,#REF!,13,0),"")</f>
        <v/>
      </c>
      <c r="E33" s="14"/>
      <c r="F33" s="38"/>
      <c r="G33" s="39"/>
      <c r="H33" s="40"/>
    </row>
    <row r="34" spans="1:8" x14ac:dyDescent="0.3">
      <c r="A34" s="11"/>
      <c r="B34" s="17" t="str">
        <f>IFERROR(VLOOKUP(A34,#REF!,2,0),"")</f>
        <v/>
      </c>
      <c r="C34" s="11"/>
      <c r="D34" s="19" t="str">
        <f>IFERROR(VLOOKUP(A34,#REF!,13,0),"")</f>
        <v/>
      </c>
      <c r="E34" s="14"/>
      <c r="F34" s="38"/>
      <c r="G34" s="39"/>
      <c r="H34" s="40"/>
    </row>
    <row r="35" spans="1:8" ht="15" thickBot="1" x14ac:dyDescent="0.35">
      <c r="A35" s="12"/>
      <c r="B35" s="18" t="str">
        <f>IFERROR(VLOOKUP(A35,#REF!,2,0),"")</f>
        <v/>
      </c>
      <c r="C35" s="12"/>
      <c r="D35" s="20" t="str">
        <f>IFERROR(VLOOKUP(A35,#REF!,13,0),"")</f>
        <v/>
      </c>
      <c r="E35" s="16"/>
      <c r="F35" s="41"/>
      <c r="G35" s="42"/>
      <c r="H35" s="43"/>
    </row>
    <row r="36" spans="1:8" hidden="1" x14ac:dyDescent="0.3">
      <c r="H36" s="10" t="s">
        <v>30</v>
      </c>
    </row>
    <row r="48" spans="1:8" ht="15" customHeight="1" x14ac:dyDescent="0.3"/>
    <row r="49" spans="10:10" ht="15" customHeight="1" x14ac:dyDescent="0.3"/>
    <row r="57" spans="10:10" x14ac:dyDescent="0.3">
      <c r="J57" s="10"/>
    </row>
    <row r="58" spans="10:10" x14ac:dyDescent="0.3">
      <c r="J58" s="10"/>
    </row>
    <row r="59" spans="10:10" x14ac:dyDescent="0.3">
      <c r="J59" s="10"/>
    </row>
    <row r="60" spans="10:10" x14ac:dyDescent="0.3">
      <c r="J60" s="10"/>
    </row>
    <row r="61" spans="10:10" x14ac:dyDescent="0.3">
      <c r="J61" s="10"/>
    </row>
  </sheetData>
  <sheetProtection formatCells="0" deleteColumns="0" deleteRows="0" selectLockedCells="1" autoFilter="0" pivotTables="0"/>
  <mergeCells count="6">
    <mergeCell ref="A2:H2"/>
    <mergeCell ref="E3:G3"/>
    <mergeCell ref="E4:G4"/>
    <mergeCell ref="E5:G5"/>
    <mergeCell ref="F15:H15"/>
    <mergeCell ref="A7:H13"/>
  </mergeCells>
  <dataValidations count="1">
    <dataValidation type="list" allowBlank="1" showInputMessage="1" showErrorMessage="1" sqref="H4" xr:uid="{1193B1EC-2FBD-4836-AEA6-934AA36F03A0}">
      <formula1>"OUI,NON"</formula1>
    </dataValidation>
  </dataValidations>
  <pageMargins left="0.25" right="0.25" top="0.75" bottom="0.75" header="0.3" footer="0.3"/>
  <pageSetup paperSize="9" scale="73" fitToHeight="0" orientation="landscape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2BD0F1-7A1C-44B4-B981-D090E2D18A41}">
  <sheetPr codeName="Feuil7"/>
  <dimension ref="A1:I3"/>
  <sheetViews>
    <sheetView workbookViewId="0">
      <selection activeCell="B6" sqref="B6"/>
    </sheetView>
  </sheetViews>
  <sheetFormatPr baseColWidth="10" defaultColWidth="32.109375" defaultRowHeight="14.4" x14ac:dyDescent="0.3"/>
  <cols>
    <col min="1" max="1" width="15.33203125" style="45" customWidth="1"/>
    <col min="2" max="2" width="12.44140625" customWidth="1"/>
    <col min="3" max="3" width="10.33203125" customWidth="1"/>
    <col min="4" max="4" width="10.6640625" customWidth="1"/>
    <col min="5" max="6" width="23" bestFit="1" customWidth="1"/>
    <col min="7" max="7" width="36.44140625" bestFit="1" customWidth="1"/>
    <col min="9" max="9" width="21" customWidth="1"/>
  </cols>
  <sheetData>
    <row r="1" spans="1:9" ht="19.5" customHeight="1" x14ac:dyDescent="0.3">
      <c r="A1" s="69" t="s">
        <v>5</v>
      </c>
      <c r="B1" s="70" t="s">
        <v>6</v>
      </c>
      <c r="C1" s="72" t="s">
        <v>4</v>
      </c>
      <c r="D1" s="74" t="s">
        <v>8</v>
      </c>
      <c r="E1" s="71" t="s">
        <v>9</v>
      </c>
      <c r="F1" s="75" t="s">
        <v>10</v>
      </c>
      <c r="G1" s="71" t="s">
        <v>11</v>
      </c>
      <c r="H1" s="71" t="s">
        <v>3</v>
      </c>
      <c r="I1" s="74" t="s">
        <v>34</v>
      </c>
    </row>
    <row r="2" spans="1:9" x14ac:dyDescent="0.3">
      <c r="A2" s="45">
        <v>44985</v>
      </c>
      <c r="B2">
        <v>1000100</v>
      </c>
      <c r="C2">
        <v>100</v>
      </c>
      <c r="D2" t="s">
        <v>46</v>
      </c>
      <c r="E2" t="s">
        <v>47</v>
      </c>
      <c r="F2">
        <v>12</v>
      </c>
      <c r="G2">
        <v>102000</v>
      </c>
      <c r="H2" t="s">
        <v>48</v>
      </c>
    </row>
    <row r="3" spans="1:9" x14ac:dyDescent="0.3">
      <c r="A3" s="45">
        <v>44985</v>
      </c>
      <c r="B3">
        <v>1000200</v>
      </c>
      <c r="C3">
        <v>156</v>
      </c>
      <c r="D3" t="s">
        <v>46</v>
      </c>
      <c r="E3" t="s">
        <v>47</v>
      </c>
      <c r="F3">
        <v>12</v>
      </c>
      <c r="G3">
        <v>102000</v>
      </c>
      <c r="H3" t="s">
        <v>48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6534a40c-236e-44e9-be31-b067d349b406">
      <Terms xmlns="http://schemas.microsoft.com/office/infopath/2007/PartnerControls"/>
    </lcf76f155ced4ddcb4097134ff3c332f>
    <TaxCatchAll xmlns="cec81117-fb18-4edd-991c-30c305078342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0EB9044D9B2904FBDC47348D47ED907" ma:contentTypeVersion="15" ma:contentTypeDescription="Crée un document." ma:contentTypeScope="" ma:versionID="189fa07aa87fc10e483b66d208d85c1e">
  <xsd:schema xmlns:xsd="http://www.w3.org/2001/XMLSchema" xmlns:xs="http://www.w3.org/2001/XMLSchema" xmlns:p="http://schemas.microsoft.com/office/2006/metadata/properties" xmlns:ns2="6534a40c-236e-44e9-be31-b067d349b406" xmlns:ns3="5482e62a-3b7c-4ac1-9320-11be3e8fef81" xmlns:ns4="cec81117-fb18-4edd-991c-30c305078342" targetNamespace="http://schemas.microsoft.com/office/2006/metadata/properties" ma:root="true" ma:fieldsID="9a2d1e268e4dd943706435a92882d024" ns2:_="" ns3:_="" ns4:_="">
    <xsd:import namespace="6534a40c-236e-44e9-be31-b067d349b406"/>
    <xsd:import namespace="5482e62a-3b7c-4ac1-9320-11be3e8fef81"/>
    <xsd:import namespace="cec81117-fb18-4edd-991c-30c30507834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Location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2:lcf76f155ced4ddcb4097134ff3c332f" minOccurs="0"/>
                <xsd:element ref="ns4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534a40c-236e-44e9-be31-b067d349b40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dbf84619-cd7e-4b82-826d-f7f1e81acd8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482e62a-3b7c-4ac1-9320-11be3e8fef81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ec81117-fb18-4edd-991c-30c305078342" elementFormDefault="qualified">
    <xsd:import namespace="http://schemas.microsoft.com/office/2006/documentManagement/types"/>
    <xsd:import namespace="http://schemas.microsoft.com/office/infopath/2007/PartnerControls"/>
    <xsd:element name="TaxCatchAll" ma:index="22" nillable="true" ma:displayName="Taxonomy Catch All Column" ma:hidden="true" ma:list="{22b1a4c9-ca41-4866-9fae-9b1d2eb9994d}" ma:internalName="TaxCatchAll" ma:showField="CatchAllData" ma:web="2ebf3101-fc22-4a63-b623-b3c73e7fb71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C8EA030-8407-4B0B-B848-9A790DB2818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623E65D-E34F-40D9-B1FC-18BB6F6D7460}">
  <ds:schemaRefs>
    <ds:schemaRef ds:uri="http://purl.org/dc/elements/1.1/"/>
    <ds:schemaRef ds:uri="http://schemas.microsoft.com/office/infopath/2007/PartnerControls"/>
    <ds:schemaRef ds:uri="cec81117-fb18-4edd-991c-30c305078342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5482e62a-3b7c-4ac1-9320-11be3e8fef81"/>
    <ds:schemaRef ds:uri="6534a40c-236e-44e9-be31-b067d349b406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F5BA5733-91ED-4DC4-8393-EF9DF546C70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534a40c-236e-44e9-be31-b067d349b406"/>
    <ds:schemaRef ds:uri="5482e62a-3b7c-4ac1-9320-11be3e8fef81"/>
    <ds:schemaRef ds:uri="cec81117-fb18-4edd-991c-30c30507834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Journal des sorties</vt:lpstr>
      <vt:lpstr>Générateur BCI</vt:lpstr>
      <vt:lpstr>Amalgame</vt:lpstr>
      <vt:lpstr>Fond</vt:lpstr>
      <vt:lpstr>'Journal des sorties'!Impression_des_titres</vt:lpstr>
      <vt:lpstr>'Générateur BCI'!Zone_d_impression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Toussaint Hugues</dc:creator>
  <cp:lastModifiedBy>François ROUZE</cp:lastModifiedBy>
  <cp:lastPrinted>2023-02-27T14:21:42Z</cp:lastPrinted>
  <dcterms:created xsi:type="dcterms:W3CDTF">2023-02-01T14:01:19Z</dcterms:created>
  <dcterms:modified xsi:type="dcterms:W3CDTF">2023-02-28T14:58:01Z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0x01010080EB9044D9B2904FBDC47348D47ED907</vt:lpwstr>
  </property>
</Properties>
</file>