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33028D1-4614-40B6-BA59-CB34A8C9C640}" xr6:coauthVersionLast="36" xr6:coauthVersionMax="47" xr10:uidLastSave="{00000000-0000-0000-0000-000000000000}"/>
  <bookViews>
    <workbookView xWindow="-108" yWindow="-108" windowWidth="23256" windowHeight="12456" tabRatio="500" activeTab="3" xr2:uid="{00000000-000D-0000-FFFF-FFFF00000000}"/>
  </bookViews>
  <sheets>
    <sheet name="Data" sheetId="23" r:id="rId1"/>
    <sheet name="Calendrier" sheetId="16" r:id="rId2"/>
    <sheet name="Calendrier (2)" sheetId="24" r:id="rId3"/>
    <sheet name="Calendrier (3)" sheetId="25" r:id="rId4"/>
  </sheets>
  <definedNames>
    <definedName name="AprSun1" localSheetId="2">DATE('Calendrier (2)'!CalendarYear,4,1)-WEEKDAY(DATE('Calendrier (2)'!CalendarYear,4,1))+1</definedName>
    <definedName name="AprSun1" localSheetId="3">DATE('Calendrier (3)'!CalendarYear,4,1)-WEEKDAY(DATE('Calendrier (3)'!CalendarYear,4,1))+1</definedName>
    <definedName name="AprSun1">DATE(CalendarYear,4,1)-WEEKDAY(DATE(CalendarYear,4,1))+1</definedName>
    <definedName name="AugSun1" localSheetId="2">DATE('Calendrier (2)'!CalendarYear,8,1)-WEEKDAY(DATE('Calendrier (2)'!CalendarYear,8,1))+1</definedName>
    <definedName name="AugSun1" localSheetId="3">DATE('Calendrier (3)'!CalendarYear,8,1)-WEEKDAY(DATE('Calendrier (3)'!CalendarYear,8,1))+1</definedName>
    <definedName name="AugSun1">DATE(CalendarYear,8,1)-WEEKDAY(DATE(CalendarYear,8,1))+1</definedName>
    <definedName name="CalendarYear" localSheetId="2">'Calendrier (2)'!$AC$1</definedName>
    <definedName name="CalendarYear" localSheetId="3">'Calendrier (3)'!$AC$1</definedName>
    <definedName name="CalendarYear">Calendrier!$AC$1</definedName>
    <definedName name="DecSun1" localSheetId="2">DATE('Calendrier (2)'!CalendarYear,12,1)-WEEKDAY(DATE('Calendrier (2)'!CalendarYear,12,1))+1</definedName>
    <definedName name="DecSun1" localSheetId="3">DATE('Calendrier (3)'!CalendarYear,12,1)-WEEKDAY(DATE('Calendrier (3)'!CalendarYear,12,1))+1</definedName>
    <definedName name="DecSun1">DATE(CalendarYear,12,1)-WEEKDAY(DATE(CalendarYear,12,1))+1</definedName>
    <definedName name="FebSun1" localSheetId="2">DATE('Calendrier (2)'!CalendarYear,2,1)-WEEKDAY(DATE('Calendrier (2)'!CalendarYear,2,1))+1</definedName>
    <definedName name="FebSun1" localSheetId="3">DATE('Calendrier (3)'!CalendarYear,2,1)-WEEKDAY(DATE('Calendrier (3)'!CalendarYear,2,1))+1</definedName>
    <definedName name="FebSun1">DATE(CalendarYear,2,1)-WEEKDAY(DATE(CalendarYear,2,1))+1</definedName>
    <definedName name="JanSun1" localSheetId="2">DATE('Calendrier (2)'!CalendarYear,1,1)-WEEKDAY(DATE('Calendrier (2)'!CalendarYear,1,1))+1</definedName>
    <definedName name="JanSun1" localSheetId="3">DATE('Calendrier (3)'!CalendarYear,1,1)-WEEKDAY(DATE('Calendrier (3)'!CalendarYear,1,1))+1</definedName>
    <definedName name="JanSun1">DATE(CalendarYear,1,1)-WEEKDAY(DATE(CalendarYear,1,1))+1</definedName>
    <definedName name="JulSun1" localSheetId="2">DATE('Calendrier (2)'!CalendarYear,7,1)-WEEKDAY(DATE('Calendrier (2)'!CalendarYear,7,1))+1</definedName>
    <definedName name="JulSun1" localSheetId="3">DATE('Calendrier (3)'!CalendarYear,7,1)-WEEKDAY(DATE('Calendrier (3)'!CalendarYear,7,1))+1</definedName>
    <definedName name="JulSun1">DATE(CalendarYear,7,1)-WEEKDAY(DATE(CalendarYear,7,1))+1</definedName>
    <definedName name="JunSun1" localSheetId="2">DATE('Calendrier (2)'!CalendarYear,6,1)-WEEKDAY(DATE('Calendrier (2)'!CalendarYear,6,1))+1</definedName>
    <definedName name="JunSun1" localSheetId="3">DATE('Calendrier (3)'!CalendarYear,6,1)-WEEKDAY(DATE('Calendrier (3)'!CalendarYear,6,1))+1</definedName>
    <definedName name="JunSun1">DATE(CalendarYear,6,1)-WEEKDAY(DATE(CalendarYear,6,1))+1</definedName>
    <definedName name="MarSun1" localSheetId="2">DATE('Calendrier (2)'!CalendarYear,3,1)-WEEKDAY(DATE('Calendrier (2)'!CalendarYear,3,1))+1</definedName>
    <definedName name="MarSun1" localSheetId="3">DATE('Calendrier (3)'!CalendarYear,3,1)-WEEKDAY(DATE('Calendrier (3)'!CalendarYear,3,1))+1</definedName>
    <definedName name="MarSun1">DATE(CalendarYear,3,1)-WEEKDAY(DATE(CalendarYear,3,1))+1</definedName>
    <definedName name="MaySun1" localSheetId="2">DATE('Calendrier (2)'!CalendarYear,5,1)-WEEKDAY(DATE('Calendrier (2)'!CalendarYear,5,1))+1</definedName>
    <definedName name="MaySun1" localSheetId="3">DATE('Calendrier (3)'!CalendarYear,5,1)-WEEKDAY(DATE('Calendrier (3)'!CalendarYear,5,1))+1</definedName>
    <definedName name="MaySun1">DATE(CalendarYear,5,1)-WEEKDAY(DATE(CalendarYear,5,1))+1</definedName>
    <definedName name="NovSun1" localSheetId="2">DATE('Calendrier (2)'!CalendarYear,11,1)-WEEKDAY(DATE('Calendrier (2)'!CalendarYear,11,1))+1</definedName>
    <definedName name="NovSun1" localSheetId="3">DATE('Calendrier (3)'!CalendarYear,11,1)-WEEKDAY(DATE('Calendrier (3)'!CalendarYear,11,1))+1</definedName>
    <definedName name="NovSun1">DATE(CalendarYear,11,1)-WEEKDAY(DATE(CalendarYear,11,1))+1</definedName>
    <definedName name="OctSun1" localSheetId="2">DATE('Calendrier (2)'!CalendarYear,10,1)-WEEKDAY(DATE('Calendrier (2)'!CalendarYear,10,1))+1</definedName>
    <definedName name="OctSun1" localSheetId="3">DATE('Calendrier (3)'!CalendarYear,10,1)-WEEKDAY(DATE('Calendrier (3)'!CalendarYear,10,1))+1</definedName>
    <definedName name="OctSun1">DATE(CalendarYear,10,1)-WEEKDAY(DATE(CalendarYear,10,1))+1</definedName>
    <definedName name="Pattern_Start" localSheetId="2">#REF!</definedName>
    <definedName name="Pattern_Start" localSheetId="3">#REF!</definedName>
    <definedName name="Pattern_Start">#REF!</definedName>
    <definedName name="Range_Days" localSheetId="2">'Calendrier (2)'!$B$7:$H$12,'Calendrier (2)'!$J$7:$P$12,'Calendrier (2)'!$R$7:$X$12,'Calendrier (2)'!$Z$7:$AF$12,'Calendrier (2)'!$B$16:$H$21,'Calendrier (2)'!$J$16:$P$21,'Calendrier (2)'!$R$16:$X$21,'Calendrier (2)'!$Z$16:$AF$21,'Calendrier (2)'!$B$25:$H$30,'Calendrier (2)'!$J$25:$P$30,'Calendrier (2)'!$R$25:$X$30,'Calendrier (2)'!$Z$25:$AF$30</definedName>
    <definedName name="Range_Days" localSheetId="3">'Calendrier (3)'!$B$7:$H$12,'Calendrier (3)'!$J$7:$P$12,'Calendrier (3)'!$R$7:$X$12,'Calendrier (3)'!$Z$7:$AF$12,'Calendrier (3)'!$B$16:$H$21,'Calendrier (3)'!$J$16:$P$21,'Calendrier (3)'!$R$16:$X$21,'Calendrier (3)'!$Z$16:$AF$21,'Calendrier (3)'!$B$25:$H$30,'Calendrier (3)'!$J$25:$P$30,'Calendrier (3)'!$R$25:$X$30,'Calendrier (3)'!$Z$25:$AF$30</definedName>
    <definedName name="Range_Days">Calendrier!$B$7:$H$12,Calendrier!$J$7:$P$12,Calendrier!$R$7:$X$12,Calendrier!$Z$7:$AF$12,Calendrier!$B$16:$H$21,Calendrier!$J$16:$P$21,Calendrier!$R$16:$X$21,Calendrier!$Z$16:$AF$21,Calendrier!$B$25:$H$30,Calendrier!$J$25:$P$30,Calendrier!$R$25:$X$30,Calendrier!$Z$25:$AF$30</definedName>
    <definedName name="SepSun1" localSheetId="2">DATE('Calendrier (2)'!CalendarYear,9,1)-WEEKDAY(DATE('Calendrier (2)'!CalendarYear,9,1))+1</definedName>
    <definedName name="SepSun1" localSheetId="3">DATE('Calendrier (3)'!CalendarYear,9,1)-WEEKDAY(DATE('Calendrier (3)'!CalendarYear,9,1))+1</definedName>
    <definedName name="SepSun1">DATE(CalendarYear,9,1)-WEEKDAY(DATE(CalendarYear,9,1))+1</definedName>
    <definedName name="Shift_Pattern" localSheetId="2">#REF!</definedName>
    <definedName name="Shift_Pattern" localSheetId="3">#REF!</definedName>
    <definedName name="Shift_Pattern">#REF!</definedName>
    <definedName name="Shift1_Code" localSheetId="2">#REF!</definedName>
    <definedName name="Shift1_Code" localSheetId="3">#REF!</definedName>
    <definedName name="Shift1_Code">#REF!</definedName>
    <definedName name="Shift2_Code" localSheetId="2">#REF!</definedName>
    <definedName name="Shift2_Code" localSheetId="3">#REF!</definedName>
    <definedName name="Shift2_Code">#REF!</definedName>
    <definedName name="Shift3_Code" localSheetId="2">#REF!</definedName>
    <definedName name="Shift3_Code" localSheetId="3">#REF!</definedName>
    <definedName name="Shift3_Code">#REF!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25" i="25" l="1"/>
  <c r="AA25" i="25" s="1"/>
  <c r="AB25" i="25" s="1"/>
  <c r="AC25" i="25" s="1"/>
  <c r="AD25" i="25" s="1"/>
  <c r="AE25" i="25" s="1"/>
  <c r="AF25" i="25" s="1"/>
  <c r="Z26" i="25" s="1"/>
  <c r="AA26" i="25" s="1"/>
  <c r="AB26" i="25" s="1"/>
  <c r="AC26" i="25" s="1"/>
  <c r="AD26" i="25" s="1"/>
  <c r="AE26" i="25" s="1"/>
  <c r="AF26" i="25" s="1"/>
  <c r="Z27" i="25" s="1"/>
  <c r="AA27" i="25" s="1"/>
  <c r="AB27" i="25" s="1"/>
  <c r="AC27" i="25" s="1"/>
  <c r="AD27" i="25" s="1"/>
  <c r="AE27" i="25" s="1"/>
  <c r="AF27" i="25" s="1"/>
  <c r="Z28" i="25" s="1"/>
  <c r="AA28" i="25" s="1"/>
  <c r="AB28" i="25" s="1"/>
  <c r="AC28" i="25" s="1"/>
  <c r="AD28" i="25" s="1"/>
  <c r="AE28" i="25" s="1"/>
  <c r="AF28" i="25" s="1"/>
  <c r="Z29" i="25" s="1"/>
  <c r="AA29" i="25" s="1"/>
  <c r="AB29" i="25" s="1"/>
  <c r="AC29" i="25" s="1"/>
  <c r="AD29" i="25" s="1"/>
  <c r="AE29" i="25" s="1"/>
  <c r="AF29" i="25" s="1"/>
  <c r="Z30" i="25" s="1"/>
  <c r="AA30" i="25" s="1"/>
  <c r="AB30" i="25" s="1"/>
  <c r="AC30" i="25" s="1"/>
  <c r="AD30" i="25" s="1"/>
  <c r="AE30" i="25" s="1"/>
  <c r="AF30" i="25" s="1"/>
  <c r="R25" i="25"/>
  <c r="S25" i="25" s="1"/>
  <c r="T25" i="25" s="1"/>
  <c r="U25" i="25" s="1"/>
  <c r="V25" i="25" s="1"/>
  <c r="W25" i="25" s="1"/>
  <c r="X25" i="25" s="1"/>
  <c r="R26" i="25" s="1"/>
  <c r="S26" i="25" s="1"/>
  <c r="T26" i="25" s="1"/>
  <c r="U26" i="25" s="1"/>
  <c r="V26" i="25" s="1"/>
  <c r="W26" i="25" s="1"/>
  <c r="X26" i="25" s="1"/>
  <c r="R27" i="25" s="1"/>
  <c r="S27" i="25" s="1"/>
  <c r="T27" i="25" s="1"/>
  <c r="U27" i="25" s="1"/>
  <c r="V27" i="25" s="1"/>
  <c r="W27" i="25" s="1"/>
  <c r="X27" i="25" s="1"/>
  <c r="R28" i="25" s="1"/>
  <c r="S28" i="25" s="1"/>
  <c r="T28" i="25" s="1"/>
  <c r="U28" i="25" s="1"/>
  <c r="V28" i="25" s="1"/>
  <c r="W28" i="25" s="1"/>
  <c r="X28" i="25" s="1"/>
  <c r="R29" i="25" s="1"/>
  <c r="S29" i="25" s="1"/>
  <c r="T29" i="25" s="1"/>
  <c r="U29" i="25" s="1"/>
  <c r="V29" i="25" s="1"/>
  <c r="W29" i="25" s="1"/>
  <c r="X29" i="25" s="1"/>
  <c r="R30" i="25" s="1"/>
  <c r="S30" i="25" s="1"/>
  <c r="T30" i="25" s="1"/>
  <c r="U30" i="25" s="1"/>
  <c r="V30" i="25" s="1"/>
  <c r="W30" i="25" s="1"/>
  <c r="X30" i="25" s="1"/>
  <c r="J25" i="25"/>
  <c r="K25" i="25" s="1"/>
  <c r="L25" i="25" s="1"/>
  <c r="M25" i="25" s="1"/>
  <c r="N25" i="25" s="1"/>
  <c r="O25" i="25" s="1"/>
  <c r="P25" i="25" s="1"/>
  <c r="J26" i="25" s="1"/>
  <c r="K26" i="25" s="1"/>
  <c r="L26" i="25" s="1"/>
  <c r="M26" i="25" s="1"/>
  <c r="N26" i="25" s="1"/>
  <c r="O26" i="25" s="1"/>
  <c r="P26" i="25" s="1"/>
  <c r="J27" i="25" s="1"/>
  <c r="K27" i="25" s="1"/>
  <c r="L27" i="25" s="1"/>
  <c r="M27" i="25" s="1"/>
  <c r="N27" i="25" s="1"/>
  <c r="O27" i="25" s="1"/>
  <c r="P27" i="25" s="1"/>
  <c r="J28" i="25" s="1"/>
  <c r="K28" i="25" s="1"/>
  <c r="L28" i="25" s="1"/>
  <c r="M28" i="25" s="1"/>
  <c r="N28" i="25" s="1"/>
  <c r="O28" i="25" s="1"/>
  <c r="P28" i="25" s="1"/>
  <c r="J29" i="25" s="1"/>
  <c r="K29" i="25" s="1"/>
  <c r="L29" i="25" s="1"/>
  <c r="M29" i="25" s="1"/>
  <c r="N29" i="25" s="1"/>
  <c r="O29" i="25" s="1"/>
  <c r="P29" i="25" s="1"/>
  <c r="J30" i="25" s="1"/>
  <c r="K30" i="25" s="1"/>
  <c r="L30" i="25" s="1"/>
  <c r="M30" i="25" s="1"/>
  <c r="N30" i="25" s="1"/>
  <c r="O30" i="25" s="1"/>
  <c r="P30" i="25" s="1"/>
  <c r="B25" i="25"/>
  <c r="C25" i="25" s="1"/>
  <c r="D25" i="25" s="1"/>
  <c r="E25" i="25" s="1"/>
  <c r="F25" i="25" s="1"/>
  <c r="G25" i="25" s="1"/>
  <c r="H25" i="25" s="1"/>
  <c r="B26" i="25" s="1"/>
  <c r="C26" i="25" s="1"/>
  <c r="D26" i="25" s="1"/>
  <c r="E26" i="25" s="1"/>
  <c r="F26" i="25" s="1"/>
  <c r="G26" i="25" s="1"/>
  <c r="H26" i="25" s="1"/>
  <c r="B27" i="25" s="1"/>
  <c r="C27" i="25" s="1"/>
  <c r="D27" i="25" s="1"/>
  <c r="E27" i="25" s="1"/>
  <c r="F27" i="25" s="1"/>
  <c r="G27" i="25" s="1"/>
  <c r="H27" i="25" s="1"/>
  <c r="B28" i="25" s="1"/>
  <c r="C28" i="25" s="1"/>
  <c r="D28" i="25" s="1"/>
  <c r="E28" i="25" s="1"/>
  <c r="F28" i="25" s="1"/>
  <c r="G28" i="25" s="1"/>
  <c r="H28" i="25" s="1"/>
  <c r="B29" i="25" s="1"/>
  <c r="C29" i="25" s="1"/>
  <c r="D29" i="25" s="1"/>
  <c r="E29" i="25" s="1"/>
  <c r="F29" i="25" s="1"/>
  <c r="G29" i="25" s="1"/>
  <c r="H29" i="25" s="1"/>
  <c r="B30" i="25" s="1"/>
  <c r="C30" i="25" s="1"/>
  <c r="D30" i="25" s="1"/>
  <c r="E30" i="25" s="1"/>
  <c r="F30" i="25" s="1"/>
  <c r="G30" i="25" s="1"/>
  <c r="H30" i="25" s="1"/>
  <c r="Z16" i="25"/>
  <c r="AA16" i="25" s="1"/>
  <c r="AB16" i="25" s="1"/>
  <c r="AC16" i="25" s="1"/>
  <c r="AD16" i="25" s="1"/>
  <c r="AE16" i="25" s="1"/>
  <c r="AF16" i="25" s="1"/>
  <c r="Z17" i="25" s="1"/>
  <c r="AA17" i="25" s="1"/>
  <c r="AB17" i="25" s="1"/>
  <c r="AC17" i="25" s="1"/>
  <c r="AD17" i="25" s="1"/>
  <c r="AE17" i="25" s="1"/>
  <c r="AF17" i="25" s="1"/>
  <c r="Z18" i="25" s="1"/>
  <c r="AA18" i="25" s="1"/>
  <c r="AB18" i="25" s="1"/>
  <c r="AC18" i="25" s="1"/>
  <c r="AD18" i="25" s="1"/>
  <c r="AE18" i="25" s="1"/>
  <c r="AF18" i="25" s="1"/>
  <c r="Z19" i="25" s="1"/>
  <c r="AA19" i="25" s="1"/>
  <c r="AB19" i="25" s="1"/>
  <c r="AC19" i="25" s="1"/>
  <c r="AD19" i="25" s="1"/>
  <c r="AE19" i="25" s="1"/>
  <c r="AF19" i="25" s="1"/>
  <c r="Z20" i="25" s="1"/>
  <c r="AA20" i="25" s="1"/>
  <c r="AB20" i="25" s="1"/>
  <c r="AC20" i="25" s="1"/>
  <c r="AD20" i="25" s="1"/>
  <c r="AE20" i="25" s="1"/>
  <c r="AF20" i="25" s="1"/>
  <c r="Z21" i="25" s="1"/>
  <c r="AA21" i="25" s="1"/>
  <c r="AB21" i="25" s="1"/>
  <c r="AC21" i="25" s="1"/>
  <c r="AD21" i="25" s="1"/>
  <c r="AE21" i="25" s="1"/>
  <c r="AF21" i="25" s="1"/>
  <c r="R16" i="25"/>
  <c r="S16" i="25" s="1"/>
  <c r="T16" i="25" s="1"/>
  <c r="U16" i="25" s="1"/>
  <c r="V16" i="25" s="1"/>
  <c r="W16" i="25" s="1"/>
  <c r="X16" i="25" s="1"/>
  <c r="R17" i="25" s="1"/>
  <c r="S17" i="25" s="1"/>
  <c r="T17" i="25" s="1"/>
  <c r="U17" i="25" s="1"/>
  <c r="V17" i="25" s="1"/>
  <c r="W17" i="25" s="1"/>
  <c r="X17" i="25" s="1"/>
  <c r="R18" i="25" s="1"/>
  <c r="S18" i="25" s="1"/>
  <c r="T18" i="25" s="1"/>
  <c r="U18" i="25" s="1"/>
  <c r="V18" i="25" s="1"/>
  <c r="W18" i="25" s="1"/>
  <c r="X18" i="25" s="1"/>
  <c r="R19" i="25" s="1"/>
  <c r="S19" i="25" s="1"/>
  <c r="T19" i="25" s="1"/>
  <c r="U19" i="25" s="1"/>
  <c r="V19" i="25" s="1"/>
  <c r="W19" i="25" s="1"/>
  <c r="X19" i="25" s="1"/>
  <c r="R20" i="25" s="1"/>
  <c r="S20" i="25" s="1"/>
  <c r="T20" i="25" s="1"/>
  <c r="U20" i="25" s="1"/>
  <c r="V20" i="25" s="1"/>
  <c r="W20" i="25" s="1"/>
  <c r="X20" i="25" s="1"/>
  <c r="R21" i="25" s="1"/>
  <c r="S21" i="25" s="1"/>
  <c r="T21" i="25" s="1"/>
  <c r="U21" i="25" s="1"/>
  <c r="V21" i="25" s="1"/>
  <c r="W21" i="25" s="1"/>
  <c r="X21" i="25" s="1"/>
  <c r="J16" i="25"/>
  <c r="K16" i="25" s="1"/>
  <c r="L16" i="25" s="1"/>
  <c r="M16" i="25" s="1"/>
  <c r="N16" i="25" s="1"/>
  <c r="O16" i="25" s="1"/>
  <c r="P16" i="25" s="1"/>
  <c r="J17" i="25" s="1"/>
  <c r="K17" i="25" s="1"/>
  <c r="L17" i="25" s="1"/>
  <c r="M17" i="25" s="1"/>
  <c r="N17" i="25" s="1"/>
  <c r="O17" i="25" s="1"/>
  <c r="P17" i="25" s="1"/>
  <c r="J18" i="25" s="1"/>
  <c r="K18" i="25" s="1"/>
  <c r="L18" i="25" s="1"/>
  <c r="M18" i="25" s="1"/>
  <c r="N18" i="25" s="1"/>
  <c r="O18" i="25" s="1"/>
  <c r="P18" i="25" s="1"/>
  <c r="J19" i="25" s="1"/>
  <c r="K19" i="25" s="1"/>
  <c r="L19" i="25" s="1"/>
  <c r="M19" i="25" s="1"/>
  <c r="N19" i="25" s="1"/>
  <c r="O19" i="25" s="1"/>
  <c r="P19" i="25" s="1"/>
  <c r="J20" i="25" s="1"/>
  <c r="K20" i="25" s="1"/>
  <c r="L20" i="25" s="1"/>
  <c r="M20" i="25" s="1"/>
  <c r="N20" i="25" s="1"/>
  <c r="O20" i="25" s="1"/>
  <c r="P20" i="25" s="1"/>
  <c r="J21" i="25" s="1"/>
  <c r="K21" i="25" s="1"/>
  <c r="L21" i="25" s="1"/>
  <c r="M21" i="25" s="1"/>
  <c r="N21" i="25" s="1"/>
  <c r="O21" i="25" s="1"/>
  <c r="P21" i="25" s="1"/>
  <c r="B16" i="25"/>
  <c r="C16" i="25" s="1"/>
  <c r="D16" i="25" s="1"/>
  <c r="E16" i="25" s="1"/>
  <c r="F16" i="25" s="1"/>
  <c r="G16" i="25" s="1"/>
  <c r="H16" i="25" s="1"/>
  <c r="B17" i="25" s="1"/>
  <c r="C17" i="25" s="1"/>
  <c r="D17" i="25" s="1"/>
  <c r="E17" i="25" s="1"/>
  <c r="F17" i="25" s="1"/>
  <c r="G17" i="25" s="1"/>
  <c r="H17" i="25" s="1"/>
  <c r="B18" i="25" s="1"/>
  <c r="C18" i="25" s="1"/>
  <c r="D18" i="25" s="1"/>
  <c r="E18" i="25" s="1"/>
  <c r="F18" i="25" s="1"/>
  <c r="G18" i="25" s="1"/>
  <c r="H18" i="25" s="1"/>
  <c r="B19" i="25" s="1"/>
  <c r="C19" i="25" s="1"/>
  <c r="D19" i="25" s="1"/>
  <c r="E19" i="25" s="1"/>
  <c r="F19" i="25" s="1"/>
  <c r="G19" i="25" s="1"/>
  <c r="H19" i="25" s="1"/>
  <c r="B20" i="25" s="1"/>
  <c r="C20" i="25" s="1"/>
  <c r="D20" i="25" s="1"/>
  <c r="E20" i="25" s="1"/>
  <c r="F20" i="25" s="1"/>
  <c r="G20" i="25" s="1"/>
  <c r="H20" i="25" s="1"/>
  <c r="B21" i="25" s="1"/>
  <c r="C21" i="25" s="1"/>
  <c r="D21" i="25" s="1"/>
  <c r="E21" i="25" s="1"/>
  <c r="F21" i="25" s="1"/>
  <c r="G21" i="25" s="1"/>
  <c r="H21" i="25" s="1"/>
  <c r="Z7" i="25"/>
  <c r="AA7" i="25" s="1"/>
  <c r="AB7" i="25" s="1"/>
  <c r="AC7" i="25" s="1"/>
  <c r="AD7" i="25" s="1"/>
  <c r="AE7" i="25" s="1"/>
  <c r="AF7" i="25" s="1"/>
  <c r="Z8" i="25" s="1"/>
  <c r="AA8" i="25" s="1"/>
  <c r="AB8" i="25" s="1"/>
  <c r="AC8" i="25" s="1"/>
  <c r="AD8" i="25" s="1"/>
  <c r="AE8" i="25" s="1"/>
  <c r="AF8" i="25" s="1"/>
  <c r="Z9" i="25" s="1"/>
  <c r="AA9" i="25" s="1"/>
  <c r="AB9" i="25" s="1"/>
  <c r="AC9" i="25" s="1"/>
  <c r="AD9" i="25" s="1"/>
  <c r="AE9" i="25" s="1"/>
  <c r="AF9" i="25" s="1"/>
  <c r="Z10" i="25" s="1"/>
  <c r="AA10" i="25" s="1"/>
  <c r="AB10" i="25" s="1"/>
  <c r="AC10" i="25" s="1"/>
  <c r="AD10" i="25" s="1"/>
  <c r="AE10" i="25" s="1"/>
  <c r="AF10" i="25" s="1"/>
  <c r="Z11" i="25" s="1"/>
  <c r="AA11" i="25" s="1"/>
  <c r="AB11" i="25" s="1"/>
  <c r="AC11" i="25" s="1"/>
  <c r="AD11" i="25" s="1"/>
  <c r="AE11" i="25" s="1"/>
  <c r="AF11" i="25" s="1"/>
  <c r="Z12" i="25" s="1"/>
  <c r="AA12" i="25" s="1"/>
  <c r="AB12" i="25" s="1"/>
  <c r="AC12" i="25" s="1"/>
  <c r="AD12" i="25" s="1"/>
  <c r="AE12" i="25" s="1"/>
  <c r="AF12" i="25" s="1"/>
  <c r="R7" i="25"/>
  <c r="S7" i="25" s="1"/>
  <c r="T7" i="25" s="1"/>
  <c r="U7" i="25" s="1"/>
  <c r="V7" i="25" s="1"/>
  <c r="W7" i="25" s="1"/>
  <c r="X7" i="25" s="1"/>
  <c r="R8" i="25" s="1"/>
  <c r="S8" i="25" s="1"/>
  <c r="T8" i="25" s="1"/>
  <c r="U8" i="25" s="1"/>
  <c r="V8" i="25" s="1"/>
  <c r="W8" i="25" s="1"/>
  <c r="X8" i="25" s="1"/>
  <c r="R9" i="25" s="1"/>
  <c r="S9" i="25" s="1"/>
  <c r="T9" i="25" s="1"/>
  <c r="U9" i="25" s="1"/>
  <c r="V9" i="25" s="1"/>
  <c r="W9" i="25" s="1"/>
  <c r="X9" i="25" s="1"/>
  <c r="R10" i="25" s="1"/>
  <c r="S10" i="25" s="1"/>
  <c r="T10" i="25" s="1"/>
  <c r="U10" i="25" s="1"/>
  <c r="V10" i="25" s="1"/>
  <c r="W10" i="25" s="1"/>
  <c r="X10" i="25" s="1"/>
  <c r="R11" i="25" s="1"/>
  <c r="S11" i="25" s="1"/>
  <c r="T11" i="25" s="1"/>
  <c r="U11" i="25" s="1"/>
  <c r="V11" i="25" s="1"/>
  <c r="W11" i="25" s="1"/>
  <c r="X11" i="25" s="1"/>
  <c r="R12" i="25" s="1"/>
  <c r="S12" i="25" s="1"/>
  <c r="T12" i="25" s="1"/>
  <c r="U12" i="25" s="1"/>
  <c r="V12" i="25" s="1"/>
  <c r="W12" i="25" s="1"/>
  <c r="X12" i="25" s="1"/>
  <c r="J7" i="25"/>
  <c r="K7" i="25" s="1"/>
  <c r="L7" i="25" s="1"/>
  <c r="M7" i="25" s="1"/>
  <c r="N7" i="25" s="1"/>
  <c r="O7" i="25" s="1"/>
  <c r="P7" i="25" s="1"/>
  <c r="J8" i="25" s="1"/>
  <c r="K8" i="25" s="1"/>
  <c r="L8" i="25" s="1"/>
  <c r="M8" i="25" s="1"/>
  <c r="N8" i="25" s="1"/>
  <c r="O8" i="25" s="1"/>
  <c r="P8" i="25" s="1"/>
  <c r="J9" i="25" s="1"/>
  <c r="K9" i="25" s="1"/>
  <c r="L9" i="25" s="1"/>
  <c r="M9" i="25" s="1"/>
  <c r="N9" i="25" s="1"/>
  <c r="O9" i="25" s="1"/>
  <c r="P9" i="25" s="1"/>
  <c r="J10" i="25" s="1"/>
  <c r="K10" i="25" s="1"/>
  <c r="L10" i="25" s="1"/>
  <c r="M10" i="25" s="1"/>
  <c r="N10" i="25" s="1"/>
  <c r="O10" i="25" s="1"/>
  <c r="P10" i="25" s="1"/>
  <c r="J11" i="25" s="1"/>
  <c r="K11" i="25" s="1"/>
  <c r="L11" i="25" s="1"/>
  <c r="M11" i="25" s="1"/>
  <c r="N11" i="25" s="1"/>
  <c r="O11" i="25" s="1"/>
  <c r="P11" i="25" s="1"/>
  <c r="J12" i="25" s="1"/>
  <c r="K12" i="25" s="1"/>
  <c r="L12" i="25" s="1"/>
  <c r="M12" i="25" s="1"/>
  <c r="N12" i="25" s="1"/>
  <c r="O12" i="25" s="1"/>
  <c r="P12" i="25" s="1"/>
  <c r="B7" i="25"/>
  <c r="C7" i="25" s="1"/>
  <c r="D7" i="25" s="1"/>
  <c r="E7" i="25" s="1"/>
  <c r="F7" i="25" s="1"/>
  <c r="G7" i="25" s="1"/>
  <c r="H7" i="25" s="1"/>
  <c r="B8" i="25" s="1"/>
  <c r="C8" i="25" s="1"/>
  <c r="D8" i="25" s="1"/>
  <c r="E8" i="25" s="1"/>
  <c r="F8" i="25" s="1"/>
  <c r="G8" i="25" s="1"/>
  <c r="H8" i="25" s="1"/>
  <c r="B9" i="25" s="1"/>
  <c r="C9" i="25" s="1"/>
  <c r="D9" i="25" s="1"/>
  <c r="E9" i="25" s="1"/>
  <c r="F9" i="25" s="1"/>
  <c r="G9" i="25" s="1"/>
  <c r="H9" i="25" s="1"/>
  <c r="B10" i="25" s="1"/>
  <c r="C10" i="25" s="1"/>
  <c r="D10" i="25" s="1"/>
  <c r="E10" i="25" s="1"/>
  <c r="F10" i="25" s="1"/>
  <c r="G10" i="25" s="1"/>
  <c r="H10" i="25" s="1"/>
  <c r="B11" i="25" s="1"/>
  <c r="C11" i="25" s="1"/>
  <c r="D11" i="25" s="1"/>
  <c r="E11" i="25" s="1"/>
  <c r="F11" i="25" s="1"/>
  <c r="G11" i="25" s="1"/>
  <c r="H11" i="25" s="1"/>
  <c r="B12" i="25" s="1"/>
  <c r="C12" i="25" s="1"/>
  <c r="D12" i="25" s="1"/>
  <c r="E12" i="25" s="1"/>
  <c r="F12" i="25" s="1"/>
  <c r="G12" i="25" s="1"/>
  <c r="H12" i="25" s="1"/>
  <c r="Z25" i="24"/>
  <c r="AA25" i="24" s="1"/>
  <c r="AB25" i="24" s="1"/>
  <c r="AC25" i="24" s="1"/>
  <c r="AD25" i="24" s="1"/>
  <c r="AE25" i="24" s="1"/>
  <c r="AF25" i="24" s="1"/>
  <c r="Z26" i="24" s="1"/>
  <c r="AA26" i="24" s="1"/>
  <c r="AB26" i="24" s="1"/>
  <c r="AC26" i="24" s="1"/>
  <c r="AD26" i="24" s="1"/>
  <c r="AE26" i="24" s="1"/>
  <c r="AF26" i="24" s="1"/>
  <c r="Z27" i="24" s="1"/>
  <c r="AA27" i="24" s="1"/>
  <c r="AB27" i="24" s="1"/>
  <c r="AC27" i="24" s="1"/>
  <c r="AD27" i="24" s="1"/>
  <c r="AE27" i="24" s="1"/>
  <c r="AF27" i="24" s="1"/>
  <c r="Z28" i="24" s="1"/>
  <c r="AA28" i="24" s="1"/>
  <c r="AB28" i="24" s="1"/>
  <c r="AC28" i="24" s="1"/>
  <c r="AD28" i="24" s="1"/>
  <c r="AE28" i="24" s="1"/>
  <c r="AF28" i="24" s="1"/>
  <c r="Z29" i="24" s="1"/>
  <c r="AA29" i="24" s="1"/>
  <c r="AB29" i="24" s="1"/>
  <c r="AC29" i="24" s="1"/>
  <c r="AD29" i="24" s="1"/>
  <c r="AE29" i="24" s="1"/>
  <c r="AF29" i="24" s="1"/>
  <c r="Z30" i="24" s="1"/>
  <c r="AA30" i="24" s="1"/>
  <c r="AB30" i="24" s="1"/>
  <c r="AC30" i="24" s="1"/>
  <c r="AD30" i="24" s="1"/>
  <c r="AE30" i="24" s="1"/>
  <c r="AF30" i="24" s="1"/>
  <c r="R25" i="24"/>
  <c r="S25" i="24" s="1"/>
  <c r="T25" i="24" s="1"/>
  <c r="U25" i="24" s="1"/>
  <c r="V25" i="24" s="1"/>
  <c r="W25" i="24" s="1"/>
  <c r="X25" i="24" s="1"/>
  <c r="R26" i="24" s="1"/>
  <c r="S26" i="24" s="1"/>
  <c r="T26" i="24" s="1"/>
  <c r="U26" i="24" s="1"/>
  <c r="V26" i="24" s="1"/>
  <c r="W26" i="24" s="1"/>
  <c r="X26" i="24" s="1"/>
  <c r="R27" i="24" s="1"/>
  <c r="S27" i="24" s="1"/>
  <c r="T27" i="24" s="1"/>
  <c r="U27" i="24" s="1"/>
  <c r="V27" i="24" s="1"/>
  <c r="W27" i="24" s="1"/>
  <c r="X27" i="24" s="1"/>
  <c r="R28" i="24" s="1"/>
  <c r="S28" i="24" s="1"/>
  <c r="T28" i="24" s="1"/>
  <c r="U28" i="24" s="1"/>
  <c r="V28" i="24" s="1"/>
  <c r="W28" i="24" s="1"/>
  <c r="X28" i="24" s="1"/>
  <c r="R29" i="24" s="1"/>
  <c r="S29" i="24" s="1"/>
  <c r="T29" i="24" s="1"/>
  <c r="U29" i="24" s="1"/>
  <c r="V29" i="24" s="1"/>
  <c r="W29" i="24" s="1"/>
  <c r="X29" i="24" s="1"/>
  <c r="R30" i="24" s="1"/>
  <c r="S30" i="24" s="1"/>
  <c r="T30" i="24" s="1"/>
  <c r="U30" i="24" s="1"/>
  <c r="V30" i="24" s="1"/>
  <c r="W30" i="24" s="1"/>
  <c r="X30" i="24" s="1"/>
  <c r="J25" i="24"/>
  <c r="K25" i="24" s="1"/>
  <c r="L25" i="24" s="1"/>
  <c r="M25" i="24" s="1"/>
  <c r="N25" i="24" s="1"/>
  <c r="O25" i="24" s="1"/>
  <c r="P25" i="24" s="1"/>
  <c r="J26" i="24" s="1"/>
  <c r="K26" i="24" s="1"/>
  <c r="L26" i="24" s="1"/>
  <c r="M26" i="24" s="1"/>
  <c r="N26" i="24" s="1"/>
  <c r="O26" i="24" s="1"/>
  <c r="P26" i="24" s="1"/>
  <c r="J27" i="24" s="1"/>
  <c r="K27" i="24" s="1"/>
  <c r="L27" i="24" s="1"/>
  <c r="M27" i="24" s="1"/>
  <c r="N27" i="24" s="1"/>
  <c r="O27" i="24" s="1"/>
  <c r="P27" i="24" s="1"/>
  <c r="J28" i="24" s="1"/>
  <c r="K28" i="24" s="1"/>
  <c r="L28" i="24" s="1"/>
  <c r="M28" i="24" s="1"/>
  <c r="N28" i="24" s="1"/>
  <c r="O28" i="24" s="1"/>
  <c r="P28" i="24" s="1"/>
  <c r="J29" i="24" s="1"/>
  <c r="K29" i="24" s="1"/>
  <c r="L29" i="24" s="1"/>
  <c r="M29" i="24" s="1"/>
  <c r="N29" i="24" s="1"/>
  <c r="O29" i="24" s="1"/>
  <c r="P29" i="24" s="1"/>
  <c r="J30" i="24" s="1"/>
  <c r="K30" i="24" s="1"/>
  <c r="L30" i="24" s="1"/>
  <c r="M30" i="24" s="1"/>
  <c r="N30" i="24" s="1"/>
  <c r="O30" i="24" s="1"/>
  <c r="P30" i="24" s="1"/>
  <c r="B25" i="24"/>
  <c r="C25" i="24" s="1"/>
  <c r="D25" i="24" s="1"/>
  <c r="E25" i="24" s="1"/>
  <c r="F25" i="24" s="1"/>
  <c r="G25" i="24" s="1"/>
  <c r="H25" i="24" s="1"/>
  <c r="B26" i="24" s="1"/>
  <c r="C26" i="24" s="1"/>
  <c r="D26" i="24" s="1"/>
  <c r="E26" i="24" s="1"/>
  <c r="F26" i="24" s="1"/>
  <c r="G26" i="24" s="1"/>
  <c r="H26" i="24" s="1"/>
  <c r="B27" i="24" s="1"/>
  <c r="C27" i="24" s="1"/>
  <c r="D27" i="24" s="1"/>
  <c r="E27" i="24" s="1"/>
  <c r="F27" i="24" s="1"/>
  <c r="G27" i="24" s="1"/>
  <c r="H27" i="24" s="1"/>
  <c r="B28" i="24" s="1"/>
  <c r="C28" i="24" s="1"/>
  <c r="D28" i="24" s="1"/>
  <c r="E28" i="24" s="1"/>
  <c r="F28" i="24" s="1"/>
  <c r="G28" i="24" s="1"/>
  <c r="H28" i="24" s="1"/>
  <c r="B29" i="24" s="1"/>
  <c r="C29" i="24" s="1"/>
  <c r="D29" i="24" s="1"/>
  <c r="E29" i="24" s="1"/>
  <c r="F29" i="24" s="1"/>
  <c r="G29" i="24" s="1"/>
  <c r="H29" i="24" s="1"/>
  <c r="B30" i="24" s="1"/>
  <c r="C30" i="24" s="1"/>
  <c r="D30" i="24" s="1"/>
  <c r="E30" i="24" s="1"/>
  <c r="F30" i="24" s="1"/>
  <c r="G30" i="24" s="1"/>
  <c r="H30" i="24" s="1"/>
  <c r="Z16" i="24"/>
  <c r="AA16" i="24" s="1"/>
  <c r="AB16" i="24" s="1"/>
  <c r="AC16" i="24" s="1"/>
  <c r="AD16" i="24" s="1"/>
  <c r="AE16" i="24" s="1"/>
  <c r="AF16" i="24" s="1"/>
  <c r="Z17" i="24" s="1"/>
  <c r="AA17" i="24" s="1"/>
  <c r="AB17" i="24" s="1"/>
  <c r="AC17" i="24" s="1"/>
  <c r="AD17" i="24" s="1"/>
  <c r="AE17" i="24" s="1"/>
  <c r="AF17" i="24" s="1"/>
  <c r="Z18" i="24" s="1"/>
  <c r="AA18" i="24" s="1"/>
  <c r="AB18" i="24" s="1"/>
  <c r="AC18" i="24" s="1"/>
  <c r="AD18" i="24" s="1"/>
  <c r="AE18" i="24" s="1"/>
  <c r="AF18" i="24" s="1"/>
  <c r="Z19" i="24" s="1"/>
  <c r="AA19" i="24" s="1"/>
  <c r="AB19" i="24" s="1"/>
  <c r="AC19" i="24" s="1"/>
  <c r="AD19" i="24" s="1"/>
  <c r="AE19" i="24" s="1"/>
  <c r="AF19" i="24" s="1"/>
  <c r="Z20" i="24" s="1"/>
  <c r="AA20" i="24" s="1"/>
  <c r="AB20" i="24" s="1"/>
  <c r="AC20" i="24" s="1"/>
  <c r="AD20" i="24" s="1"/>
  <c r="AE20" i="24" s="1"/>
  <c r="AF20" i="24" s="1"/>
  <c r="Z21" i="24" s="1"/>
  <c r="AA21" i="24" s="1"/>
  <c r="AB21" i="24" s="1"/>
  <c r="AC21" i="24" s="1"/>
  <c r="AD21" i="24" s="1"/>
  <c r="AE21" i="24" s="1"/>
  <c r="AF21" i="24" s="1"/>
  <c r="R16" i="24"/>
  <c r="S16" i="24" s="1"/>
  <c r="T16" i="24" s="1"/>
  <c r="U16" i="24" s="1"/>
  <c r="V16" i="24" s="1"/>
  <c r="W16" i="24" s="1"/>
  <c r="X16" i="24" s="1"/>
  <c r="R17" i="24" s="1"/>
  <c r="S17" i="24" s="1"/>
  <c r="T17" i="24" s="1"/>
  <c r="U17" i="24" s="1"/>
  <c r="V17" i="24" s="1"/>
  <c r="W17" i="24" s="1"/>
  <c r="X17" i="24" s="1"/>
  <c r="R18" i="24" s="1"/>
  <c r="S18" i="24" s="1"/>
  <c r="T18" i="24" s="1"/>
  <c r="U18" i="24" s="1"/>
  <c r="V18" i="24" s="1"/>
  <c r="W18" i="24" s="1"/>
  <c r="X18" i="24" s="1"/>
  <c r="R19" i="24" s="1"/>
  <c r="S19" i="24" s="1"/>
  <c r="T19" i="24" s="1"/>
  <c r="U19" i="24" s="1"/>
  <c r="V19" i="24" s="1"/>
  <c r="W19" i="24" s="1"/>
  <c r="X19" i="24" s="1"/>
  <c r="R20" i="24" s="1"/>
  <c r="S20" i="24" s="1"/>
  <c r="T20" i="24" s="1"/>
  <c r="U20" i="24" s="1"/>
  <c r="V20" i="24" s="1"/>
  <c r="W20" i="24" s="1"/>
  <c r="X20" i="24" s="1"/>
  <c r="R21" i="24" s="1"/>
  <c r="S21" i="24" s="1"/>
  <c r="T21" i="24" s="1"/>
  <c r="U21" i="24" s="1"/>
  <c r="V21" i="24" s="1"/>
  <c r="W21" i="24" s="1"/>
  <c r="X21" i="24" s="1"/>
  <c r="J16" i="24"/>
  <c r="K16" i="24" s="1"/>
  <c r="L16" i="24" s="1"/>
  <c r="M16" i="24" s="1"/>
  <c r="N16" i="24" s="1"/>
  <c r="O16" i="24" s="1"/>
  <c r="P16" i="24" s="1"/>
  <c r="J17" i="24" s="1"/>
  <c r="K17" i="24" s="1"/>
  <c r="L17" i="24" s="1"/>
  <c r="M17" i="24" s="1"/>
  <c r="N17" i="24" s="1"/>
  <c r="O17" i="24" s="1"/>
  <c r="P17" i="24" s="1"/>
  <c r="J18" i="24" s="1"/>
  <c r="K18" i="24" s="1"/>
  <c r="L18" i="24" s="1"/>
  <c r="M18" i="24" s="1"/>
  <c r="N18" i="24" s="1"/>
  <c r="O18" i="24" s="1"/>
  <c r="P18" i="24" s="1"/>
  <c r="J19" i="24" s="1"/>
  <c r="K19" i="24" s="1"/>
  <c r="L19" i="24" s="1"/>
  <c r="M19" i="24" s="1"/>
  <c r="N19" i="24" s="1"/>
  <c r="O19" i="24" s="1"/>
  <c r="P19" i="24" s="1"/>
  <c r="J20" i="24" s="1"/>
  <c r="K20" i="24" s="1"/>
  <c r="L20" i="24" s="1"/>
  <c r="M20" i="24" s="1"/>
  <c r="N20" i="24" s="1"/>
  <c r="O20" i="24" s="1"/>
  <c r="P20" i="24" s="1"/>
  <c r="J21" i="24" s="1"/>
  <c r="K21" i="24" s="1"/>
  <c r="L21" i="24" s="1"/>
  <c r="M21" i="24" s="1"/>
  <c r="N21" i="24" s="1"/>
  <c r="O21" i="24" s="1"/>
  <c r="P21" i="24" s="1"/>
  <c r="B16" i="24"/>
  <c r="C16" i="24" s="1"/>
  <c r="D16" i="24" s="1"/>
  <c r="E16" i="24" s="1"/>
  <c r="F16" i="24" s="1"/>
  <c r="G16" i="24" s="1"/>
  <c r="H16" i="24" s="1"/>
  <c r="B17" i="24" s="1"/>
  <c r="C17" i="24" s="1"/>
  <c r="D17" i="24" s="1"/>
  <c r="E17" i="24" s="1"/>
  <c r="F17" i="24" s="1"/>
  <c r="G17" i="24" s="1"/>
  <c r="H17" i="24" s="1"/>
  <c r="B18" i="24" s="1"/>
  <c r="C18" i="24" s="1"/>
  <c r="D18" i="24" s="1"/>
  <c r="E18" i="24" s="1"/>
  <c r="F18" i="24" s="1"/>
  <c r="G18" i="24" s="1"/>
  <c r="H18" i="24" s="1"/>
  <c r="B19" i="24" s="1"/>
  <c r="C19" i="24" s="1"/>
  <c r="D19" i="24" s="1"/>
  <c r="E19" i="24" s="1"/>
  <c r="F19" i="24" s="1"/>
  <c r="G19" i="24" s="1"/>
  <c r="H19" i="24" s="1"/>
  <c r="B20" i="24" s="1"/>
  <c r="C20" i="24" s="1"/>
  <c r="D20" i="24" s="1"/>
  <c r="E20" i="24" s="1"/>
  <c r="F20" i="24" s="1"/>
  <c r="G20" i="24" s="1"/>
  <c r="H20" i="24" s="1"/>
  <c r="B21" i="24" s="1"/>
  <c r="C21" i="24" s="1"/>
  <c r="D21" i="24" s="1"/>
  <c r="E21" i="24" s="1"/>
  <c r="F21" i="24" s="1"/>
  <c r="G21" i="24" s="1"/>
  <c r="H21" i="24" s="1"/>
  <c r="Z7" i="24"/>
  <c r="AA7" i="24" s="1"/>
  <c r="AB7" i="24" s="1"/>
  <c r="AC7" i="24" s="1"/>
  <c r="AD7" i="24" s="1"/>
  <c r="AE7" i="24" s="1"/>
  <c r="AF7" i="24" s="1"/>
  <c r="Z8" i="24" s="1"/>
  <c r="AA8" i="24" s="1"/>
  <c r="AB8" i="24" s="1"/>
  <c r="AC8" i="24" s="1"/>
  <c r="AD8" i="24" s="1"/>
  <c r="AE8" i="24" s="1"/>
  <c r="AF8" i="24" s="1"/>
  <c r="Z9" i="24" s="1"/>
  <c r="AA9" i="24" s="1"/>
  <c r="AB9" i="24" s="1"/>
  <c r="AC9" i="24" s="1"/>
  <c r="AD9" i="24" s="1"/>
  <c r="AE9" i="24" s="1"/>
  <c r="AF9" i="24" s="1"/>
  <c r="Z10" i="24" s="1"/>
  <c r="AA10" i="24" s="1"/>
  <c r="AB10" i="24" s="1"/>
  <c r="AC10" i="24" s="1"/>
  <c r="AD10" i="24" s="1"/>
  <c r="AE10" i="24" s="1"/>
  <c r="AF10" i="24" s="1"/>
  <c r="Z11" i="24" s="1"/>
  <c r="AA11" i="24" s="1"/>
  <c r="AB11" i="24" s="1"/>
  <c r="AC11" i="24" s="1"/>
  <c r="AD11" i="24" s="1"/>
  <c r="AE11" i="24" s="1"/>
  <c r="AF11" i="24" s="1"/>
  <c r="Z12" i="24" s="1"/>
  <c r="AA12" i="24" s="1"/>
  <c r="AB12" i="24" s="1"/>
  <c r="AC12" i="24" s="1"/>
  <c r="AD12" i="24" s="1"/>
  <c r="AE12" i="24" s="1"/>
  <c r="AF12" i="24" s="1"/>
  <c r="R7" i="24"/>
  <c r="S7" i="24" s="1"/>
  <c r="T7" i="24" s="1"/>
  <c r="U7" i="24" s="1"/>
  <c r="V7" i="24" s="1"/>
  <c r="W7" i="24" s="1"/>
  <c r="X7" i="24" s="1"/>
  <c r="R8" i="24" s="1"/>
  <c r="S8" i="24" s="1"/>
  <c r="T8" i="24" s="1"/>
  <c r="U8" i="24" s="1"/>
  <c r="V8" i="24" s="1"/>
  <c r="W8" i="24" s="1"/>
  <c r="X8" i="24" s="1"/>
  <c r="R9" i="24" s="1"/>
  <c r="S9" i="24" s="1"/>
  <c r="T9" i="24" s="1"/>
  <c r="U9" i="24" s="1"/>
  <c r="V9" i="24" s="1"/>
  <c r="W9" i="24" s="1"/>
  <c r="X9" i="24" s="1"/>
  <c r="R10" i="24" s="1"/>
  <c r="S10" i="24" s="1"/>
  <c r="T10" i="24" s="1"/>
  <c r="U10" i="24" s="1"/>
  <c r="V10" i="24" s="1"/>
  <c r="W10" i="24" s="1"/>
  <c r="X10" i="24" s="1"/>
  <c r="R11" i="24" s="1"/>
  <c r="S11" i="24" s="1"/>
  <c r="T11" i="24" s="1"/>
  <c r="U11" i="24" s="1"/>
  <c r="V11" i="24" s="1"/>
  <c r="W11" i="24" s="1"/>
  <c r="X11" i="24" s="1"/>
  <c r="R12" i="24" s="1"/>
  <c r="S12" i="24" s="1"/>
  <c r="T12" i="24" s="1"/>
  <c r="U12" i="24" s="1"/>
  <c r="V12" i="24" s="1"/>
  <c r="W12" i="24" s="1"/>
  <c r="X12" i="24" s="1"/>
  <c r="J7" i="24"/>
  <c r="K7" i="24" s="1"/>
  <c r="L7" i="24" s="1"/>
  <c r="M7" i="24" s="1"/>
  <c r="N7" i="24" s="1"/>
  <c r="O7" i="24" s="1"/>
  <c r="P7" i="24" s="1"/>
  <c r="J8" i="24" s="1"/>
  <c r="K8" i="24" s="1"/>
  <c r="L8" i="24" s="1"/>
  <c r="M8" i="24" s="1"/>
  <c r="N8" i="24" s="1"/>
  <c r="O8" i="24" s="1"/>
  <c r="P8" i="24" s="1"/>
  <c r="J9" i="24" s="1"/>
  <c r="K9" i="24" s="1"/>
  <c r="L9" i="24" s="1"/>
  <c r="M9" i="24" s="1"/>
  <c r="N9" i="24" s="1"/>
  <c r="O9" i="24" s="1"/>
  <c r="P9" i="24" s="1"/>
  <c r="J10" i="24" s="1"/>
  <c r="K10" i="24" s="1"/>
  <c r="L10" i="24" s="1"/>
  <c r="M10" i="24" s="1"/>
  <c r="N10" i="24" s="1"/>
  <c r="O10" i="24" s="1"/>
  <c r="P10" i="24" s="1"/>
  <c r="J11" i="24" s="1"/>
  <c r="K11" i="24" s="1"/>
  <c r="L11" i="24" s="1"/>
  <c r="M11" i="24" s="1"/>
  <c r="N11" i="24" s="1"/>
  <c r="O11" i="24" s="1"/>
  <c r="P11" i="24" s="1"/>
  <c r="J12" i="24" s="1"/>
  <c r="K12" i="24" s="1"/>
  <c r="L12" i="24" s="1"/>
  <c r="M12" i="24" s="1"/>
  <c r="N12" i="24" s="1"/>
  <c r="O12" i="24" s="1"/>
  <c r="P12" i="24" s="1"/>
  <c r="B7" i="24"/>
  <c r="C7" i="24" s="1"/>
  <c r="D7" i="24" s="1"/>
  <c r="E7" i="24" s="1"/>
  <c r="F7" i="24" s="1"/>
  <c r="G7" i="24" s="1"/>
  <c r="H7" i="24" s="1"/>
  <c r="B8" i="24" s="1"/>
  <c r="C8" i="24" s="1"/>
  <c r="D8" i="24" s="1"/>
  <c r="E8" i="24" s="1"/>
  <c r="F8" i="24" s="1"/>
  <c r="G8" i="24" s="1"/>
  <c r="H8" i="24" s="1"/>
  <c r="B9" i="24" s="1"/>
  <c r="C9" i="24" s="1"/>
  <c r="D9" i="24" s="1"/>
  <c r="E9" i="24" s="1"/>
  <c r="F9" i="24" s="1"/>
  <c r="G9" i="24" s="1"/>
  <c r="H9" i="24" s="1"/>
  <c r="B10" i="24" s="1"/>
  <c r="C10" i="24" s="1"/>
  <c r="D10" i="24" s="1"/>
  <c r="E10" i="24" s="1"/>
  <c r="F10" i="24" s="1"/>
  <c r="G10" i="24" s="1"/>
  <c r="H10" i="24" s="1"/>
  <c r="B11" i="24" s="1"/>
  <c r="C11" i="24" s="1"/>
  <c r="D11" i="24" s="1"/>
  <c r="E11" i="24" s="1"/>
  <c r="F11" i="24" s="1"/>
  <c r="G11" i="24" s="1"/>
  <c r="H11" i="24" s="1"/>
  <c r="B12" i="24" s="1"/>
  <c r="C12" i="24" s="1"/>
  <c r="D12" i="24" s="1"/>
  <c r="E12" i="24" s="1"/>
  <c r="F12" i="24" s="1"/>
  <c r="G12" i="24" s="1"/>
  <c r="H12" i="24" s="1"/>
  <c r="Z25" i="16"/>
  <c r="AA25" i="16" s="1"/>
  <c r="AB25" i="16" s="1"/>
  <c r="AC25" i="16" s="1"/>
  <c r="AD25" i="16" s="1"/>
  <c r="AE25" i="16" s="1"/>
  <c r="AF25" i="16" s="1"/>
  <c r="R25" i="16"/>
  <c r="S25" i="16" s="1"/>
  <c r="T25" i="16" s="1"/>
  <c r="U25" i="16" s="1"/>
  <c r="V25" i="16" s="1"/>
  <c r="W25" i="16" s="1"/>
  <c r="X25" i="16" s="1"/>
  <c r="J25" i="16"/>
  <c r="K25" i="16" s="1"/>
  <c r="L25" i="16" s="1"/>
  <c r="M25" i="16" s="1"/>
  <c r="N25" i="16" s="1"/>
  <c r="O25" i="16" s="1"/>
  <c r="P25" i="16" s="1"/>
  <c r="B25" i="16"/>
  <c r="C25" i="16" s="1"/>
  <c r="D25" i="16" s="1"/>
  <c r="E25" i="16" s="1"/>
  <c r="F25" i="16" s="1"/>
  <c r="G25" i="16" s="1"/>
  <c r="H25" i="16" s="1"/>
  <c r="Z16" i="16"/>
  <c r="AA16" i="16" s="1"/>
  <c r="AB16" i="16" s="1"/>
  <c r="AC16" i="16" s="1"/>
  <c r="AD16" i="16" s="1"/>
  <c r="AE16" i="16" s="1"/>
  <c r="AF16" i="16" s="1"/>
  <c r="R16" i="16"/>
  <c r="S16" i="16" s="1"/>
  <c r="T16" i="16" s="1"/>
  <c r="U16" i="16" s="1"/>
  <c r="V16" i="16" s="1"/>
  <c r="W16" i="16" s="1"/>
  <c r="X16" i="16" s="1"/>
  <c r="J16" i="16"/>
  <c r="K16" i="16" s="1"/>
  <c r="L16" i="16" s="1"/>
  <c r="M16" i="16" s="1"/>
  <c r="N16" i="16" s="1"/>
  <c r="O16" i="16" s="1"/>
  <c r="P16" i="16" s="1"/>
  <c r="B16" i="16"/>
  <c r="C16" i="16" s="1"/>
  <c r="D16" i="16" s="1"/>
  <c r="E16" i="16" s="1"/>
  <c r="F16" i="16" s="1"/>
  <c r="G16" i="16" s="1"/>
  <c r="H16" i="16" s="1"/>
  <c r="Z7" i="16"/>
  <c r="AA7" i="16" s="1"/>
  <c r="AB7" i="16" s="1"/>
  <c r="AC7" i="16" s="1"/>
  <c r="AD7" i="16" s="1"/>
  <c r="AE7" i="16" s="1"/>
  <c r="AF7" i="16" s="1"/>
  <c r="R7" i="16"/>
  <c r="S7" i="16" s="1"/>
  <c r="T7" i="16" s="1"/>
  <c r="U7" i="16" s="1"/>
  <c r="V7" i="16" s="1"/>
  <c r="W7" i="16" s="1"/>
  <c r="X7" i="16" s="1"/>
  <c r="J7" i="16"/>
  <c r="K7" i="16" s="1"/>
  <c r="L7" i="16" s="1"/>
  <c r="M7" i="16" s="1"/>
  <c r="N7" i="16" s="1"/>
  <c r="O7" i="16" s="1"/>
  <c r="P7" i="16" s="1"/>
  <c r="B7" i="16"/>
  <c r="C7" i="16" s="1"/>
  <c r="D7" i="16" s="1"/>
  <c r="E7" i="16" s="1"/>
  <c r="F7" i="16" s="1"/>
  <c r="G7" i="16" s="1"/>
  <c r="H7" i="16" s="1"/>
  <c r="B8" i="16" s="1"/>
  <c r="C8" i="16" s="1"/>
  <c r="D8" i="16" s="1"/>
  <c r="E8" i="16" s="1"/>
  <c r="F8" i="16" s="1"/>
  <c r="G8" i="16" s="1"/>
  <c r="H8" i="16" s="1"/>
  <c r="B9" i="16" s="1"/>
  <c r="C9" i="16" s="1"/>
  <c r="D9" i="16" s="1"/>
  <c r="E9" i="16" s="1"/>
  <c r="F9" i="16" s="1"/>
  <c r="G9" i="16" s="1"/>
  <c r="H9" i="16" s="1"/>
  <c r="B10" i="16" s="1"/>
  <c r="C10" i="16" s="1"/>
  <c r="D10" i="16" s="1"/>
  <c r="E10" i="16" s="1"/>
  <c r="F10" i="16" s="1"/>
  <c r="G10" i="16" s="1"/>
  <c r="H10" i="16" s="1"/>
  <c r="B11" i="16" s="1"/>
  <c r="C11" i="16" s="1"/>
  <c r="D11" i="16" s="1"/>
  <c r="E11" i="16" s="1"/>
  <c r="F11" i="16" s="1"/>
  <c r="G11" i="16" s="1"/>
  <c r="H11" i="16" s="1"/>
  <c r="B12" i="16" s="1"/>
  <c r="C12" i="16" s="1"/>
  <c r="D12" i="16" s="1"/>
  <c r="E12" i="16" s="1"/>
  <c r="F12" i="16" s="1"/>
  <c r="G12" i="16" s="1"/>
  <c r="H12" i="16" s="1"/>
  <c r="Z26" i="16" l="1"/>
  <c r="AA26" i="16" s="1"/>
  <c r="AB26" i="16" s="1"/>
  <c r="AC26" i="16" s="1"/>
  <c r="AD26" i="16" s="1"/>
  <c r="AE26" i="16" s="1"/>
  <c r="AF26" i="16" s="1"/>
  <c r="Z27" i="16" s="1"/>
  <c r="AA27" i="16" s="1"/>
  <c r="AB27" i="16" s="1"/>
  <c r="AC27" i="16" s="1"/>
  <c r="AD27" i="16" s="1"/>
  <c r="AE27" i="16" s="1"/>
  <c r="AF27" i="16" s="1"/>
  <c r="Z28" i="16" s="1"/>
  <c r="AA28" i="16" s="1"/>
  <c r="AB28" i="16" s="1"/>
  <c r="AC28" i="16" s="1"/>
  <c r="AD28" i="16" s="1"/>
  <c r="AE28" i="16" s="1"/>
  <c r="AF28" i="16" s="1"/>
  <c r="Z29" i="16" s="1"/>
  <c r="AA29" i="16" s="1"/>
  <c r="AB29" i="16" s="1"/>
  <c r="AC29" i="16" s="1"/>
  <c r="AD29" i="16" s="1"/>
  <c r="AE29" i="16" s="1"/>
  <c r="AF29" i="16" s="1"/>
  <c r="Z30" i="16" s="1"/>
  <c r="AA30" i="16" s="1"/>
  <c r="AB30" i="16" s="1"/>
  <c r="AC30" i="16" s="1"/>
  <c r="AD30" i="16" s="1"/>
  <c r="AE30" i="16" s="1"/>
  <c r="AF30" i="16" s="1"/>
  <c r="R26" i="16"/>
  <c r="S26" i="16" s="1"/>
  <c r="T26" i="16" s="1"/>
  <c r="U26" i="16" s="1"/>
  <c r="V26" i="16" s="1"/>
  <c r="W26" i="16" s="1"/>
  <c r="X26" i="16" s="1"/>
  <c r="R27" i="16" s="1"/>
  <c r="S27" i="16" s="1"/>
  <c r="T27" i="16" s="1"/>
  <c r="U27" i="16" s="1"/>
  <c r="V27" i="16" s="1"/>
  <c r="W27" i="16" s="1"/>
  <c r="X27" i="16" s="1"/>
  <c r="R28" i="16" s="1"/>
  <c r="S28" i="16" s="1"/>
  <c r="T28" i="16" s="1"/>
  <c r="U28" i="16" s="1"/>
  <c r="V28" i="16" s="1"/>
  <c r="W28" i="16" s="1"/>
  <c r="X28" i="16" s="1"/>
  <c r="R29" i="16" s="1"/>
  <c r="S29" i="16" s="1"/>
  <c r="T29" i="16" s="1"/>
  <c r="U29" i="16" s="1"/>
  <c r="V29" i="16" s="1"/>
  <c r="W29" i="16" s="1"/>
  <c r="X29" i="16" s="1"/>
  <c r="R30" i="16" s="1"/>
  <c r="S30" i="16" s="1"/>
  <c r="T30" i="16" s="1"/>
  <c r="U30" i="16" s="1"/>
  <c r="V30" i="16" s="1"/>
  <c r="W30" i="16" s="1"/>
  <c r="X30" i="16" s="1"/>
  <c r="J26" i="16"/>
  <c r="K26" i="16" s="1"/>
  <c r="L26" i="16" s="1"/>
  <c r="M26" i="16" s="1"/>
  <c r="N26" i="16" s="1"/>
  <c r="O26" i="16" s="1"/>
  <c r="P26" i="16" s="1"/>
  <c r="J27" i="16" s="1"/>
  <c r="K27" i="16" s="1"/>
  <c r="L27" i="16" s="1"/>
  <c r="M27" i="16" s="1"/>
  <c r="N27" i="16" s="1"/>
  <c r="O27" i="16" s="1"/>
  <c r="P27" i="16" s="1"/>
  <c r="J28" i="16" s="1"/>
  <c r="K28" i="16" s="1"/>
  <c r="L28" i="16" s="1"/>
  <c r="M28" i="16" s="1"/>
  <c r="N28" i="16" s="1"/>
  <c r="O28" i="16" s="1"/>
  <c r="P28" i="16" s="1"/>
  <c r="J29" i="16" s="1"/>
  <c r="K29" i="16" s="1"/>
  <c r="L29" i="16" s="1"/>
  <c r="M29" i="16" s="1"/>
  <c r="N29" i="16" s="1"/>
  <c r="O29" i="16" s="1"/>
  <c r="P29" i="16" s="1"/>
  <c r="J30" i="16" s="1"/>
  <c r="K30" i="16" s="1"/>
  <c r="L30" i="16" s="1"/>
  <c r="M30" i="16" s="1"/>
  <c r="N30" i="16" s="1"/>
  <c r="O30" i="16" s="1"/>
  <c r="P30" i="16" s="1"/>
  <c r="B26" i="16"/>
  <c r="C26" i="16" s="1"/>
  <c r="D26" i="16" s="1"/>
  <c r="E26" i="16" s="1"/>
  <c r="F26" i="16" s="1"/>
  <c r="G26" i="16" s="1"/>
  <c r="H26" i="16" s="1"/>
  <c r="B27" i="16" s="1"/>
  <c r="C27" i="16" s="1"/>
  <c r="D27" i="16" s="1"/>
  <c r="E27" i="16" s="1"/>
  <c r="F27" i="16" s="1"/>
  <c r="G27" i="16" s="1"/>
  <c r="H27" i="16" s="1"/>
  <c r="B28" i="16" s="1"/>
  <c r="C28" i="16" s="1"/>
  <c r="D28" i="16" s="1"/>
  <c r="E28" i="16" s="1"/>
  <c r="F28" i="16" s="1"/>
  <c r="G28" i="16" s="1"/>
  <c r="H28" i="16" s="1"/>
  <c r="B29" i="16" s="1"/>
  <c r="C29" i="16" s="1"/>
  <c r="D29" i="16" s="1"/>
  <c r="E29" i="16" s="1"/>
  <c r="F29" i="16" s="1"/>
  <c r="G29" i="16" s="1"/>
  <c r="H29" i="16" s="1"/>
  <c r="B30" i="16" s="1"/>
  <c r="C30" i="16" s="1"/>
  <c r="D30" i="16" s="1"/>
  <c r="E30" i="16" s="1"/>
  <c r="F30" i="16" s="1"/>
  <c r="G30" i="16" s="1"/>
  <c r="H30" i="16" s="1"/>
  <c r="Z17" i="16"/>
  <c r="AA17" i="16" s="1"/>
  <c r="AB17" i="16" s="1"/>
  <c r="AC17" i="16" s="1"/>
  <c r="AD17" i="16" s="1"/>
  <c r="AE17" i="16" s="1"/>
  <c r="AF17" i="16" s="1"/>
  <c r="Z18" i="16" s="1"/>
  <c r="AA18" i="16" s="1"/>
  <c r="AB18" i="16" s="1"/>
  <c r="AC18" i="16" s="1"/>
  <c r="AD18" i="16" s="1"/>
  <c r="AE18" i="16" s="1"/>
  <c r="AF18" i="16" s="1"/>
  <c r="Z19" i="16" s="1"/>
  <c r="AA19" i="16" s="1"/>
  <c r="AB19" i="16" s="1"/>
  <c r="AC19" i="16" s="1"/>
  <c r="AD19" i="16" s="1"/>
  <c r="AE19" i="16" s="1"/>
  <c r="AF19" i="16" s="1"/>
  <c r="Z20" i="16" s="1"/>
  <c r="AA20" i="16" s="1"/>
  <c r="AB20" i="16" s="1"/>
  <c r="AC20" i="16" s="1"/>
  <c r="AD20" i="16" s="1"/>
  <c r="AE20" i="16" s="1"/>
  <c r="AF20" i="16" s="1"/>
  <c r="Z21" i="16" s="1"/>
  <c r="AA21" i="16" s="1"/>
  <c r="AB21" i="16" s="1"/>
  <c r="AC21" i="16" s="1"/>
  <c r="AD21" i="16" s="1"/>
  <c r="AE21" i="16" s="1"/>
  <c r="AF21" i="16" s="1"/>
  <c r="R17" i="16"/>
  <c r="S17" i="16" s="1"/>
  <c r="T17" i="16" s="1"/>
  <c r="U17" i="16" s="1"/>
  <c r="V17" i="16" s="1"/>
  <c r="W17" i="16" s="1"/>
  <c r="X17" i="16" s="1"/>
  <c r="R18" i="16" s="1"/>
  <c r="S18" i="16" s="1"/>
  <c r="T18" i="16" s="1"/>
  <c r="U18" i="16" s="1"/>
  <c r="V18" i="16" s="1"/>
  <c r="W18" i="16" s="1"/>
  <c r="X18" i="16" s="1"/>
  <c r="R19" i="16" s="1"/>
  <c r="S19" i="16" s="1"/>
  <c r="T19" i="16" s="1"/>
  <c r="U19" i="16" s="1"/>
  <c r="V19" i="16" s="1"/>
  <c r="W19" i="16" s="1"/>
  <c r="X19" i="16" s="1"/>
  <c r="R20" i="16" s="1"/>
  <c r="S20" i="16" s="1"/>
  <c r="T20" i="16" s="1"/>
  <c r="U20" i="16" s="1"/>
  <c r="V20" i="16" s="1"/>
  <c r="W20" i="16" s="1"/>
  <c r="X20" i="16" s="1"/>
  <c r="R21" i="16" s="1"/>
  <c r="S21" i="16" s="1"/>
  <c r="T21" i="16" s="1"/>
  <c r="U21" i="16" s="1"/>
  <c r="V21" i="16" s="1"/>
  <c r="W21" i="16" s="1"/>
  <c r="X21" i="16" s="1"/>
  <c r="J17" i="16"/>
  <c r="K17" i="16" s="1"/>
  <c r="L17" i="16" s="1"/>
  <c r="M17" i="16" s="1"/>
  <c r="N17" i="16" s="1"/>
  <c r="O17" i="16" s="1"/>
  <c r="P17" i="16" s="1"/>
  <c r="J18" i="16" s="1"/>
  <c r="K18" i="16" s="1"/>
  <c r="L18" i="16" s="1"/>
  <c r="M18" i="16" s="1"/>
  <c r="N18" i="16" s="1"/>
  <c r="O18" i="16" s="1"/>
  <c r="P18" i="16" s="1"/>
  <c r="J19" i="16" s="1"/>
  <c r="K19" i="16" s="1"/>
  <c r="L19" i="16" s="1"/>
  <c r="M19" i="16" s="1"/>
  <c r="N19" i="16" s="1"/>
  <c r="O19" i="16" s="1"/>
  <c r="P19" i="16" s="1"/>
  <c r="J20" i="16" s="1"/>
  <c r="K20" i="16" s="1"/>
  <c r="L20" i="16" s="1"/>
  <c r="M20" i="16" s="1"/>
  <c r="N20" i="16" s="1"/>
  <c r="O20" i="16" s="1"/>
  <c r="P20" i="16" s="1"/>
  <c r="J21" i="16" s="1"/>
  <c r="K21" i="16" s="1"/>
  <c r="L21" i="16" s="1"/>
  <c r="M21" i="16" s="1"/>
  <c r="N21" i="16" s="1"/>
  <c r="O21" i="16" s="1"/>
  <c r="P21" i="16" s="1"/>
  <c r="B17" i="16"/>
  <c r="C17" i="16" s="1"/>
  <c r="D17" i="16" s="1"/>
  <c r="E17" i="16" s="1"/>
  <c r="F17" i="16" s="1"/>
  <c r="G17" i="16" s="1"/>
  <c r="H17" i="16" s="1"/>
  <c r="B18" i="16" s="1"/>
  <c r="C18" i="16" s="1"/>
  <c r="D18" i="16" s="1"/>
  <c r="E18" i="16" s="1"/>
  <c r="F18" i="16" s="1"/>
  <c r="G18" i="16" s="1"/>
  <c r="H18" i="16" s="1"/>
  <c r="B19" i="16" s="1"/>
  <c r="C19" i="16" s="1"/>
  <c r="D19" i="16" s="1"/>
  <c r="E19" i="16" s="1"/>
  <c r="F19" i="16" s="1"/>
  <c r="G19" i="16" s="1"/>
  <c r="H19" i="16" s="1"/>
  <c r="B20" i="16" s="1"/>
  <c r="C20" i="16" s="1"/>
  <c r="D20" i="16" s="1"/>
  <c r="E20" i="16" s="1"/>
  <c r="F20" i="16" s="1"/>
  <c r="G20" i="16" s="1"/>
  <c r="H20" i="16" s="1"/>
  <c r="B21" i="16" s="1"/>
  <c r="C21" i="16" s="1"/>
  <c r="D21" i="16" s="1"/>
  <c r="E21" i="16" s="1"/>
  <c r="F21" i="16" s="1"/>
  <c r="G21" i="16" s="1"/>
  <c r="H21" i="16" s="1"/>
  <c r="Z8" i="16"/>
  <c r="AA8" i="16" s="1"/>
  <c r="AB8" i="16" s="1"/>
  <c r="AC8" i="16" s="1"/>
  <c r="AD8" i="16" s="1"/>
  <c r="AE8" i="16" s="1"/>
  <c r="AF8" i="16" s="1"/>
  <c r="Z9" i="16" s="1"/>
  <c r="AA9" i="16" s="1"/>
  <c r="AB9" i="16" s="1"/>
  <c r="AC9" i="16" s="1"/>
  <c r="AD9" i="16" s="1"/>
  <c r="AE9" i="16" s="1"/>
  <c r="AF9" i="16" s="1"/>
  <c r="Z10" i="16" s="1"/>
  <c r="AA10" i="16" s="1"/>
  <c r="AB10" i="16" s="1"/>
  <c r="AC10" i="16" s="1"/>
  <c r="AD10" i="16" s="1"/>
  <c r="AE10" i="16" s="1"/>
  <c r="AF10" i="16" s="1"/>
  <c r="Z11" i="16" s="1"/>
  <c r="AA11" i="16" s="1"/>
  <c r="AB11" i="16" s="1"/>
  <c r="AC11" i="16" s="1"/>
  <c r="AD11" i="16" s="1"/>
  <c r="AE11" i="16" s="1"/>
  <c r="AF11" i="16" s="1"/>
  <c r="Z12" i="16" s="1"/>
  <c r="AA12" i="16" s="1"/>
  <c r="AB12" i="16" s="1"/>
  <c r="AC12" i="16" s="1"/>
  <c r="AD12" i="16" s="1"/>
  <c r="AE12" i="16" s="1"/>
  <c r="AF12" i="16" s="1"/>
  <c r="R8" i="16"/>
  <c r="S8" i="16" s="1"/>
  <c r="T8" i="16" s="1"/>
  <c r="U8" i="16" s="1"/>
  <c r="V8" i="16" s="1"/>
  <c r="W8" i="16" s="1"/>
  <c r="X8" i="16" s="1"/>
  <c r="R9" i="16" s="1"/>
  <c r="S9" i="16" s="1"/>
  <c r="T9" i="16" s="1"/>
  <c r="U9" i="16" s="1"/>
  <c r="V9" i="16" s="1"/>
  <c r="W9" i="16" s="1"/>
  <c r="X9" i="16" s="1"/>
  <c r="R10" i="16" s="1"/>
  <c r="S10" i="16" s="1"/>
  <c r="T10" i="16" s="1"/>
  <c r="U10" i="16" s="1"/>
  <c r="V10" i="16" s="1"/>
  <c r="W10" i="16" s="1"/>
  <c r="X10" i="16" s="1"/>
  <c r="R11" i="16" s="1"/>
  <c r="S11" i="16" s="1"/>
  <c r="T11" i="16" s="1"/>
  <c r="U11" i="16" s="1"/>
  <c r="V11" i="16" s="1"/>
  <c r="W11" i="16" s="1"/>
  <c r="X11" i="16" s="1"/>
  <c r="R12" i="16" s="1"/>
  <c r="S12" i="16" s="1"/>
  <c r="T12" i="16" s="1"/>
  <c r="U12" i="16" s="1"/>
  <c r="V12" i="16" s="1"/>
  <c r="W12" i="16" s="1"/>
  <c r="X12" i="16" s="1"/>
  <c r="J8" i="16"/>
  <c r="K8" i="16" s="1"/>
  <c r="L8" i="16" s="1"/>
  <c r="M8" i="16" s="1"/>
  <c r="N8" i="16" s="1"/>
  <c r="O8" i="16" s="1"/>
  <c r="P8" i="16" s="1"/>
  <c r="J9" i="16" s="1"/>
  <c r="K9" i="16" s="1"/>
  <c r="L9" i="16" s="1"/>
  <c r="M9" i="16" s="1"/>
  <c r="N9" i="16" s="1"/>
  <c r="O9" i="16" s="1"/>
  <c r="P9" i="16" s="1"/>
  <c r="J10" i="16" s="1"/>
  <c r="K10" i="16" s="1"/>
  <c r="L10" i="16" s="1"/>
  <c r="M10" i="16" s="1"/>
  <c r="N10" i="16" s="1"/>
  <c r="O10" i="16" s="1"/>
  <c r="P10" i="16" s="1"/>
  <c r="J11" i="16" s="1"/>
  <c r="K11" i="16" s="1"/>
  <c r="L11" i="16" s="1"/>
  <c r="M11" i="16" s="1"/>
  <c r="N11" i="16" s="1"/>
  <c r="O11" i="16" s="1"/>
  <c r="P11" i="16" s="1"/>
  <c r="J12" i="16" s="1"/>
  <c r="K12" i="16" s="1"/>
  <c r="L12" i="16" s="1"/>
  <c r="M12" i="16" s="1"/>
  <c r="N12" i="16" s="1"/>
  <c r="O12" i="16" s="1"/>
  <c r="P12" i="16" s="1"/>
</calcChain>
</file>

<file path=xl/sharedStrings.xml><?xml version="1.0" encoding="utf-8"?>
<sst xmlns="http://schemas.openxmlformats.org/spreadsheetml/2006/main" count="310" uniqueCount="29">
  <si>
    <t>Janvier</t>
  </si>
  <si>
    <t>Lu</t>
  </si>
  <si>
    <t>Mai</t>
  </si>
  <si>
    <t>Septembre</t>
  </si>
  <si>
    <t>Ma</t>
  </si>
  <si>
    <t>Me</t>
  </si>
  <si>
    <t>Je</t>
  </si>
  <si>
    <t>Ve</t>
  </si>
  <si>
    <t>Sa</t>
  </si>
  <si>
    <t>Di</t>
  </si>
  <si>
    <t>Février</t>
  </si>
  <si>
    <t>Juin</t>
  </si>
  <si>
    <t>Octobre</t>
  </si>
  <si>
    <t>Mars</t>
  </si>
  <si>
    <t>Juillet</t>
  </si>
  <si>
    <t>Novembre</t>
  </si>
  <si>
    <t>Avril</t>
  </si>
  <si>
    <t>Août</t>
  </si>
  <si>
    <t>Décembre</t>
  </si>
  <si>
    <t>C</t>
  </si>
  <si>
    <t>Calendrier</t>
  </si>
  <si>
    <t>Date (1)</t>
  </si>
  <si>
    <t>Date (2)</t>
  </si>
  <si>
    <t>Type</t>
  </si>
  <si>
    <t>A</t>
  </si>
  <si>
    <t>B</t>
  </si>
  <si>
    <t>Calendrier 3</t>
  </si>
  <si>
    <t>Calendrier 2</t>
  </si>
  <si>
    <t>Calendrier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</si>
</sst>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_);_(* \(#,##0\);_(* &quot;-&quot;_);_(@_)"/>
    <numFmt numFmtId="165" formatCode="_(* #,##0.00_);_(* \(#,##0.00\);_(* &quot;-&quot;??_);_(@_)"/>
    <numFmt numFmtId="166" formatCode="_(&quot;KZT&quot;* #,##0_);_(&quot;KZT&quot;* \(#,##0\);_(&quot;KZT&quot;* &quot;-&quot;_);_(@_)"/>
    <numFmt numFmtId="167" formatCode="_(&quot;KZT&quot;* #,##0.00_);_(&quot;KZT&quot;* \(#,##0.00\);_(&quot;KZT&quot;* &quot;-&quot;??_);_(@_)"/>
    <numFmt numFmtId="168" formatCode="d"/>
    <numFmt numFmtId="170" formatCode="[$-F800]dddd\,\ mmmm\ dd\,\ yyyy"/>
  </numFmts>
  <fonts count="40" x14ac:knownFonts="1">
    <font>
      <sz val="12"/>
      <color theme="1"/>
      <name val="Franklin Gothic Book"/>
      <family val="2"/>
      <scheme val="minor"/>
    </font>
    <font>
      <sz val="8"/>
      <name val="Franklin Gothic Book"/>
      <family val="2"/>
      <scheme val="minor"/>
    </font>
    <font>
      <sz val="11"/>
      <color theme="0" tint="-0.499984740745262"/>
      <name val="Calibri"/>
      <family val="2"/>
    </font>
    <font>
      <u/>
      <sz val="12"/>
      <color theme="10"/>
      <name val="Franklin Gothic Book"/>
      <family val="2"/>
      <scheme val="minor"/>
    </font>
    <font>
      <u/>
      <sz val="12"/>
      <color theme="1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18"/>
      <color theme="3"/>
      <name val="Franklin Gothic Medium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2"/>
      <color rgb="FF006100"/>
      <name val="Franklin Gothic Book"/>
      <family val="2"/>
      <scheme val="minor"/>
    </font>
    <font>
      <sz val="12"/>
      <color rgb="FF9C0006"/>
      <name val="Franklin Gothic Book"/>
      <family val="2"/>
      <scheme val="minor"/>
    </font>
    <font>
      <sz val="12"/>
      <color rgb="FF9C5700"/>
      <name val="Franklin Gothic Book"/>
      <family val="2"/>
      <scheme val="minor"/>
    </font>
    <font>
      <sz val="12"/>
      <color rgb="FF3F3F76"/>
      <name val="Franklin Gothic Book"/>
      <family val="2"/>
      <scheme val="minor"/>
    </font>
    <font>
      <b/>
      <sz val="12"/>
      <color rgb="FF3F3F3F"/>
      <name val="Franklin Gothic Book"/>
      <family val="2"/>
      <scheme val="minor"/>
    </font>
    <font>
      <b/>
      <sz val="12"/>
      <color rgb="FFFA7D00"/>
      <name val="Franklin Gothic Book"/>
      <family val="2"/>
      <scheme val="minor"/>
    </font>
    <font>
      <sz val="12"/>
      <color rgb="FFFA7D00"/>
      <name val="Franklin Gothic Book"/>
      <family val="2"/>
      <scheme val="minor"/>
    </font>
    <font>
      <b/>
      <sz val="12"/>
      <color theme="0"/>
      <name val="Franklin Gothic Book"/>
      <family val="2"/>
      <scheme val="minor"/>
    </font>
    <font>
      <sz val="12"/>
      <color rgb="FFFF0000"/>
      <name val="Franklin Gothic Book"/>
      <family val="2"/>
      <scheme val="minor"/>
    </font>
    <font>
      <i/>
      <sz val="12"/>
      <color rgb="FF7F7F7F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0"/>
      <name val="Franklin Gothic Book"/>
      <family val="2"/>
      <scheme val="minor"/>
    </font>
    <font>
      <b/>
      <sz val="22"/>
      <color theme="0" tint="-0.499984740745262"/>
      <name val="Franklin Gothic Book"/>
      <family val="2"/>
      <scheme val="minor"/>
    </font>
    <font>
      <b/>
      <sz val="9"/>
      <color theme="0"/>
      <name val="Franklin Gothic Book"/>
      <family val="2"/>
      <scheme val="minor"/>
    </font>
    <font>
      <b/>
      <sz val="9"/>
      <color theme="3" tint="-0.249977111117893"/>
      <name val="Franklin Gothic Book"/>
      <family val="2"/>
      <scheme val="minor"/>
    </font>
    <font>
      <sz val="11"/>
      <color theme="0" tint="-0.499984740745262"/>
      <name val="Franklin Gothic Book"/>
      <family val="2"/>
      <scheme val="minor"/>
    </font>
    <font>
      <sz val="10"/>
      <color theme="1"/>
      <name val="Franklin Gothic Book"/>
      <family val="2"/>
      <scheme val="minor"/>
    </font>
    <font>
      <b/>
      <sz val="9"/>
      <color theme="1"/>
      <name val="Franklin Gothic Book"/>
      <family val="2"/>
      <scheme val="minor"/>
    </font>
    <font>
      <b/>
      <sz val="9"/>
      <color theme="1" tint="4.9989318521683403E-2"/>
      <name val="Franklin Gothic Book"/>
      <family val="2"/>
      <scheme val="minor"/>
    </font>
    <font>
      <b/>
      <sz val="22"/>
      <color theme="7" tint="-0.249977111117893"/>
      <name val="Franklin Gothic Medium"/>
      <family val="2"/>
      <scheme val="major"/>
    </font>
    <font>
      <sz val="10"/>
      <color theme="1"/>
      <name val="Franklin Gothic Medium"/>
      <family val="2"/>
      <scheme val="major"/>
    </font>
    <font>
      <sz val="10"/>
      <color theme="0"/>
      <name val="Franklin Gothic Medium"/>
      <family val="2"/>
      <scheme val="major"/>
    </font>
    <font>
      <sz val="12"/>
      <color theme="1" tint="0.14999847407452621"/>
      <name val="Franklin Gothic Book"/>
      <family val="2"/>
      <scheme val="minor"/>
    </font>
    <font>
      <b/>
      <sz val="12"/>
      <color theme="1" tint="0.14999847407452621"/>
      <name val="Franklin Gothic Book"/>
      <family val="2"/>
      <scheme val="minor"/>
    </font>
    <font>
      <sz val="16"/>
      <color theme="7" tint="-0.499984740745262"/>
      <name val="Franklin Gothic Medium"/>
      <family val="2"/>
      <scheme val="major"/>
    </font>
    <font>
      <sz val="40"/>
      <color theme="3" tint="-0.499984740745262"/>
      <name val="Franklin Gothic Medium"/>
      <family val="2"/>
      <scheme val="major"/>
    </font>
    <font>
      <sz val="42"/>
      <color theme="3" tint="-0.499984740745262"/>
      <name val="Franklin Gothic Medium"/>
      <family val="2"/>
      <scheme val="major"/>
    </font>
    <font>
      <b/>
      <sz val="16"/>
      <color theme="7" tint="-0.499984740745262"/>
      <name val="Franklin Gothic Medium"/>
      <family val="2"/>
      <scheme val="major"/>
    </font>
    <font>
      <sz val="11"/>
      <color theme="1" tint="0.14999847407452621"/>
      <name val="Franklin Gothic Book"/>
      <family val="2"/>
      <scheme val="minor"/>
    </font>
    <font>
      <sz val="11"/>
      <color theme="1" tint="0.499984740745262"/>
      <name val="Franklin Gothic Book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-0.499984740745262"/>
        <bgColor indexed="65"/>
      </patternFill>
    </fill>
    <fill>
      <patternFill patternType="lightDown">
        <fgColor theme="3"/>
      </patternFill>
    </fill>
    <fill>
      <patternFill patternType="solid">
        <fgColor theme="8" tint="-0.24994659260841701"/>
        <bgColor indexed="65"/>
      </patternFill>
    </fill>
    <fill>
      <patternFill patternType="solid">
        <fgColor theme="7" tint="0.59996337778862885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B4E3F8"/>
        <bgColor indexed="64"/>
      </patternFill>
    </fill>
    <fill>
      <patternFill patternType="solid">
        <fgColor indexed="10"/>
        <bgColor indexed="64"/>
      </patternFill>
    </fill>
  </fills>
  <borders count="16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0" tint="-0.249977111117893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56">
    <xf numFmtId="0" fontId="0" fillId="0" borderId="0"/>
    <xf numFmtId="0" fontId="23" fillId="33" borderId="1" applyNumberFormat="0">
      <alignment horizontal="center" vertical="center"/>
    </xf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5" applyNumberFormat="0" applyAlignment="0" applyProtection="0"/>
    <xf numFmtId="0" fontId="14" fillId="6" borderId="6" applyNumberFormat="0" applyAlignment="0" applyProtection="0"/>
    <xf numFmtId="0" fontId="15" fillId="6" borderId="5" applyNumberFormat="0" applyAlignment="0" applyProtection="0"/>
    <xf numFmtId="0" fontId="16" fillId="0" borderId="7" applyNumberFormat="0" applyFill="0" applyAlignment="0" applyProtection="0"/>
    <xf numFmtId="0" fontId="17" fillId="7" borderId="8" applyNumberFormat="0" applyAlignment="0" applyProtection="0"/>
    <xf numFmtId="0" fontId="18" fillId="0" borderId="0" applyNumberFormat="0" applyFill="0" applyBorder="0" applyAlignment="0" applyProtection="0"/>
    <xf numFmtId="0" fontId="5" fillId="8" borderId="9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27" fillId="34" borderId="1" applyNumberFormat="0">
      <alignment horizontal="center" vertical="center"/>
    </xf>
    <xf numFmtId="0" fontId="24" fillId="0" borderId="1" applyNumberFormat="0">
      <alignment horizontal="center" vertical="center"/>
    </xf>
    <xf numFmtId="0" fontId="28" fillId="36" borderId="1">
      <alignment horizontal="center" vertical="center"/>
    </xf>
    <xf numFmtId="0" fontId="23" fillId="35" borderId="1">
      <alignment horizontal="center" vertical="center"/>
    </xf>
    <xf numFmtId="0" fontId="28" fillId="29" borderId="1">
      <alignment horizontal="center" vertical="center"/>
    </xf>
    <xf numFmtId="0" fontId="26" fillId="0" borderId="0"/>
  </cellStyleXfs>
  <cellXfs count="38">
    <xf numFmtId="0" fontId="0" fillId="0" borderId="0" xfId="0"/>
    <xf numFmtId="0" fontId="2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2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0" fillId="0" borderId="0" xfId="0" applyFont="1"/>
    <xf numFmtId="0" fontId="32" fillId="0" borderId="0" xfId="0" applyFont="1"/>
    <xf numFmtId="0" fontId="32" fillId="0" borderId="0" xfId="0" applyFont="1" applyAlignment="1">
      <alignment horizontal="center" vertical="center"/>
    </xf>
    <xf numFmtId="168" fontId="32" fillId="0" borderId="1" xfId="53" applyNumberFormat="1" applyFont="1" applyFill="1">
      <alignment horizontal="center" vertical="center"/>
    </xf>
    <xf numFmtId="0" fontId="31" fillId="39" borderId="12" xfId="0" applyFont="1" applyFill="1" applyBorder="1" applyAlignment="1">
      <alignment horizontal="center" vertical="center"/>
    </xf>
    <xf numFmtId="0" fontId="31" fillId="39" borderId="13" xfId="0" applyFont="1" applyFill="1" applyBorder="1" applyAlignment="1">
      <alignment horizontal="center" vertical="center"/>
    </xf>
    <xf numFmtId="0" fontId="22" fillId="0" borderId="14" xfId="0" applyFont="1" applyBorder="1" applyAlignment="1">
      <alignment vertical="center"/>
    </xf>
    <xf numFmtId="0" fontId="22" fillId="0" borderId="14" xfId="0" applyFont="1" applyBorder="1" applyAlignment="1">
      <alignment horizontal="left" vertical="center"/>
    </xf>
    <xf numFmtId="0" fontId="25" fillId="0" borderId="14" xfId="0" applyFont="1" applyBorder="1" applyAlignment="1">
      <alignment vertical="center"/>
    </xf>
    <xf numFmtId="0" fontId="33" fillId="0" borderId="0" xfId="0" applyFont="1"/>
    <xf numFmtId="0" fontId="37" fillId="0" borderId="0" xfId="0" applyFont="1" applyAlignment="1">
      <alignment vertical="top"/>
    </xf>
    <xf numFmtId="168" fontId="33" fillId="0" borderId="0" xfId="0" applyNumberFormat="1" applyFont="1"/>
    <xf numFmtId="0" fontId="25" fillId="0" borderId="0" xfId="0" applyFont="1" applyAlignment="1">
      <alignment horizontal="left" vertical="center"/>
    </xf>
    <xf numFmtId="0" fontId="38" fillId="38" borderId="15" xfId="0" applyFont="1" applyFill="1" applyBorder="1" applyAlignment="1">
      <alignment horizontal="center" vertical="center"/>
    </xf>
    <xf numFmtId="0" fontId="38" fillId="37" borderId="15" xfId="0" applyFont="1" applyFill="1" applyBorder="1" applyAlignment="1">
      <alignment horizontal="center" vertical="center"/>
    </xf>
    <xf numFmtId="0" fontId="38" fillId="0" borderId="0" xfId="0" applyFont="1" applyAlignment="1">
      <alignment horizontal="left" vertical="center" indent="1"/>
    </xf>
    <xf numFmtId="0" fontId="39" fillId="0" borderId="0" xfId="0" applyFont="1" applyAlignment="1">
      <alignment vertical="center"/>
    </xf>
    <xf numFmtId="14" fontId="33" fillId="0" borderId="0" xfId="0" applyNumberFormat="1" applyFont="1"/>
    <xf numFmtId="0" fontId="35" fillId="0" borderId="14" xfId="0" applyFont="1" applyBorder="1"/>
    <xf numFmtId="0" fontId="38" fillId="40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68" fontId="32" fillId="41" borderId="1" xfId="53" applyNumberFormat="1" applyFont="1" applyFill="1">
      <alignment horizontal="center" vertical="center"/>
    </xf>
    <xf numFmtId="0" fontId="0" fillId="0" borderId="0" xfId="0" applyFill="1"/>
    <xf numFmtId="168" fontId="32" fillId="42" borderId="1" xfId="53" applyNumberFormat="1" applyFont="1" applyFill="1">
      <alignment horizontal="center" vertical="center"/>
    </xf>
    <xf numFmtId="0" fontId="36" fillId="0" borderId="14" xfId="0" applyFont="1" applyBorder="1" applyAlignment="1">
      <alignment horizontal="right" wrapText="1"/>
    </xf>
    <xf numFmtId="49" fontId="34" fillId="0" borderId="0" xfId="0" applyNumberFormat="1" applyFont="1" applyAlignment="1">
      <alignment horizontal="center" vertical="top"/>
    </xf>
    <xf numFmtId="170" fontId="25" fillId="0" borderId="0" xfId="0" applyNumberFormat="1" applyFont="1" applyAlignment="1">
      <alignment vertical="center"/>
    </xf>
    <xf numFmtId="168" fontId="32" fillId="0" borderId="11" xfId="0" applyNumberFormat="1" applyFont="1" applyFill="1" applyBorder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168" fontId="32" fillId="42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56">
    <cellStyle name="20 % - Accent1" xfId="27" builtinId="30" hidden="1"/>
    <cellStyle name="20 % - Accent2" xfId="31" builtinId="34" hidden="1"/>
    <cellStyle name="20 % - Accent3" xfId="35" builtinId="38" hidden="1"/>
    <cellStyle name="20 % - Accent4" xfId="39" builtinId="42" hidden="1"/>
    <cellStyle name="20 % - Accent5" xfId="43" builtinId="46" hidden="1"/>
    <cellStyle name="20 % - Accent6" xfId="47" builtinId="50" hidden="1"/>
    <cellStyle name="40 % - Accent1" xfId="28" builtinId="31" hidden="1"/>
    <cellStyle name="40 % - Accent2" xfId="32" builtinId="35" hidden="1"/>
    <cellStyle name="40 % - Accent3" xfId="36" builtinId="39" hidden="1"/>
    <cellStyle name="40 % - Accent4" xfId="40" builtinId="43" hidden="1"/>
    <cellStyle name="40 % - Accent5" xfId="44" builtinId="47" hidden="1"/>
    <cellStyle name="40 % - Accent6" xfId="48" builtinId="51" hidden="1"/>
    <cellStyle name="60 % - Accent1" xfId="29" builtinId="32" hidden="1"/>
    <cellStyle name="60 % - Accent2" xfId="33" builtinId="36" hidden="1"/>
    <cellStyle name="60 % - Accent3" xfId="37" builtinId="40" hidden="1"/>
    <cellStyle name="60 % - Accent4" xfId="41" builtinId="44" hidden="1"/>
    <cellStyle name="60 % - Accent5" xfId="45" builtinId="48" hidden="1"/>
    <cellStyle name="60 % - Accent6" xfId="49" builtinId="52" hidden="1"/>
    <cellStyle name="Accent1" xfId="26" builtinId="29" hidden="1"/>
    <cellStyle name="Accent2" xfId="30" builtinId="33" hidden="1"/>
    <cellStyle name="Accent3" xfId="34" builtinId="37" hidden="1"/>
    <cellStyle name="Accent4" xfId="38" builtinId="41" hidden="1"/>
    <cellStyle name="Accent5" xfId="42" builtinId="45" hidden="1"/>
    <cellStyle name="Accent6" xfId="46" builtinId="49" hidden="1"/>
    <cellStyle name="Avertissement" xfId="22" builtinId="11" hidden="1"/>
    <cellStyle name="Calcul" xfId="19" builtinId="22" hidden="1"/>
    <cellStyle name="Cellule liée" xfId="20" builtinId="24" hidden="1"/>
    <cellStyle name="Congé" xfId="51" xr:uid="{00000000-0005-0000-0000-00001F000000}"/>
    <cellStyle name="Entrée" xfId="17" builtinId="20" hidden="1"/>
    <cellStyle name="Horaire de jour" xfId="52" xr:uid="{00000000-0005-0000-0000-000020000000}"/>
    <cellStyle name="Horaire de jour/nuit" xfId="54" xr:uid="{00000000-0005-0000-0000-000021000000}"/>
    <cellStyle name="Horaire de nuit" xfId="53" xr:uid="{00000000-0005-0000-0000-00002E000000}"/>
    <cellStyle name="Hors service" xfId="50" xr:uid="{00000000-0005-0000-0000-00002F000000}"/>
    <cellStyle name="Insatisfaisant" xfId="15" builtinId="27" hidden="1"/>
    <cellStyle name="Jours fériés" xfId="1" xr:uid="{00000000-0005-0000-0000-000029000000}"/>
    <cellStyle name="Lien hypertexte" xfId="2" builtinId="8" hidden="1"/>
    <cellStyle name="Lien hypertexte visité" xfId="3" builtinId="9" hidden="1"/>
    <cellStyle name="Milliers" xfId="4" builtinId="3" hidden="1"/>
    <cellStyle name="Milliers [0]" xfId="5" builtinId="6" hidden="1"/>
    <cellStyle name="Monétaire" xfId="6" builtinId="4" hidden="1"/>
    <cellStyle name="Monétaire [0]" xfId="7" builtinId="7" hidden="1"/>
    <cellStyle name="Neutre" xfId="16" builtinId="28" hidden="1"/>
    <cellStyle name="Normal" xfId="0" builtinId="0"/>
    <cellStyle name="Normal 2" xfId="55" xr:uid="{00000000-0005-0000-0000-000031000000}"/>
    <cellStyle name="Note" xfId="23" builtinId="10" hidden="1"/>
    <cellStyle name="Pourcentage" xfId="8" builtinId="5" hidden="1"/>
    <cellStyle name="Satisfaisant" xfId="14" builtinId="26" hidden="1"/>
    <cellStyle name="Sortie" xfId="18" builtinId="21" hidden="1"/>
    <cellStyle name="Texte explicatif" xfId="24" builtinId="53" hidden="1"/>
    <cellStyle name="Titre" xfId="9" builtinId="15" hidden="1"/>
    <cellStyle name="Titre 1" xfId="10" builtinId="16" hidden="1"/>
    <cellStyle name="Titre 2" xfId="11" builtinId="17" hidden="1"/>
    <cellStyle name="Titre 3" xfId="12" builtinId="18" hidden="1"/>
    <cellStyle name="Titre 4" xfId="13" builtinId="19" hidden="1"/>
    <cellStyle name="Total" xfId="25" builtinId="25" hidden="1"/>
    <cellStyle name="Vérification" xfId="21" builtinId="23" hidden="1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Medium7"/>
  <colors>
    <mruColors>
      <color rgb="FF0E668B"/>
      <color rgb="FF5AAB59"/>
      <color rgb="FF6AAB4C"/>
      <color rgb="FFAE452D"/>
      <color rgb="FFC06B3F"/>
      <color rgb="FF4677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CalendarYear" max="2999" min="1900" page="10" val="2023"/>
</file>

<file path=xl/ctrlProps/ctrlProp2.xml><?xml version="1.0" encoding="utf-8"?>
<formControlPr xmlns="http://schemas.microsoft.com/office/spreadsheetml/2009/9/main" objectType="Spin" dx="16" fmlaLink="CalendarYear" max="2999" min="1900" page="10" val="2023"/>
</file>

<file path=xl/ctrlProps/ctrlProp3.xml><?xml version="1.0" encoding="utf-8"?>
<formControlPr xmlns="http://schemas.microsoft.com/office/spreadsheetml/2009/9/main" objectType="Spin" dx="16" fmlaLink="CalendarYear" max="2999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411480</xdr:colOff>
          <xdr:row>0</xdr:row>
          <xdr:rowOff>342900</xdr:rowOff>
        </xdr:from>
        <xdr:to>
          <xdr:col>28</xdr:col>
          <xdr:colOff>144780</xdr:colOff>
          <xdr:row>0</xdr:row>
          <xdr:rowOff>647700</xdr:rowOff>
        </xdr:to>
        <xdr:sp macro="" textlink="">
          <xdr:nvSpPr>
            <xdr:cNvPr id="1025" name="Boucle de progression" descr="Utilisez le bouton de compteur pour modifier l’année civile ou modifiez l’année dans la cellule AE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411480</xdr:colOff>
          <xdr:row>0</xdr:row>
          <xdr:rowOff>342900</xdr:rowOff>
        </xdr:from>
        <xdr:to>
          <xdr:col>28</xdr:col>
          <xdr:colOff>144780</xdr:colOff>
          <xdr:row>0</xdr:row>
          <xdr:rowOff>647700</xdr:rowOff>
        </xdr:to>
        <xdr:sp macro="" textlink="">
          <xdr:nvSpPr>
            <xdr:cNvPr id="6145" name="Boucle de progression" descr="Utilisez le bouton de compteur pour modifier l’année civile ou modifiez l’année dans la cellule AE3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FC12567C-BA25-4137-9F70-DEFA93D6EA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411480</xdr:colOff>
          <xdr:row>0</xdr:row>
          <xdr:rowOff>342900</xdr:rowOff>
        </xdr:from>
        <xdr:to>
          <xdr:col>28</xdr:col>
          <xdr:colOff>144780</xdr:colOff>
          <xdr:row>0</xdr:row>
          <xdr:rowOff>647700</xdr:rowOff>
        </xdr:to>
        <xdr:sp macro="" textlink="">
          <xdr:nvSpPr>
            <xdr:cNvPr id="7169" name="Boucle de progression" descr="Utilisez le bouton de compteur pour modifier l’année civile ou modifiez l’année dans la cellule AE3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6EBB1803-DCE5-4E63-98F9-635F13BEBD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 ShiftCalendar">
  <a:themeElements>
    <a:clrScheme name="Letterhead-1">
      <a:dk1>
        <a:srgbClr val="000000"/>
      </a:dk1>
      <a:lt1>
        <a:srgbClr val="FFFFFF"/>
      </a:lt1>
      <a:dk2>
        <a:srgbClr val="5E5E5E"/>
      </a:dk2>
      <a:lt2>
        <a:srgbClr val="D6D5D5"/>
      </a:lt2>
      <a:accent1>
        <a:srgbClr val="DF2D25"/>
      </a:accent1>
      <a:accent2>
        <a:srgbClr val="F9D423"/>
      </a:accent2>
      <a:accent3>
        <a:srgbClr val="62C99E"/>
      </a:accent3>
      <a:accent4>
        <a:srgbClr val="45B9EC"/>
      </a:accent4>
      <a:accent5>
        <a:srgbClr val="9B4BA6"/>
      </a:accent5>
      <a:accent6>
        <a:srgbClr val="EF2F94"/>
      </a:accent6>
      <a:hlink>
        <a:srgbClr val="0000FF"/>
      </a:hlink>
      <a:folHlink>
        <a:srgbClr val="FF00FF"/>
      </a:folHlink>
    </a:clrScheme>
    <a:fontScheme name="Franklin Gothic">
      <a:majorFont>
        <a:latin typeface="Franklin Gothic Medium" panose="020B0603020102020204"/>
        <a:ea typeface=""/>
        <a:cs typeface=""/>
        <a:font script="Jpan" typeface="HG創英角ｺﾞｼｯｸUB"/>
        <a:font script="Hang" typeface="돋움"/>
        <a:font script="Hans" typeface="隶书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 panose="020B0503020102020204"/>
        <a:ea typeface=""/>
        <a:cs typeface=""/>
        <a:font script="Jpan" typeface="HGｺﾞｼｯｸE"/>
        <a:font script="Hang" typeface="돋움"/>
        <a:font script="Hans" typeface="华文楷体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Wh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38100" tIns="38100" rIns="38100" bIns="381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30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38100" dist="12700" dir="5400000" rotWithShape="0">
                <a:srgbClr val="000000">
                  <a:alpha val="50000"/>
                </a:srgbClr>
              </a:outerShdw>
            </a:effectLst>
            <a:uFillTx/>
            <a:latin typeface="+mn-lt"/>
            <a:ea typeface="+mn-ea"/>
            <a:cs typeface="+mn-cs"/>
            <a:sym typeface="Gill Sans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381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32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Gill Sans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  <a:extLst>
    <a:ext uri="{05A4C25C-085E-4340-85A3-A5531E510DB2}">
      <thm15:themeFamily xmlns:thm15="http://schemas.microsoft.com/office/thememl/2012/main" name=" ShiftCalendar" id="{C0C15053-41A7-A842-8BD5-207B5038EBEC}" vid="{EDF4B661-04CF-B74B-852D-F3AE147C5ED3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066D3-2C85-4FB8-91D4-AB9AF57FFF8A}">
  <sheetPr codeName="Feuil1"/>
  <dimension ref="A1:N40"/>
  <sheetViews>
    <sheetView workbookViewId="0">
      <selection activeCell="C10" sqref="C10"/>
    </sheetView>
  </sheetViews>
  <sheetFormatPr baseColWidth="10" defaultRowHeight="16.2" x14ac:dyDescent="0.35"/>
  <cols>
    <col min="1" max="1" width="8.1640625" style="37" customWidth="1"/>
    <col min="2" max="2" width="6.75" style="37" customWidth="1"/>
    <col min="7" max="7" width="13" bestFit="1" customWidth="1"/>
  </cols>
  <sheetData>
    <row r="1" spans="1:9" x14ac:dyDescent="0.35">
      <c r="A1" s="37" t="s">
        <v>20</v>
      </c>
      <c r="B1" s="37" t="s">
        <v>23</v>
      </c>
      <c r="C1" s="26" t="s">
        <v>21</v>
      </c>
      <c r="D1" s="26" t="s">
        <v>22</v>
      </c>
      <c r="E1" s="26"/>
      <c r="F1" s="26"/>
      <c r="G1" s="26"/>
      <c r="H1" s="26"/>
      <c r="I1" s="26"/>
    </row>
    <row r="2" spans="1:9" x14ac:dyDescent="0.35">
      <c r="A2" s="37">
        <v>1</v>
      </c>
      <c r="B2" s="37" t="s">
        <v>19</v>
      </c>
      <c r="C2" s="27">
        <v>45204</v>
      </c>
      <c r="D2" s="27">
        <v>45215</v>
      </c>
    </row>
    <row r="3" spans="1:9" x14ac:dyDescent="0.35">
      <c r="A3" s="37">
        <v>2</v>
      </c>
      <c r="B3" s="37" t="s">
        <v>25</v>
      </c>
      <c r="C3" s="27">
        <v>44961</v>
      </c>
      <c r="D3" s="27">
        <v>44991</v>
      </c>
    </row>
    <row r="4" spans="1:9" x14ac:dyDescent="0.35">
      <c r="A4" s="37">
        <v>1</v>
      </c>
      <c r="B4" s="37" t="s">
        <v>24</v>
      </c>
      <c r="C4" s="27">
        <v>44964</v>
      </c>
      <c r="D4" s="27">
        <v>44972</v>
      </c>
    </row>
    <row r="5" spans="1:9" x14ac:dyDescent="0.35">
      <c r="A5" s="37">
        <v>1</v>
      </c>
      <c r="B5" s="37" t="s">
        <v>25</v>
      </c>
      <c r="C5" s="27">
        <v>44970</v>
      </c>
      <c r="D5" s="27">
        <v>44977</v>
      </c>
    </row>
    <row r="6" spans="1:9" x14ac:dyDescent="0.35">
      <c r="A6" s="37">
        <v>2</v>
      </c>
      <c r="B6" s="37" t="s">
        <v>19</v>
      </c>
      <c r="C6" s="27">
        <v>44988</v>
      </c>
      <c r="D6" s="27">
        <v>44995</v>
      </c>
    </row>
    <row r="7" spans="1:9" x14ac:dyDescent="0.35">
      <c r="A7" s="37">
        <v>3</v>
      </c>
      <c r="B7" s="37" t="s">
        <v>25</v>
      </c>
      <c r="C7" s="27">
        <v>45056</v>
      </c>
      <c r="D7" s="27">
        <v>45066</v>
      </c>
    </row>
    <row r="15" spans="1:9" x14ac:dyDescent="0.35">
      <c r="C15" s="29"/>
    </row>
    <row r="40" spans="14:14" x14ac:dyDescent="0.35">
      <c r="N40">
        <v>16777215</v>
      </c>
    </row>
  </sheetData>
  <dataValidations count="2">
    <dataValidation type="list" allowBlank="1" showInputMessage="1" showErrorMessage="1" sqref="A2" xr:uid="{505140FC-3AF1-4721-B041-9035259F688A}">
      <formula1>"1,2,3"</formula1>
    </dataValidation>
    <dataValidation type="list" allowBlank="1" showInputMessage="1" showErrorMessage="1" sqref="B2" xr:uid="{35D949CC-FE80-42B9-8882-0A3E4E917F3D}">
      <formula1>"A,B,C"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H34"/>
  <sheetViews>
    <sheetView showGridLines="0" zoomScale="53" zoomScaleNormal="100" workbookViewId="0">
      <selection activeCell="AE4" sqref="AE4"/>
    </sheetView>
  </sheetViews>
  <sheetFormatPr baseColWidth="10" defaultColWidth="0" defaultRowHeight="26.1" customHeight="1" x14ac:dyDescent="0.35"/>
  <cols>
    <col min="1" max="1" width="1.6640625" style="15" customWidth="1"/>
    <col min="2" max="8" width="4.6640625" style="15" customWidth="1"/>
    <col min="9" max="9" width="4.33203125" style="15" customWidth="1"/>
    <col min="10" max="16" width="4.6640625" style="15" customWidth="1"/>
    <col min="17" max="17" width="4.33203125" style="15" customWidth="1"/>
    <col min="18" max="24" width="4.6640625" style="15" customWidth="1"/>
    <col min="25" max="25" width="4.33203125" style="15" customWidth="1"/>
    <col min="26" max="32" width="4.6640625" style="15" customWidth="1"/>
    <col min="33" max="33" width="1.6640625" style="15" customWidth="1"/>
    <col min="34" max="34" width="0" style="15" hidden="1" customWidth="1"/>
    <col min="35" max="16384" width="2.9140625" style="15" hidden="1"/>
  </cols>
  <sheetData>
    <row r="1" spans="2:33" s="1" customFormat="1" ht="65.25" customHeight="1" x14ac:dyDescent="1.1000000000000001">
      <c r="B1" s="24" t="s">
        <v>28</v>
      </c>
      <c r="C1" s="12"/>
      <c r="D1" s="12"/>
      <c r="E1" s="12"/>
      <c r="F1" s="12"/>
      <c r="G1" s="12"/>
      <c r="H1" s="12"/>
      <c r="I1" s="12"/>
      <c r="J1" s="12"/>
      <c r="K1" s="12"/>
      <c r="L1" s="13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31">
        <v>2023</v>
      </c>
      <c r="AD1" s="31"/>
      <c r="AE1" s="31"/>
      <c r="AF1" s="31"/>
      <c r="AG1" s="22"/>
    </row>
    <row r="2" spans="2:33" s="1" customFormat="1" ht="14.1" customHeight="1" x14ac:dyDescent="0.35">
      <c r="B2" s="5"/>
      <c r="C2" s="2"/>
      <c r="D2" s="2"/>
      <c r="E2" s="2"/>
      <c r="F2" s="2"/>
      <c r="G2" s="2"/>
      <c r="H2" s="2"/>
      <c r="I2" s="2"/>
      <c r="J2" s="2"/>
      <c r="K2" s="2"/>
      <c r="L2" s="3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2:33" s="4" customFormat="1" ht="24" customHeight="1" x14ac:dyDescent="0.35">
      <c r="B3" s="20"/>
      <c r="C3" s="21" t="s">
        <v>24</v>
      </c>
      <c r="H3" s="19"/>
      <c r="I3" s="21" t="s">
        <v>25</v>
      </c>
      <c r="L3" s="18"/>
      <c r="N3" s="25"/>
      <c r="O3" s="21" t="s">
        <v>19</v>
      </c>
      <c r="V3" s="33"/>
      <c r="W3" s="33"/>
      <c r="X3" s="33"/>
      <c r="Y3" s="33"/>
      <c r="Z3" s="33"/>
      <c r="AA3" s="33"/>
    </row>
    <row r="4" spans="2:33" s="1" customFormat="1" ht="26.1" customHeight="1" x14ac:dyDescent="0.35">
      <c r="B4" s="5"/>
      <c r="C4" s="2"/>
      <c r="D4" s="2"/>
      <c r="E4" s="2"/>
      <c r="F4" s="2"/>
      <c r="G4" s="2"/>
      <c r="H4" s="2"/>
      <c r="I4" s="2"/>
      <c r="J4" s="2"/>
      <c r="K4" s="2"/>
      <c r="L4" s="3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2:33" s="16" customFormat="1" ht="25.5" customHeight="1" x14ac:dyDescent="0.35">
      <c r="B5" s="32" t="s">
        <v>0</v>
      </c>
      <c r="C5" s="32"/>
      <c r="D5" s="32"/>
      <c r="E5" s="32"/>
      <c r="F5" s="32"/>
      <c r="G5" s="32"/>
      <c r="H5" s="32"/>
      <c r="J5" s="32" t="s">
        <v>10</v>
      </c>
      <c r="K5" s="32"/>
      <c r="L5" s="32"/>
      <c r="M5" s="32"/>
      <c r="N5" s="32"/>
      <c r="O5" s="32"/>
      <c r="P5" s="32"/>
      <c r="R5" s="32" t="s">
        <v>13</v>
      </c>
      <c r="S5" s="32"/>
      <c r="T5" s="32"/>
      <c r="U5" s="32"/>
      <c r="V5" s="32"/>
      <c r="W5" s="32"/>
      <c r="X5" s="32"/>
      <c r="Z5" s="32" t="s">
        <v>16</v>
      </c>
      <c r="AA5" s="32"/>
      <c r="AB5" s="32"/>
      <c r="AC5" s="32"/>
      <c r="AD5" s="32"/>
      <c r="AE5" s="32"/>
      <c r="AF5" s="32"/>
    </row>
    <row r="6" spans="2:33" s="6" customFormat="1" ht="26.1" customHeight="1" x14ac:dyDescent="0.3">
      <c r="B6" s="10" t="s">
        <v>1</v>
      </c>
      <c r="C6" s="10" t="s">
        <v>4</v>
      </c>
      <c r="D6" s="10" t="s">
        <v>5</v>
      </c>
      <c r="E6" s="10" t="s">
        <v>6</v>
      </c>
      <c r="F6" s="10" t="s">
        <v>7</v>
      </c>
      <c r="G6" s="11" t="s">
        <v>8</v>
      </c>
      <c r="H6" s="11" t="s">
        <v>9</v>
      </c>
      <c r="J6" s="10" t="s">
        <v>1</v>
      </c>
      <c r="K6" s="10" t="s">
        <v>4</v>
      </c>
      <c r="L6" s="10" t="s">
        <v>5</v>
      </c>
      <c r="M6" s="10" t="s">
        <v>6</v>
      </c>
      <c r="N6" s="10" t="s">
        <v>7</v>
      </c>
      <c r="O6" s="11" t="s">
        <v>8</v>
      </c>
      <c r="P6" s="11" t="s">
        <v>9</v>
      </c>
      <c r="R6" s="10" t="s">
        <v>1</v>
      </c>
      <c r="S6" s="10" t="s">
        <v>4</v>
      </c>
      <c r="T6" s="10" t="s">
        <v>5</v>
      </c>
      <c r="U6" s="10" t="s">
        <v>6</v>
      </c>
      <c r="V6" s="10" t="s">
        <v>7</v>
      </c>
      <c r="W6" s="11" t="s">
        <v>8</v>
      </c>
      <c r="X6" s="11" t="s">
        <v>9</v>
      </c>
      <c r="Z6" s="10" t="s">
        <v>1</v>
      </c>
      <c r="AA6" s="10" t="s">
        <v>4</v>
      </c>
      <c r="AB6" s="10" t="s">
        <v>5</v>
      </c>
      <c r="AC6" s="10" t="s">
        <v>6</v>
      </c>
      <c r="AD6" s="10" t="s">
        <v>7</v>
      </c>
      <c r="AE6" s="11" t="s">
        <v>8</v>
      </c>
      <c r="AF6" s="11" t="s">
        <v>9</v>
      </c>
    </row>
    <row r="7" spans="2:33" s="8" customFormat="1" ht="26.1" customHeight="1" x14ac:dyDescent="0.35">
      <c r="B7" s="34" t="str">
        <f>IF(WEEKDAY(DATE(CalendarYear,1,1),2)=1,DATE(CalendarYear,1,1),"")</f>
        <v/>
      </c>
      <c r="C7" s="34" t="str">
        <f>IF(B7&lt;&gt;"",B7+1,IF(WEEKDAY(DATE(CalendarYear,1,1),2)=2,DATE(CalendarYear,1,1),""))</f>
        <v/>
      </c>
      <c r="D7" s="34" t="str">
        <f>IF(C7&lt;&gt;"",C7+1,IF(WEEKDAY(DATE(CalendarYear,1,1),2)=3,DATE(CalendarYear,1,1),""))</f>
        <v/>
      </c>
      <c r="E7" s="34" t="str">
        <f>IF(D7&lt;&gt;"",D7+1,IF(WEEKDAY(DATE(CalendarYear,1,1),2)=4,DATE(CalendarYear,1,1),""))</f>
        <v/>
      </c>
      <c r="F7" s="34" t="str">
        <f>IF(E7&lt;&gt;"",E7+1,IF(WEEKDAY(DATE(CalendarYear,1,1),2)=5,DATE(CalendarYear,1,1),""))</f>
        <v/>
      </c>
      <c r="G7" s="34" t="str">
        <f>IF(F7&lt;&gt;"",F7+1,IF(WEEKDAY(DATE(CalendarYear,1,1),2)=6,DATE(CalendarYear,1,1),""))</f>
        <v/>
      </c>
      <c r="H7" s="34">
        <f>IF(G7&lt;&gt;"",G7+1,IF(WEEKDAY(DATE(CalendarYear,1,1),2)=7,DATE(CalendarYear,1,1),""))</f>
        <v>44927</v>
      </c>
      <c r="I7" s="35"/>
      <c r="J7" s="34" t="str">
        <f>IF(WEEKDAY(DATE(CalendarYear,2,1),2)=1,DATE(CalendarYear,2,1),"")</f>
        <v/>
      </c>
      <c r="K7" s="34" t="str">
        <f>IF(J7&lt;&gt;"",J7+1,IF(WEEKDAY(DATE(CalendarYear,2,1),2)=2,DATE(CalendarYear,2,1),""))</f>
        <v/>
      </c>
      <c r="L7" s="34">
        <f>IF(K7&lt;&gt;"",K7+1,IF(WEEKDAY(DATE(CalendarYear,2,1),2)=3,DATE(CalendarYear,2,1),""))</f>
        <v>44958</v>
      </c>
      <c r="M7" s="34">
        <f>IF(L7&lt;&gt;"",L7+1,IF(WEEKDAY(DATE(CalendarYear,2,1),2)=4,DATE(CalendarYear,2,1),""))</f>
        <v>44959</v>
      </c>
      <c r="N7" s="34">
        <f>IF(M7&lt;&gt;"",M7+1,IF(WEEKDAY(DATE(CalendarYear,2,1),2)=5,DATE(CalendarYear,2,1),""))</f>
        <v>44960</v>
      </c>
      <c r="O7" s="34">
        <f>IF(N7&lt;&gt;"",N7+1,IF(WEEKDAY(DATE(CalendarYear,2,1),2)=6,DATE(CalendarYear,2,1),""))</f>
        <v>44961</v>
      </c>
      <c r="P7" s="34">
        <f>IF(O7&lt;&gt;"",O7+1,IF(WEEKDAY(DATE(CalendarYear,2,1),2)=7,DATE(CalendarYear,2,1),""))</f>
        <v>44962</v>
      </c>
      <c r="Q7" s="35"/>
      <c r="R7" s="34" t="str">
        <f>IF(WEEKDAY(DATE(CalendarYear,3,1),2)=1,DATE(CalendarYear,3,1),"")</f>
        <v/>
      </c>
      <c r="S7" s="34" t="str">
        <f>IF(R7&lt;&gt;"",R7+1,IF(WEEKDAY(DATE(CalendarYear,3,1),2)=2,DATE(CalendarYear,3,1),""))</f>
        <v/>
      </c>
      <c r="T7" s="34">
        <f>IF(S7&lt;&gt;"",S7+1,IF(WEEKDAY(DATE(CalendarYear,3,1),2)=3,DATE(CalendarYear,3,1),""))</f>
        <v>44986</v>
      </c>
      <c r="U7" s="34">
        <f>IF(T7&lt;&gt;"",T7+1,IF(WEEKDAY(DATE(CalendarYear,3,1),2)=4,DATE(CalendarYear,3,1),""))</f>
        <v>44987</v>
      </c>
      <c r="V7" s="34">
        <f>IF(U7&lt;&gt;"",U7+1,IF(WEEKDAY(DATE(CalendarYear,3,1),2)=5,DATE(CalendarYear,3,1),""))</f>
        <v>44988</v>
      </c>
      <c r="W7" s="34">
        <f>IF(V7&lt;&gt;"",V7+1,IF(WEEKDAY(DATE(CalendarYear,3,1),2)=6,DATE(CalendarYear,3,1),""))</f>
        <v>44989</v>
      </c>
      <c r="X7" s="34">
        <f>IF(W7&lt;&gt;"",W7+1,IF(WEEKDAY(DATE(CalendarYear,3,1),2)=7,DATE(CalendarYear,3,1),""))</f>
        <v>44990</v>
      </c>
      <c r="Y7" s="35"/>
      <c r="Z7" s="34" t="str">
        <f>IF(WEEKDAY(DATE(CalendarYear,4,1),2)=1,DATE(CalendarYear,4,1),"")</f>
        <v/>
      </c>
      <c r="AA7" s="34" t="str">
        <f>IF(Z7&lt;&gt;"",Z7+1,IF(WEEKDAY(DATE(CalendarYear,4,1),2)=2,DATE(CalendarYear,4,1),""))</f>
        <v/>
      </c>
      <c r="AB7" s="34" t="str">
        <f>IF(AA7&lt;&gt;"",AA7+1,IF(WEEKDAY(DATE(CalendarYear,4,1),2)=3,DATE(CalendarYear,4,1),""))</f>
        <v/>
      </c>
      <c r="AC7" s="34" t="str">
        <f>IF(AB7&lt;&gt;"",AB7+1,IF(WEEKDAY(DATE(CalendarYear,4,1),2)=4,DATE(CalendarYear,4,1),""))</f>
        <v/>
      </c>
      <c r="AD7" s="34" t="str">
        <f>IF(AC7&lt;&gt;"",AC7+1,IF(WEEKDAY(DATE(CalendarYear,4,1),2)=5,DATE(CalendarYear,4,1),""))</f>
        <v/>
      </c>
      <c r="AE7" s="34">
        <f>IF(AD7&lt;&gt;"",AD7+1,IF(WEEKDAY(DATE(CalendarYear,4,1),2)=6,DATE(CalendarYear,4,1),""))</f>
        <v>45017</v>
      </c>
      <c r="AF7" s="34">
        <f>IF(AE7&lt;&gt;"",AE7+1,IF(WEEKDAY(DATE(CalendarYear,4,1),2)=7,DATE(CalendarYear,4,1),""))</f>
        <v>45018</v>
      </c>
    </row>
    <row r="8" spans="2:33" s="8" customFormat="1" ht="26.1" customHeight="1" x14ac:dyDescent="0.35">
      <c r="B8" s="9">
        <f>H7+1</f>
        <v>44928</v>
      </c>
      <c r="C8" s="9">
        <f>B8+1</f>
        <v>44929</v>
      </c>
      <c r="D8" s="9">
        <f t="shared" ref="D8:H11" si="0">C8+1</f>
        <v>44930</v>
      </c>
      <c r="E8" s="9">
        <f t="shared" si="0"/>
        <v>44931</v>
      </c>
      <c r="F8" s="9">
        <f t="shared" si="0"/>
        <v>44932</v>
      </c>
      <c r="G8" s="9">
        <f t="shared" si="0"/>
        <v>44933</v>
      </c>
      <c r="H8" s="9">
        <f t="shared" si="0"/>
        <v>44934</v>
      </c>
      <c r="I8" s="35"/>
      <c r="J8" s="9">
        <f>P7+1</f>
        <v>44963</v>
      </c>
      <c r="K8" s="30">
        <f>J8+1</f>
        <v>44964</v>
      </c>
      <c r="L8" s="30">
        <f t="shared" ref="L8:P8" si="1">K8+1</f>
        <v>44965</v>
      </c>
      <c r="M8" s="30">
        <f t="shared" si="1"/>
        <v>44966</v>
      </c>
      <c r="N8" s="30">
        <f t="shared" si="1"/>
        <v>44967</v>
      </c>
      <c r="O8" s="30">
        <f t="shared" si="1"/>
        <v>44968</v>
      </c>
      <c r="P8" s="30">
        <f t="shared" si="1"/>
        <v>44969</v>
      </c>
      <c r="Q8" s="35"/>
      <c r="R8" s="9">
        <f>X7+1</f>
        <v>44991</v>
      </c>
      <c r="S8" s="9">
        <f>R8+1</f>
        <v>44992</v>
      </c>
      <c r="T8" s="9">
        <f t="shared" ref="T8:X8" si="2">S8+1</f>
        <v>44993</v>
      </c>
      <c r="U8" s="9">
        <f t="shared" si="2"/>
        <v>44994</v>
      </c>
      <c r="V8" s="9">
        <f t="shared" si="2"/>
        <v>44995</v>
      </c>
      <c r="W8" s="9">
        <f t="shared" si="2"/>
        <v>44996</v>
      </c>
      <c r="X8" s="9">
        <f t="shared" si="2"/>
        <v>44997</v>
      </c>
      <c r="Y8" s="35"/>
      <c r="Z8" s="9">
        <f>AF7+1</f>
        <v>45019</v>
      </c>
      <c r="AA8" s="9">
        <f>Z8+1</f>
        <v>45020</v>
      </c>
      <c r="AB8" s="9">
        <f t="shared" ref="AB8:AF8" si="3">AA8+1</f>
        <v>45021</v>
      </c>
      <c r="AC8" s="9">
        <f t="shared" si="3"/>
        <v>45022</v>
      </c>
      <c r="AD8" s="9">
        <f t="shared" si="3"/>
        <v>45023</v>
      </c>
      <c r="AE8" s="9">
        <f t="shared" si="3"/>
        <v>45024</v>
      </c>
      <c r="AF8" s="9">
        <f t="shared" si="3"/>
        <v>45025</v>
      </c>
    </row>
    <row r="9" spans="2:33" s="8" customFormat="1" ht="26.1" customHeight="1" x14ac:dyDescent="0.35">
      <c r="B9" s="9">
        <f>H8+1</f>
        <v>44935</v>
      </c>
      <c r="C9" s="9">
        <f>B9+1</f>
        <v>44936</v>
      </c>
      <c r="D9" s="9">
        <f t="shared" si="0"/>
        <v>44937</v>
      </c>
      <c r="E9" s="9">
        <f t="shared" si="0"/>
        <v>44938</v>
      </c>
      <c r="F9" s="9">
        <f t="shared" si="0"/>
        <v>44939</v>
      </c>
      <c r="G9" s="9">
        <f t="shared" si="0"/>
        <v>44940</v>
      </c>
      <c r="H9" s="9">
        <f t="shared" si="0"/>
        <v>44941</v>
      </c>
      <c r="I9" s="35"/>
      <c r="J9" s="30">
        <f>P8+1</f>
        <v>44970</v>
      </c>
      <c r="K9" s="30">
        <f>J9+1</f>
        <v>44971</v>
      </c>
      <c r="L9" s="30">
        <f t="shared" ref="L9:P9" si="4">K9+1</f>
        <v>44972</v>
      </c>
      <c r="M9" s="30">
        <f t="shared" si="4"/>
        <v>44973</v>
      </c>
      <c r="N9" s="30">
        <f t="shared" si="4"/>
        <v>44974</v>
      </c>
      <c r="O9" s="30">
        <f t="shared" si="4"/>
        <v>44975</v>
      </c>
      <c r="P9" s="30">
        <f t="shared" si="4"/>
        <v>44976</v>
      </c>
      <c r="Q9" s="35"/>
      <c r="R9" s="9">
        <f>X8+1</f>
        <v>44998</v>
      </c>
      <c r="S9" s="9">
        <f>R9+1</f>
        <v>44999</v>
      </c>
      <c r="T9" s="9">
        <f t="shared" ref="T9:X9" si="5">S9+1</f>
        <v>45000</v>
      </c>
      <c r="U9" s="9">
        <f t="shared" si="5"/>
        <v>45001</v>
      </c>
      <c r="V9" s="9">
        <f t="shared" si="5"/>
        <v>45002</v>
      </c>
      <c r="W9" s="9">
        <f t="shared" si="5"/>
        <v>45003</v>
      </c>
      <c r="X9" s="9">
        <f t="shared" si="5"/>
        <v>45004</v>
      </c>
      <c r="Y9" s="35"/>
      <c r="Z9" s="9">
        <f>AF8+1</f>
        <v>45026</v>
      </c>
      <c r="AA9" s="9">
        <f>Z9+1</f>
        <v>45027</v>
      </c>
      <c r="AB9" s="9">
        <f t="shared" ref="AB9:AF9" si="6">AA9+1</f>
        <v>45028</v>
      </c>
      <c r="AC9" s="9">
        <f t="shared" si="6"/>
        <v>45029</v>
      </c>
      <c r="AD9" s="9">
        <f t="shared" si="6"/>
        <v>45030</v>
      </c>
      <c r="AE9" s="9">
        <f t="shared" si="6"/>
        <v>45031</v>
      </c>
      <c r="AF9" s="9">
        <f t="shared" si="6"/>
        <v>45032</v>
      </c>
    </row>
    <row r="10" spans="2:33" s="8" customFormat="1" ht="26.1" customHeight="1" x14ac:dyDescent="0.35">
      <c r="B10" s="9">
        <f>H9+1</f>
        <v>44942</v>
      </c>
      <c r="C10" s="9">
        <f>B10+1</f>
        <v>44943</v>
      </c>
      <c r="D10" s="9">
        <f t="shared" si="0"/>
        <v>44944</v>
      </c>
      <c r="E10" s="9">
        <f t="shared" si="0"/>
        <v>44945</v>
      </c>
      <c r="F10" s="9">
        <f t="shared" si="0"/>
        <v>44946</v>
      </c>
      <c r="G10" s="9">
        <f t="shared" si="0"/>
        <v>44947</v>
      </c>
      <c r="H10" s="9">
        <f t="shared" si="0"/>
        <v>44948</v>
      </c>
      <c r="I10" s="35"/>
      <c r="J10" s="30">
        <f>P9+1</f>
        <v>44977</v>
      </c>
      <c r="K10" s="9">
        <f>J10+1</f>
        <v>44978</v>
      </c>
      <c r="L10" s="9">
        <f t="shared" ref="L10:P10" si="7">K10+1</f>
        <v>44979</v>
      </c>
      <c r="M10" s="9">
        <f t="shared" si="7"/>
        <v>44980</v>
      </c>
      <c r="N10" s="9">
        <f t="shared" si="7"/>
        <v>44981</v>
      </c>
      <c r="O10" s="9">
        <f t="shared" si="7"/>
        <v>44982</v>
      </c>
      <c r="P10" s="9">
        <f t="shared" si="7"/>
        <v>44983</v>
      </c>
      <c r="Q10" s="35"/>
      <c r="R10" s="9">
        <f>X9+1</f>
        <v>45005</v>
      </c>
      <c r="S10" s="9">
        <f>R10+1</f>
        <v>45006</v>
      </c>
      <c r="T10" s="9">
        <f t="shared" ref="T10:X10" si="8">S10+1</f>
        <v>45007</v>
      </c>
      <c r="U10" s="9">
        <f t="shared" si="8"/>
        <v>45008</v>
      </c>
      <c r="V10" s="9">
        <f t="shared" si="8"/>
        <v>45009</v>
      </c>
      <c r="W10" s="9">
        <f t="shared" si="8"/>
        <v>45010</v>
      </c>
      <c r="X10" s="9">
        <f t="shared" si="8"/>
        <v>45011</v>
      </c>
      <c r="Y10" s="35"/>
      <c r="Z10" s="9">
        <f>AF9+1</f>
        <v>45033</v>
      </c>
      <c r="AA10" s="9">
        <f>Z10+1</f>
        <v>45034</v>
      </c>
      <c r="AB10" s="9">
        <f t="shared" ref="AB10:AF10" si="9">AA10+1</f>
        <v>45035</v>
      </c>
      <c r="AC10" s="9">
        <f t="shared" si="9"/>
        <v>45036</v>
      </c>
      <c r="AD10" s="9">
        <f t="shared" si="9"/>
        <v>45037</v>
      </c>
      <c r="AE10" s="9">
        <f t="shared" si="9"/>
        <v>45038</v>
      </c>
      <c r="AF10" s="9">
        <f t="shared" si="9"/>
        <v>45039</v>
      </c>
    </row>
    <row r="11" spans="2:33" s="8" customFormat="1" ht="26.1" customHeight="1" x14ac:dyDescent="0.35">
      <c r="B11" s="9">
        <f>IF(MONTH(H10+1)=MONTH(C8),H10+1,"")</f>
        <v>44949</v>
      </c>
      <c r="C11" s="9">
        <f>IFERROR(IF(MONTH(B11+1)=MONTH(C8),B11+1,""),"")</f>
        <v>44950</v>
      </c>
      <c r="D11" s="9">
        <f t="shared" ref="D11:H12" si="10">IFERROR(IF(MONTH(C11+1)=MONTH(D8),C11+1,""),"")</f>
        <v>44951</v>
      </c>
      <c r="E11" s="9">
        <f t="shared" si="10"/>
        <v>44952</v>
      </c>
      <c r="F11" s="9">
        <f t="shared" si="10"/>
        <v>44953</v>
      </c>
      <c r="G11" s="9">
        <f t="shared" si="10"/>
        <v>44954</v>
      </c>
      <c r="H11" s="9">
        <f t="shared" si="10"/>
        <v>44955</v>
      </c>
      <c r="I11" s="35"/>
      <c r="J11" s="9">
        <f>IF(MONTH(P10+1)=MONTH(K8),P10+1,"")</f>
        <v>44984</v>
      </c>
      <c r="K11" s="9">
        <f>IFERROR(IF(MONTH(J11+1)=MONTH(K8),J11+1,""),"")</f>
        <v>44985</v>
      </c>
      <c r="L11" s="9" t="str">
        <f t="shared" ref="L11:P11" si="11">IFERROR(IF(MONTH(K11+1)=MONTH(L8),K11+1,""),"")</f>
        <v/>
      </c>
      <c r="M11" s="9" t="str">
        <f t="shared" si="11"/>
        <v/>
      </c>
      <c r="N11" s="9" t="str">
        <f t="shared" si="11"/>
        <v/>
      </c>
      <c r="O11" s="9" t="str">
        <f t="shared" si="11"/>
        <v/>
      </c>
      <c r="P11" s="9" t="str">
        <f t="shared" si="11"/>
        <v/>
      </c>
      <c r="Q11" s="35"/>
      <c r="R11" s="9">
        <f>IF(MONTH(X10+1)=MONTH(S8),X10+1,"")</f>
        <v>45012</v>
      </c>
      <c r="S11" s="9">
        <f>IFERROR(IF(MONTH(R11+1)=MONTH(S8),R11+1,""),"")</f>
        <v>45013</v>
      </c>
      <c r="T11" s="9">
        <f t="shared" ref="T11:X11" si="12">IFERROR(IF(MONTH(S11+1)=MONTH(T8),S11+1,""),"")</f>
        <v>45014</v>
      </c>
      <c r="U11" s="9">
        <f t="shared" si="12"/>
        <v>45015</v>
      </c>
      <c r="V11" s="9">
        <f t="shared" si="12"/>
        <v>45016</v>
      </c>
      <c r="W11" s="9" t="str">
        <f t="shared" si="12"/>
        <v/>
      </c>
      <c r="X11" s="9" t="str">
        <f t="shared" si="12"/>
        <v/>
      </c>
      <c r="Y11" s="35"/>
      <c r="Z11" s="9">
        <f>IF(MONTH(AF10+1)=MONTH(AA8),AF10+1,"")</f>
        <v>45040</v>
      </c>
      <c r="AA11" s="9">
        <f>IFERROR(IF(MONTH(Z11+1)=MONTH(AA8),Z11+1,""),"")</f>
        <v>45041</v>
      </c>
      <c r="AB11" s="9">
        <f t="shared" ref="AB11:AF11" si="13">IFERROR(IF(MONTH(AA11+1)=MONTH(AB8),AA11+1,""),"")</f>
        <v>45042</v>
      </c>
      <c r="AC11" s="9">
        <f t="shared" si="13"/>
        <v>45043</v>
      </c>
      <c r="AD11" s="9">
        <f t="shared" si="13"/>
        <v>45044</v>
      </c>
      <c r="AE11" s="9">
        <f t="shared" si="13"/>
        <v>45045</v>
      </c>
      <c r="AF11" s="9">
        <f t="shared" si="13"/>
        <v>45046</v>
      </c>
    </row>
    <row r="12" spans="2:33" s="8" customFormat="1" ht="26.1" customHeight="1" x14ac:dyDescent="0.35">
      <c r="B12" s="9">
        <f>IFERROR(IF(MONTH(H11+1)=MONTH(C9),H11+1,""),"")</f>
        <v>44956</v>
      </c>
      <c r="C12" s="9">
        <f>IFERROR(IF(MONTH(B12+1)=MONTH(C9),B12+1,""),"")</f>
        <v>44957</v>
      </c>
      <c r="D12" s="9" t="str">
        <f t="shared" si="10"/>
        <v/>
      </c>
      <c r="E12" s="9" t="str">
        <f t="shared" si="10"/>
        <v/>
      </c>
      <c r="F12" s="9" t="str">
        <f t="shared" si="10"/>
        <v/>
      </c>
      <c r="G12" s="9" t="str">
        <f t="shared" si="10"/>
        <v/>
      </c>
      <c r="H12" s="9" t="str">
        <f t="shared" si="10"/>
        <v/>
      </c>
      <c r="I12" s="35"/>
      <c r="J12" s="9" t="str">
        <f>IFERROR(IF(MONTH(P11+1)=MONTH(K9),P11+1,""),"")</f>
        <v/>
      </c>
      <c r="K12" s="9" t="str">
        <f>IFERROR(IF(MONTH(J12+1)=MONTH(K9),J12+1,""),"")</f>
        <v/>
      </c>
      <c r="L12" s="9" t="str">
        <f t="shared" ref="L12:P12" si="14">IFERROR(IF(MONTH(K12+1)=MONTH(L9),K12+1,""),"")</f>
        <v/>
      </c>
      <c r="M12" s="9" t="str">
        <f t="shared" si="14"/>
        <v/>
      </c>
      <c r="N12" s="9" t="str">
        <f t="shared" si="14"/>
        <v/>
      </c>
      <c r="O12" s="9" t="str">
        <f t="shared" si="14"/>
        <v/>
      </c>
      <c r="P12" s="9" t="str">
        <f t="shared" si="14"/>
        <v/>
      </c>
      <c r="Q12" s="35"/>
      <c r="R12" s="9" t="str">
        <f>IFERROR(IF(MONTH(X11+1)=MONTH(S9),X11+1,""),"")</f>
        <v/>
      </c>
      <c r="S12" s="9" t="str">
        <f>IFERROR(IF(MONTH(R12+1)=MONTH(S9),R12+1,""),"")</f>
        <v/>
      </c>
      <c r="T12" s="9" t="str">
        <f t="shared" ref="T12:X12" si="15">IFERROR(IF(MONTH(S12+1)=MONTH(T9),S12+1,""),"")</f>
        <v/>
      </c>
      <c r="U12" s="9" t="str">
        <f t="shared" si="15"/>
        <v/>
      </c>
      <c r="V12" s="9" t="str">
        <f t="shared" si="15"/>
        <v/>
      </c>
      <c r="W12" s="9" t="str">
        <f t="shared" si="15"/>
        <v/>
      </c>
      <c r="X12" s="9" t="str">
        <f t="shared" si="15"/>
        <v/>
      </c>
      <c r="Y12" s="35"/>
      <c r="Z12" s="9" t="str">
        <f>IFERROR(IF(MONTH(AF11+1)=MONTH(AA9),AF11+1,""),"")</f>
        <v/>
      </c>
      <c r="AA12" s="9" t="str">
        <f>IFERROR(IF(MONTH(Z12+1)=MONTH(AA9),Z12+1,""),"")</f>
        <v/>
      </c>
      <c r="AB12" s="9" t="str">
        <f t="shared" ref="AB12:AF12" si="16">IFERROR(IF(MONTH(AA12+1)=MONTH(AB9),AA12+1,""),"")</f>
        <v/>
      </c>
      <c r="AC12" s="9" t="str">
        <f t="shared" si="16"/>
        <v/>
      </c>
      <c r="AD12" s="9" t="str">
        <f t="shared" si="16"/>
        <v/>
      </c>
      <c r="AE12" s="9" t="str">
        <f t="shared" si="16"/>
        <v/>
      </c>
      <c r="AF12" s="9" t="str">
        <f t="shared" si="16"/>
        <v/>
      </c>
    </row>
    <row r="13" spans="2:33" s="7" customFormat="1" ht="18" customHeight="1" x14ac:dyDescent="0.35"/>
    <row r="14" spans="2:33" s="16" customFormat="1" ht="25.5" customHeight="1" x14ac:dyDescent="0.35">
      <c r="B14" s="32" t="s">
        <v>2</v>
      </c>
      <c r="C14" s="32"/>
      <c r="D14" s="32"/>
      <c r="E14" s="32"/>
      <c r="F14" s="32"/>
      <c r="G14" s="32"/>
      <c r="H14" s="32"/>
      <c r="J14" s="32" t="s">
        <v>11</v>
      </c>
      <c r="K14" s="32"/>
      <c r="L14" s="32"/>
      <c r="M14" s="32"/>
      <c r="N14" s="32"/>
      <c r="O14" s="32"/>
      <c r="P14" s="32"/>
      <c r="R14" s="32" t="s">
        <v>14</v>
      </c>
      <c r="S14" s="32"/>
      <c r="T14" s="32"/>
      <c r="U14" s="32"/>
      <c r="V14" s="32"/>
      <c r="W14" s="32"/>
      <c r="X14" s="32"/>
      <c r="Z14" s="32" t="s">
        <v>17</v>
      </c>
      <c r="AA14" s="32"/>
      <c r="AB14" s="32"/>
      <c r="AC14" s="32"/>
      <c r="AD14" s="32"/>
      <c r="AE14" s="32"/>
      <c r="AF14" s="32"/>
    </row>
    <row r="15" spans="2:33" s="6" customFormat="1" ht="26.1" customHeight="1" x14ac:dyDescent="0.3">
      <c r="B15" s="10" t="s">
        <v>1</v>
      </c>
      <c r="C15" s="10" t="s">
        <v>4</v>
      </c>
      <c r="D15" s="10" t="s">
        <v>5</v>
      </c>
      <c r="E15" s="10" t="s">
        <v>6</v>
      </c>
      <c r="F15" s="10" t="s">
        <v>7</v>
      </c>
      <c r="G15" s="11" t="s">
        <v>8</v>
      </c>
      <c r="H15" s="11" t="s">
        <v>9</v>
      </c>
      <c r="J15" s="10" t="s">
        <v>1</v>
      </c>
      <c r="K15" s="10" t="s">
        <v>4</v>
      </c>
      <c r="L15" s="10" t="s">
        <v>5</v>
      </c>
      <c r="M15" s="10" t="s">
        <v>6</v>
      </c>
      <c r="N15" s="10" t="s">
        <v>7</v>
      </c>
      <c r="O15" s="11" t="s">
        <v>8</v>
      </c>
      <c r="P15" s="11" t="s">
        <v>9</v>
      </c>
      <c r="R15" s="10" t="s">
        <v>1</v>
      </c>
      <c r="S15" s="10" t="s">
        <v>4</v>
      </c>
      <c r="T15" s="10" t="s">
        <v>5</v>
      </c>
      <c r="U15" s="10" t="s">
        <v>6</v>
      </c>
      <c r="V15" s="10" t="s">
        <v>7</v>
      </c>
      <c r="W15" s="11" t="s">
        <v>8</v>
      </c>
      <c r="X15" s="11" t="s">
        <v>9</v>
      </c>
      <c r="Z15" s="10" t="s">
        <v>1</v>
      </c>
      <c r="AA15" s="10" t="s">
        <v>4</v>
      </c>
      <c r="AB15" s="10" t="s">
        <v>5</v>
      </c>
      <c r="AC15" s="10" t="s">
        <v>6</v>
      </c>
      <c r="AD15" s="10" t="s">
        <v>7</v>
      </c>
      <c r="AE15" s="11" t="s">
        <v>8</v>
      </c>
      <c r="AF15" s="11" t="s">
        <v>9</v>
      </c>
    </row>
    <row r="16" spans="2:33" s="8" customFormat="1" ht="26.1" customHeight="1" x14ac:dyDescent="0.35">
      <c r="B16" s="34">
        <f>IF(WEEKDAY(DATE(CalendarYear,5,1),2)=1,DATE(CalendarYear,5,1),"")</f>
        <v>45047</v>
      </c>
      <c r="C16" s="34">
        <f>IF(B16&lt;&gt;"",B16+1,IF(WEEKDAY(DATE(CalendarYear,5,1),2)=2,DATE(CalendarYear,5,1),""))</f>
        <v>45048</v>
      </c>
      <c r="D16" s="34">
        <f>IF(C16&lt;&gt;"",C16+1,IF(WEEKDAY(DATE(CalendarYear,5,1),2)=3,DATE(CalendarYear,5,1),""))</f>
        <v>45049</v>
      </c>
      <c r="E16" s="34">
        <f>IF(D16&lt;&gt;"",D16+1,IF(WEEKDAY(DATE(CalendarYear,5,1),2)=4,DATE(CalendarYear,51,1),""))</f>
        <v>45050</v>
      </c>
      <c r="F16" s="34">
        <f>IF(E16&lt;&gt;"",E16+1,IF(WEEKDAY(DATE(CalendarYear,5,1),2)=5,DATE(CalendarYear,5,1),""))</f>
        <v>45051</v>
      </c>
      <c r="G16" s="34">
        <f>IF(F16&lt;&gt;"",F16+1,IF(WEEKDAY(DATE(CalendarYear,5,1),2)=6,DATE(CalendarYear,5,1),""))</f>
        <v>45052</v>
      </c>
      <c r="H16" s="34">
        <f>IF(G16&lt;&gt;"",G16+1,IF(WEEKDAY(DATE(CalendarYear,5,1),2)=7,DATE(CalendarYear,5,1),""))</f>
        <v>45053</v>
      </c>
      <c r="I16" s="35"/>
      <c r="J16" s="34" t="str">
        <f>IF(WEEKDAY(DATE(CalendarYear,6,1),2)=1,DATE(CalendarYear,6,1),"")</f>
        <v/>
      </c>
      <c r="K16" s="34" t="str">
        <f>IF(J16&lt;&gt;"",J16+1,IF(WEEKDAY(DATE(CalendarYear,6,1),2)=2,DATE(CalendarYear,6,1),""))</f>
        <v/>
      </c>
      <c r="L16" s="34" t="str">
        <f>IF(K16&lt;&gt;"",K16+1,IF(WEEKDAY(DATE(CalendarYear,6,1),2)=3,DATE(CalendarYear,6,1),""))</f>
        <v/>
      </c>
      <c r="M16" s="34">
        <f>IF(L16&lt;&gt;"",L16+1,IF(WEEKDAY(DATE(CalendarYear,6,1),2)=4,DATE(CalendarYear,6,1),""))</f>
        <v>45078</v>
      </c>
      <c r="N16" s="34">
        <f>IF(M16&lt;&gt;"",M16+1,IF(WEEKDAY(DATE(CalendarYear,6,1),2)=5,DATE(CalendarYear,6,1),""))</f>
        <v>45079</v>
      </c>
      <c r="O16" s="34">
        <f>IF(N16&lt;&gt;"",N16+1,IF(WEEKDAY(DATE(CalendarYear,6,1),2)=6,DATE(CalendarYear,6,1),""))</f>
        <v>45080</v>
      </c>
      <c r="P16" s="34">
        <f>IF(O16&lt;&gt;"",O16+1,IF(WEEKDAY(DATE(CalendarYear,6,1),2)=7,DATE(CalendarYear,6,1),""))</f>
        <v>45081</v>
      </c>
      <c r="Q16" s="35"/>
      <c r="R16" s="34" t="str">
        <f>IF(WEEKDAY(DATE(CalendarYear,7,1),2)=1,DATE(CalendarYear,7,1),"")</f>
        <v/>
      </c>
      <c r="S16" s="34" t="str">
        <f>IF(R16&lt;&gt;"",R16+1,IF(WEEKDAY(DATE(CalendarYear,7,1),2)=2,DATE(CalendarYear,7,1),""))</f>
        <v/>
      </c>
      <c r="T16" s="34" t="str">
        <f>IF(S16&lt;&gt;"",S16+1,IF(WEEKDAY(DATE(CalendarYear,7,1),2)=3,DATE(CalendarYear,7,1),""))</f>
        <v/>
      </c>
      <c r="U16" s="34" t="str">
        <f>IF(T16&lt;&gt;"",T16+1,IF(WEEKDAY(DATE(CalendarYear,7,1),2)=4,DATE(CalendarYear,7,1),""))</f>
        <v/>
      </c>
      <c r="V16" s="34" t="str">
        <f>IF(U16&lt;&gt;"",U16+1,IF(WEEKDAY(DATE(CalendarYear,7,1),2)=5,DATE(CalendarYear,7,1),""))</f>
        <v/>
      </c>
      <c r="W16" s="34">
        <f>IF(V16&lt;&gt;"",V16+1,IF(WEEKDAY(DATE(CalendarYear,7,1),2)=6,DATE(CalendarYear,7,1),""))</f>
        <v>45108</v>
      </c>
      <c r="X16" s="34">
        <f>IF(W16&lt;&gt;"",W16+1,IF(WEEKDAY(DATE(CalendarYear,7,1),2)=7,DATE(CalendarYear,7,1),""))</f>
        <v>45109</v>
      </c>
      <c r="Y16" s="35"/>
      <c r="Z16" s="34" t="str">
        <f>IF(WEEKDAY(DATE(CalendarYear,8,1),2)=1,DATE(CalendarYear,8,1),"")</f>
        <v/>
      </c>
      <c r="AA16" s="34">
        <f>IF(Z16&lt;&gt;"",Z16+1,IF(WEEKDAY(DATE(CalendarYear,8,1),2)=2,DATE(CalendarYear,8,1),""))</f>
        <v>45139</v>
      </c>
      <c r="AB16" s="34">
        <f>IF(AA16&lt;&gt;"",AA16+1,IF(WEEKDAY(DATE(CalendarYear,8,1),2)=3,DATE(CalendarYear,8,1),""))</f>
        <v>45140</v>
      </c>
      <c r="AC16" s="34">
        <f>IF(AB16&lt;&gt;"",AB16+1,IF(WEEKDAY(DATE(CalendarYear,8,1),2)=4,DATE(CalendarYear,8,1),""))</f>
        <v>45141</v>
      </c>
      <c r="AD16" s="34">
        <f>IF(AC16&lt;&gt;"",AC16+1,IF(WEEKDAY(DATE(CalendarYear,8,1),2)=5,DATE(CalendarYear,8,1),""))</f>
        <v>45142</v>
      </c>
      <c r="AE16" s="34">
        <f>IF(AD16&lt;&gt;"",AD16+1,IF(WEEKDAY(DATE(CalendarYear,8,1),2)=6,DATE(CalendarYear,8,1),""))</f>
        <v>45143</v>
      </c>
      <c r="AF16" s="34">
        <f>IF(AE16&lt;&gt;"",AE16+1,IF(WEEKDAY(DATE(CalendarYear,8,1),2)=7,DATE(CalendarYear,8,1),""))</f>
        <v>45144</v>
      </c>
    </row>
    <row r="17" spans="2:32" s="8" customFormat="1" ht="26.1" customHeight="1" x14ac:dyDescent="0.35">
      <c r="B17" s="9">
        <f>H16+1</f>
        <v>45054</v>
      </c>
      <c r="C17" s="9">
        <f>B17+1</f>
        <v>45055</v>
      </c>
      <c r="D17" s="9">
        <f t="shared" ref="D17:H17" si="17">C17+1</f>
        <v>45056</v>
      </c>
      <c r="E17" s="9">
        <f t="shared" si="17"/>
        <v>45057</v>
      </c>
      <c r="F17" s="9">
        <f t="shared" si="17"/>
        <v>45058</v>
      </c>
      <c r="G17" s="9">
        <f t="shared" si="17"/>
        <v>45059</v>
      </c>
      <c r="H17" s="9">
        <f t="shared" si="17"/>
        <v>45060</v>
      </c>
      <c r="I17" s="35"/>
      <c r="J17" s="9">
        <f>P16+1</f>
        <v>45082</v>
      </c>
      <c r="K17" s="9">
        <f>J17+1</f>
        <v>45083</v>
      </c>
      <c r="L17" s="9">
        <f t="shared" ref="L17:P17" si="18">K17+1</f>
        <v>45084</v>
      </c>
      <c r="M17" s="9">
        <f t="shared" si="18"/>
        <v>45085</v>
      </c>
      <c r="N17" s="9">
        <f t="shared" si="18"/>
        <v>45086</v>
      </c>
      <c r="O17" s="9">
        <f t="shared" si="18"/>
        <v>45087</v>
      </c>
      <c r="P17" s="9">
        <f t="shared" si="18"/>
        <v>45088</v>
      </c>
      <c r="Q17" s="35"/>
      <c r="R17" s="9">
        <f>X16+1</f>
        <v>45110</v>
      </c>
      <c r="S17" s="9">
        <f>R17+1</f>
        <v>45111</v>
      </c>
      <c r="T17" s="9">
        <f t="shared" ref="T17:X17" si="19">S17+1</f>
        <v>45112</v>
      </c>
      <c r="U17" s="9">
        <f t="shared" si="19"/>
        <v>45113</v>
      </c>
      <c r="V17" s="9">
        <f t="shared" si="19"/>
        <v>45114</v>
      </c>
      <c r="W17" s="9">
        <f t="shared" si="19"/>
        <v>45115</v>
      </c>
      <c r="X17" s="9">
        <f t="shared" si="19"/>
        <v>45116</v>
      </c>
      <c r="Y17" s="35"/>
      <c r="Z17" s="9">
        <f>AF16+1</f>
        <v>45145</v>
      </c>
      <c r="AA17" s="9">
        <f>Z17+1</f>
        <v>45146</v>
      </c>
      <c r="AB17" s="9">
        <f t="shared" ref="AB17:AF17" si="20">AA17+1</f>
        <v>45147</v>
      </c>
      <c r="AC17" s="9">
        <f t="shared" si="20"/>
        <v>45148</v>
      </c>
      <c r="AD17" s="9">
        <f t="shared" si="20"/>
        <v>45149</v>
      </c>
      <c r="AE17" s="9">
        <f t="shared" si="20"/>
        <v>45150</v>
      </c>
      <c r="AF17" s="9">
        <f t="shared" si="20"/>
        <v>45151</v>
      </c>
    </row>
    <row r="18" spans="2:32" s="8" customFormat="1" ht="26.1" customHeight="1" x14ac:dyDescent="0.35">
      <c r="B18" s="9">
        <f>H17+1</f>
        <v>45061</v>
      </c>
      <c r="C18" s="9">
        <f>B18+1</f>
        <v>45062</v>
      </c>
      <c r="D18" s="9">
        <f t="shared" ref="D18:H18" si="21">C18+1</f>
        <v>45063</v>
      </c>
      <c r="E18" s="9">
        <f t="shared" si="21"/>
        <v>45064</v>
      </c>
      <c r="F18" s="9">
        <f t="shared" si="21"/>
        <v>45065</v>
      </c>
      <c r="G18" s="9">
        <f t="shared" si="21"/>
        <v>45066</v>
      </c>
      <c r="H18" s="9">
        <f t="shared" si="21"/>
        <v>45067</v>
      </c>
      <c r="I18" s="35"/>
      <c r="J18" s="9">
        <f>P17+1</f>
        <v>45089</v>
      </c>
      <c r="K18" s="9">
        <f>J18+1</f>
        <v>45090</v>
      </c>
      <c r="L18" s="9">
        <f t="shared" ref="L18:P18" si="22">K18+1</f>
        <v>45091</v>
      </c>
      <c r="M18" s="9">
        <f t="shared" si="22"/>
        <v>45092</v>
      </c>
      <c r="N18" s="9">
        <f t="shared" si="22"/>
        <v>45093</v>
      </c>
      <c r="O18" s="9">
        <f t="shared" si="22"/>
        <v>45094</v>
      </c>
      <c r="P18" s="9">
        <f t="shared" si="22"/>
        <v>45095</v>
      </c>
      <c r="Q18" s="35"/>
      <c r="R18" s="9">
        <f>X17+1</f>
        <v>45117</v>
      </c>
      <c r="S18" s="9">
        <f>R18+1</f>
        <v>45118</v>
      </c>
      <c r="T18" s="9">
        <f t="shared" ref="T18:X18" si="23">S18+1</f>
        <v>45119</v>
      </c>
      <c r="U18" s="9">
        <f t="shared" si="23"/>
        <v>45120</v>
      </c>
      <c r="V18" s="9">
        <f t="shared" si="23"/>
        <v>45121</v>
      </c>
      <c r="W18" s="9">
        <f t="shared" si="23"/>
        <v>45122</v>
      </c>
      <c r="X18" s="9">
        <f t="shared" si="23"/>
        <v>45123</v>
      </c>
      <c r="Y18" s="35"/>
      <c r="Z18" s="9">
        <f>AF17+1</f>
        <v>45152</v>
      </c>
      <c r="AA18" s="9">
        <f>Z18+1</f>
        <v>45153</v>
      </c>
      <c r="AB18" s="9">
        <f t="shared" ref="AB18:AF18" si="24">AA18+1</f>
        <v>45154</v>
      </c>
      <c r="AC18" s="9">
        <f t="shared" si="24"/>
        <v>45155</v>
      </c>
      <c r="AD18" s="9">
        <f t="shared" si="24"/>
        <v>45156</v>
      </c>
      <c r="AE18" s="9">
        <f t="shared" si="24"/>
        <v>45157</v>
      </c>
      <c r="AF18" s="9">
        <f t="shared" si="24"/>
        <v>45158</v>
      </c>
    </row>
    <row r="19" spans="2:32" s="8" customFormat="1" ht="26.1" customHeight="1" x14ac:dyDescent="0.35">
      <c r="B19" s="9">
        <f>H18+1</f>
        <v>45068</v>
      </c>
      <c r="C19" s="9">
        <f>B19+1</f>
        <v>45069</v>
      </c>
      <c r="D19" s="9">
        <f t="shared" ref="D19:H19" si="25">C19+1</f>
        <v>45070</v>
      </c>
      <c r="E19" s="9">
        <f t="shared" si="25"/>
        <v>45071</v>
      </c>
      <c r="F19" s="9">
        <f t="shared" si="25"/>
        <v>45072</v>
      </c>
      <c r="G19" s="9">
        <f t="shared" si="25"/>
        <v>45073</v>
      </c>
      <c r="H19" s="9">
        <f t="shared" si="25"/>
        <v>45074</v>
      </c>
      <c r="I19" s="35"/>
      <c r="J19" s="9">
        <f>P18+1</f>
        <v>45096</v>
      </c>
      <c r="K19" s="9">
        <f>J19+1</f>
        <v>45097</v>
      </c>
      <c r="L19" s="9">
        <f t="shared" ref="L19:P19" si="26">K19+1</f>
        <v>45098</v>
      </c>
      <c r="M19" s="9">
        <f t="shared" si="26"/>
        <v>45099</v>
      </c>
      <c r="N19" s="9">
        <f t="shared" si="26"/>
        <v>45100</v>
      </c>
      <c r="O19" s="9">
        <f t="shared" si="26"/>
        <v>45101</v>
      </c>
      <c r="P19" s="9">
        <f t="shared" si="26"/>
        <v>45102</v>
      </c>
      <c r="Q19" s="35"/>
      <c r="R19" s="9">
        <f>X18+1</f>
        <v>45124</v>
      </c>
      <c r="S19" s="9">
        <f>R19+1</f>
        <v>45125</v>
      </c>
      <c r="T19" s="9">
        <f t="shared" ref="T19:X19" si="27">S19+1</f>
        <v>45126</v>
      </c>
      <c r="U19" s="9">
        <f t="shared" si="27"/>
        <v>45127</v>
      </c>
      <c r="V19" s="9">
        <f t="shared" si="27"/>
        <v>45128</v>
      </c>
      <c r="W19" s="9">
        <f t="shared" si="27"/>
        <v>45129</v>
      </c>
      <c r="X19" s="9">
        <f t="shared" si="27"/>
        <v>45130</v>
      </c>
      <c r="Y19" s="35"/>
      <c r="Z19" s="9">
        <f>AF18+1</f>
        <v>45159</v>
      </c>
      <c r="AA19" s="9">
        <f>Z19+1</f>
        <v>45160</v>
      </c>
      <c r="AB19" s="9">
        <f t="shared" ref="AB19:AF19" si="28">AA19+1</f>
        <v>45161</v>
      </c>
      <c r="AC19" s="9">
        <f t="shared" si="28"/>
        <v>45162</v>
      </c>
      <c r="AD19" s="9">
        <f t="shared" si="28"/>
        <v>45163</v>
      </c>
      <c r="AE19" s="9">
        <f t="shared" si="28"/>
        <v>45164</v>
      </c>
      <c r="AF19" s="9">
        <f t="shared" si="28"/>
        <v>45165</v>
      </c>
    </row>
    <row r="20" spans="2:32" s="8" customFormat="1" ht="26.1" customHeight="1" x14ac:dyDescent="0.35">
      <c r="B20" s="9">
        <f>IF(MONTH(H19+1)=MONTH(C17),H19+1,"")</f>
        <v>45075</v>
      </c>
      <c r="C20" s="9">
        <f>IFERROR(IF(MONTH(B20+1)=MONTH(C17),B20+1,""),"")</f>
        <v>45076</v>
      </c>
      <c r="D20" s="9">
        <f t="shared" ref="D20:H20" si="29">IFERROR(IF(MONTH(C20+1)=MONTH(D17),C20+1,""),"")</f>
        <v>45077</v>
      </c>
      <c r="E20" s="9" t="str">
        <f t="shared" si="29"/>
        <v/>
      </c>
      <c r="F20" s="9" t="str">
        <f t="shared" si="29"/>
        <v/>
      </c>
      <c r="G20" s="9" t="str">
        <f t="shared" si="29"/>
        <v/>
      </c>
      <c r="H20" s="9" t="str">
        <f t="shared" si="29"/>
        <v/>
      </c>
      <c r="I20" s="35"/>
      <c r="J20" s="9">
        <f>IF(MONTH(P19+1)=MONTH(K17),P19+1,"")</f>
        <v>45103</v>
      </c>
      <c r="K20" s="9">
        <f>IFERROR(IF(MONTH(J20+1)=MONTH(K17),J20+1,""),"")</f>
        <v>45104</v>
      </c>
      <c r="L20" s="9">
        <f t="shared" ref="L20:P20" si="30">IFERROR(IF(MONTH(K20+1)=MONTH(L17),K20+1,""),"")</f>
        <v>45105</v>
      </c>
      <c r="M20" s="9">
        <f t="shared" si="30"/>
        <v>45106</v>
      </c>
      <c r="N20" s="9">
        <f t="shared" si="30"/>
        <v>45107</v>
      </c>
      <c r="O20" s="9" t="str">
        <f t="shared" si="30"/>
        <v/>
      </c>
      <c r="P20" s="9" t="str">
        <f t="shared" si="30"/>
        <v/>
      </c>
      <c r="Q20" s="35"/>
      <c r="R20" s="9">
        <f>IF(MONTH(X19+1)=MONTH(S17),X19+1,"")</f>
        <v>45131</v>
      </c>
      <c r="S20" s="9">
        <f>IFERROR(IF(MONTH(R20+1)=MONTH(S17),R20+1,""),"")</f>
        <v>45132</v>
      </c>
      <c r="T20" s="9">
        <f t="shared" ref="T20:X20" si="31">IFERROR(IF(MONTH(S20+1)=MONTH(T17),S20+1,""),"")</f>
        <v>45133</v>
      </c>
      <c r="U20" s="9">
        <f t="shared" si="31"/>
        <v>45134</v>
      </c>
      <c r="V20" s="9">
        <f t="shared" si="31"/>
        <v>45135</v>
      </c>
      <c r="W20" s="9">
        <f t="shared" si="31"/>
        <v>45136</v>
      </c>
      <c r="X20" s="9">
        <f t="shared" si="31"/>
        <v>45137</v>
      </c>
      <c r="Y20" s="35"/>
      <c r="Z20" s="9">
        <f>IF(MONTH(AF19+1)=MONTH(AA17),AF19+1,"")</f>
        <v>45166</v>
      </c>
      <c r="AA20" s="9">
        <f>IFERROR(IF(MONTH(Z20+1)=MONTH(AA17),Z20+1,""),"")</f>
        <v>45167</v>
      </c>
      <c r="AB20" s="9">
        <f t="shared" ref="AB20:AF20" si="32">IFERROR(IF(MONTH(AA20+1)=MONTH(AB17),AA20+1,""),"")</f>
        <v>45168</v>
      </c>
      <c r="AC20" s="9">
        <f t="shared" si="32"/>
        <v>45169</v>
      </c>
      <c r="AD20" s="9" t="str">
        <f t="shared" si="32"/>
        <v/>
      </c>
      <c r="AE20" s="9" t="str">
        <f t="shared" si="32"/>
        <v/>
      </c>
      <c r="AF20" s="9" t="str">
        <f t="shared" si="32"/>
        <v/>
      </c>
    </row>
    <row r="21" spans="2:32" s="8" customFormat="1" ht="26.1" customHeight="1" x14ac:dyDescent="0.35">
      <c r="B21" s="9" t="str">
        <f>IFERROR(IF(MONTH(H20+1)=MONTH(C18),H20+1,""),"")</f>
        <v/>
      </c>
      <c r="C21" s="9" t="str">
        <f>IFERROR(IF(MONTH(B21+1)=MONTH(C18),B21+1,""),"")</f>
        <v/>
      </c>
      <c r="D21" s="9" t="str">
        <f t="shared" ref="D21:H21" si="33">IFERROR(IF(MONTH(C21+1)=MONTH(D18),C21+1,""),"")</f>
        <v/>
      </c>
      <c r="E21" s="9" t="str">
        <f t="shared" si="33"/>
        <v/>
      </c>
      <c r="F21" s="9" t="str">
        <f t="shared" si="33"/>
        <v/>
      </c>
      <c r="G21" s="9" t="str">
        <f t="shared" si="33"/>
        <v/>
      </c>
      <c r="H21" s="9" t="str">
        <f t="shared" si="33"/>
        <v/>
      </c>
      <c r="I21" s="35"/>
      <c r="J21" s="9" t="str">
        <f>IFERROR(IF(MONTH(P20+1)=MONTH(K18),P20+1,""),"")</f>
        <v/>
      </c>
      <c r="K21" s="9" t="str">
        <f>IFERROR(IF(MONTH(J21+1)=MONTH(K18),J21+1,""),"")</f>
        <v/>
      </c>
      <c r="L21" s="9" t="str">
        <f t="shared" ref="L21:P21" si="34">IFERROR(IF(MONTH(K21+1)=MONTH(L18),K21+1,""),"")</f>
        <v/>
      </c>
      <c r="M21" s="9" t="str">
        <f t="shared" si="34"/>
        <v/>
      </c>
      <c r="N21" s="9" t="str">
        <f t="shared" si="34"/>
        <v/>
      </c>
      <c r="O21" s="9" t="str">
        <f t="shared" si="34"/>
        <v/>
      </c>
      <c r="P21" s="9" t="str">
        <f t="shared" si="34"/>
        <v/>
      </c>
      <c r="Q21" s="35"/>
      <c r="R21" s="9">
        <f>IFERROR(IF(MONTH(X20+1)=MONTH(S18),X20+1,""),"")</f>
        <v>45138</v>
      </c>
      <c r="S21" s="9" t="str">
        <f>IFERROR(IF(MONTH(R21+1)=MONTH(S18),R21+1,""),"")</f>
        <v/>
      </c>
      <c r="T21" s="9" t="str">
        <f t="shared" ref="T21:X21" si="35">IFERROR(IF(MONTH(S21+1)=MONTH(T18),S21+1,""),"")</f>
        <v/>
      </c>
      <c r="U21" s="9" t="str">
        <f t="shared" si="35"/>
        <v/>
      </c>
      <c r="V21" s="9" t="str">
        <f t="shared" si="35"/>
        <v/>
      </c>
      <c r="W21" s="9" t="str">
        <f t="shared" si="35"/>
        <v/>
      </c>
      <c r="X21" s="9" t="str">
        <f t="shared" si="35"/>
        <v/>
      </c>
      <c r="Y21" s="35"/>
      <c r="Z21" s="9" t="str">
        <f>IFERROR(IF(MONTH(AF20+1)=MONTH(AA18),AF20+1,""),"")</f>
        <v/>
      </c>
      <c r="AA21" s="9" t="str">
        <f>IFERROR(IF(MONTH(Z21+1)=MONTH(AA18),Z21+1,""),"")</f>
        <v/>
      </c>
      <c r="AB21" s="9" t="str">
        <f t="shared" ref="AB21:AF21" si="36">IFERROR(IF(MONTH(AA21+1)=MONTH(AB18),AA21+1,""),"")</f>
        <v/>
      </c>
      <c r="AC21" s="9" t="str">
        <f t="shared" si="36"/>
        <v/>
      </c>
      <c r="AD21" s="9" t="str">
        <f t="shared" si="36"/>
        <v/>
      </c>
      <c r="AE21" s="9" t="str">
        <f t="shared" si="36"/>
        <v/>
      </c>
      <c r="AF21" s="9" t="str">
        <f t="shared" si="36"/>
        <v/>
      </c>
    </row>
    <row r="22" spans="2:32" s="7" customFormat="1" ht="18" customHeight="1" x14ac:dyDescent="0.35"/>
    <row r="23" spans="2:32" s="16" customFormat="1" ht="25.5" customHeight="1" x14ac:dyDescent="0.35">
      <c r="B23" s="32" t="s">
        <v>3</v>
      </c>
      <c r="C23" s="32"/>
      <c r="D23" s="32"/>
      <c r="E23" s="32"/>
      <c r="F23" s="32"/>
      <c r="G23" s="32"/>
      <c r="H23" s="32"/>
      <c r="J23" s="32" t="s">
        <v>12</v>
      </c>
      <c r="K23" s="32"/>
      <c r="L23" s="32"/>
      <c r="M23" s="32"/>
      <c r="N23" s="32"/>
      <c r="O23" s="32"/>
      <c r="P23" s="32"/>
      <c r="R23" s="32" t="s">
        <v>15</v>
      </c>
      <c r="S23" s="32"/>
      <c r="T23" s="32"/>
      <c r="U23" s="32"/>
      <c r="V23" s="32"/>
      <c r="W23" s="32"/>
      <c r="X23" s="32"/>
      <c r="Z23" s="32" t="s">
        <v>18</v>
      </c>
      <c r="AA23" s="32"/>
      <c r="AB23" s="32"/>
      <c r="AC23" s="32"/>
      <c r="AD23" s="32"/>
      <c r="AE23" s="32"/>
      <c r="AF23" s="32"/>
    </row>
    <row r="24" spans="2:32" s="6" customFormat="1" ht="26.1" customHeight="1" x14ac:dyDescent="0.3">
      <c r="B24" s="10" t="s">
        <v>1</v>
      </c>
      <c r="C24" s="10" t="s">
        <v>4</v>
      </c>
      <c r="D24" s="10" t="s">
        <v>5</v>
      </c>
      <c r="E24" s="10" t="s">
        <v>6</v>
      </c>
      <c r="F24" s="10" t="s">
        <v>7</v>
      </c>
      <c r="G24" s="11" t="s">
        <v>8</v>
      </c>
      <c r="H24" s="11" t="s">
        <v>9</v>
      </c>
      <c r="J24" s="10" t="s">
        <v>1</v>
      </c>
      <c r="K24" s="10" t="s">
        <v>4</v>
      </c>
      <c r="L24" s="10" t="s">
        <v>5</v>
      </c>
      <c r="M24" s="10" t="s">
        <v>6</v>
      </c>
      <c r="N24" s="10" t="s">
        <v>7</v>
      </c>
      <c r="O24" s="11" t="s">
        <v>8</v>
      </c>
      <c r="P24" s="11" t="s">
        <v>9</v>
      </c>
      <c r="R24" s="10" t="s">
        <v>1</v>
      </c>
      <c r="S24" s="10" t="s">
        <v>4</v>
      </c>
      <c r="T24" s="10" t="s">
        <v>5</v>
      </c>
      <c r="U24" s="10" t="s">
        <v>6</v>
      </c>
      <c r="V24" s="10" t="s">
        <v>7</v>
      </c>
      <c r="W24" s="11" t="s">
        <v>8</v>
      </c>
      <c r="X24" s="11" t="s">
        <v>9</v>
      </c>
      <c r="Z24" s="10" t="s">
        <v>1</v>
      </c>
      <c r="AA24" s="10" t="s">
        <v>4</v>
      </c>
      <c r="AB24" s="10" t="s">
        <v>5</v>
      </c>
      <c r="AC24" s="10" t="s">
        <v>6</v>
      </c>
      <c r="AD24" s="10" t="s">
        <v>7</v>
      </c>
      <c r="AE24" s="11" t="s">
        <v>8</v>
      </c>
      <c r="AF24" s="11" t="s">
        <v>9</v>
      </c>
    </row>
    <row r="25" spans="2:32" s="8" customFormat="1" ht="26.1" customHeight="1" x14ac:dyDescent="0.35">
      <c r="B25" s="34" t="str">
        <f>IF(WEEKDAY(DATE(CalendarYear,9,1),2)=1,DATE(CalendarYear,9,1),"")</f>
        <v/>
      </c>
      <c r="C25" s="34" t="str">
        <f>IF(B25&lt;&gt;"",B25+1,IF(WEEKDAY(DATE(CalendarYear,9,1),2)=2,DATE(CalendarYear,9,1),""))</f>
        <v/>
      </c>
      <c r="D25" s="34" t="str">
        <f>IF(C25&lt;&gt;"",C25+1,IF(WEEKDAY(DATE(CalendarYear,9,1),2)=3,DATE(CalendarYear,9,1),""))</f>
        <v/>
      </c>
      <c r="E25" s="34" t="str">
        <f>IF(D25&lt;&gt;"",D25+1,IF(WEEKDAY(DATE(CalendarYear,9,1),2)=4,DATE(CalendarYear,9,1),""))</f>
        <v/>
      </c>
      <c r="F25" s="34">
        <f>IF(E25&lt;&gt;"",E25+1,IF(WEEKDAY(DATE(CalendarYear,9,1),2)=5,DATE(CalendarYear,9,1),""))</f>
        <v>45170</v>
      </c>
      <c r="G25" s="34">
        <f>IF(F25&lt;&gt;"",F25+1,IF(WEEKDAY(DATE(CalendarYear,9,1),2)=6,DATE(CalendarYear,9,1),""))</f>
        <v>45171</v>
      </c>
      <c r="H25" s="34">
        <f>IF(G25&lt;&gt;"",G25+1,IF(WEEKDAY(DATE(CalendarYear,9,1),2)=7,DATE(CalendarYear,9,1),""))</f>
        <v>45172</v>
      </c>
      <c r="I25" s="35"/>
      <c r="J25" s="34" t="str">
        <f>IF(WEEKDAY(DATE(CalendarYear,10,1),2)=1,DATE(CalendarYear,10,1),"")</f>
        <v/>
      </c>
      <c r="K25" s="34" t="str">
        <f>IF(J25&lt;&gt;"",J25+1,IF(WEEKDAY(DATE(CalendarYear,10,1),2)=2,DATE(CalendarYear,10,1),""))</f>
        <v/>
      </c>
      <c r="L25" s="34" t="str">
        <f>IF(K25&lt;&gt;"",K25+1,IF(WEEKDAY(DATE(CalendarYear,10,1),2)=3,DATE(CalendarYear,10,1),""))</f>
        <v/>
      </c>
      <c r="M25" s="34" t="str">
        <f>IF(L25&lt;&gt;"",L25+1,IF(WEEKDAY(DATE(CalendarYear,10,1),2)=4,DATE(CalendarYear,10,1),""))</f>
        <v/>
      </c>
      <c r="N25" s="34" t="str">
        <f>IF(M25&lt;&gt;"",M25+1,IF(WEEKDAY(DATE(CalendarYear,10,1),2)=5,DATE(CalendarYear,10,1),""))</f>
        <v/>
      </c>
      <c r="O25" s="34" t="str">
        <f>IF(N25&lt;&gt;"",N25+1,IF(WEEKDAY(DATE(CalendarYear,10,1),2)=6,DATE(CalendarYear,10,1),""))</f>
        <v/>
      </c>
      <c r="P25" s="34">
        <f>IF(O25&lt;&gt;"",O25+1,IF(WEEKDAY(DATE(CalendarYear,10,1),2)=7,DATE(CalendarYear,10,1),""))</f>
        <v>45200</v>
      </c>
      <c r="Q25" s="35"/>
      <c r="R25" s="34" t="str">
        <f>IF(WEEKDAY(DATE(CalendarYear,11,1),2)=1,DATE(CalendarYear,11,1),"")</f>
        <v/>
      </c>
      <c r="S25" s="34" t="str">
        <f>IF(R25&lt;&gt;"",R25+1,IF(WEEKDAY(DATE(CalendarYear,11,1),2)=2,DATE(CalendarYear,11,1),""))</f>
        <v/>
      </c>
      <c r="T25" s="34">
        <f>IF(S25&lt;&gt;"",S25+1,IF(WEEKDAY(DATE(CalendarYear,11,1),2)=3,DATE(CalendarYear,11,1),""))</f>
        <v>45231</v>
      </c>
      <c r="U25" s="34">
        <f>IF(T25&lt;&gt;"",T25+1,IF(WEEKDAY(DATE(CalendarYear,11,1),2)=4,DATE(CalendarYear,11,1),""))</f>
        <v>45232</v>
      </c>
      <c r="V25" s="34">
        <f>IF(U25&lt;&gt;"",U25+1,IF(WEEKDAY(DATE(CalendarYear,11,1),2)=5,DATE(CalendarYear,11,1),""))</f>
        <v>45233</v>
      </c>
      <c r="W25" s="34">
        <f>IF(V25&lt;&gt;"",V25+1,IF(WEEKDAY(DATE(CalendarYear,11,1),2)=6,DATE(CalendarYear,11,1),""))</f>
        <v>45234</v>
      </c>
      <c r="X25" s="34">
        <f>IF(W25&lt;&gt;"",W25+1,IF(WEEKDAY(DATE(CalendarYear,11,1),2)=7,DATE(CalendarYear,11,1),""))</f>
        <v>45235</v>
      </c>
      <c r="Y25" s="35"/>
      <c r="Z25" s="34" t="str">
        <f>IF(WEEKDAY(DATE(CalendarYear,12,1),2)=1,DATE(CalendarYear,12,1),"")</f>
        <v/>
      </c>
      <c r="AA25" s="34" t="str">
        <f>IF(Z25&lt;&gt;"",Z25+1,IF(WEEKDAY(DATE(CalendarYear,12,1),2)=2,DATE(CalendarYear,12,1),""))</f>
        <v/>
      </c>
      <c r="AB25" s="34" t="str">
        <f>IF(AA25&lt;&gt;"",AA25+1,IF(WEEKDAY(DATE(CalendarYear,12,1),2)=3,DATE(CalendarYear,12,1),""))</f>
        <v/>
      </c>
      <c r="AC25" s="34" t="str">
        <f>IF(AB25&lt;&gt;"",AB25+1,IF(WEEKDAY(DATE(CalendarYear,12,1),2)=4,DATE(CalendarYear,12,1),""))</f>
        <v/>
      </c>
      <c r="AD25" s="34">
        <f>IF(AC25&lt;&gt;"",AC25+1,IF(WEEKDAY(DATE(CalendarYear,12,1),2)=5,DATE(CalendarYear,12,1),""))</f>
        <v>45261</v>
      </c>
      <c r="AE25" s="34">
        <f>IF(AD25&lt;&gt;"",AD25+1,IF(WEEKDAY(DATE(CalendarYear,12,1),2)=6,DATE(CalendarYear,12,1),""))</f>
        <v>45262</v>
      </c>
      <c r="AF25" s="34">
        <f>IF(AE25&lt;&gt;"",AE25+1,IF(WEEKDAY(DATE(CalendarYear,12,1),2)=7,DATE(CalendarYear,12,1),""))</f>
        <v>45263</v>
      </c>
    </row>
    <row r="26" spans="2:32" s="8" customFormat="1" ht="26.1" customHeight="1" x14ac:dyDescent="0.35">
      <c r="B26" s="9">
        <f>H25+1</f>
        <v>45173</v>
      </c>
      <c r="C26" s="9">
        <f>B26+1</f>
        <v>45174</v>
      </c>
      <c r="D26" s="9">
        <f t="shared" ref="D26:H26" si="37">C26+1</f>
        <v>45175</v>
      </c>
      <c r="E26" s="9">
        <f t="shared" si="37"/>
        <v>45176</v>
      </c>
      <c r="F26" s="9">
        <f t="shared" si="37"/>
        <v>45177</v>
      </c>
      <c r="G26" s="9">
        <f t="shared" si="37"/>
        <v>45178</v>
      </c>
      <c r="H26" s="9">
        <f t="shared" si="37"/>
        <v>45179</v>
      </c>
      <c r="I26" s="35"/>
      <c r="J26" s="9">
        <f>P25+1</f>
        <v>45201</v>
      </c>
      <c r="K26" s="9">
        <f>J26+1</f>
        <v>45202</v>
      </c>
      <c r="L26" s="9">
        <f t="shared" ref="L26:P26" si="38">K26+1</f>
        <v>45203</v>
      </c>
      <c r="M26" s="30">
        <f t="shared" si="38"/>
        <v>45204</v>
      </c>
      <c r="N26" s="30">
        <f t="shared" si="38"/>
        <v>45205</v>
      </c>
      <c r="O26" s="30">
        <f t="shared" si="38"/>
        <v>45206</v>
      </c>
      <c r="P26" s="30">
        <f t="shared" si="38"/>
        <v>45207</v>
      </c>
      <c r="Q26" s="35"/>
      <c r="R26" s="9">
        <f>X25+1</f>
        <v>45236</v>
      </c>
      <c r="S26" s="9">
        <f>R26+1</f>
        <v>45237</v>
      </c>
      <c r="T26" s="9">
        <f t="shared" ref="T26:X26" si="39">S26+1</f>
        <v>45238</v>
      </c>
      <c r="U26" s="9">
        <f t="shared" si="39"/>
        <v>45239</v>
      </c>
      <c r="V26" s="9">
        <f t="shared" si="39"/>
        <v>45240</v>
      </c>
      <c r="W26" s="9">
        <f t="shared" si="39"/>
        <v>45241</v>
      </c>
      <c r="X26" s="9">
        <f t="shared" si="39"/>
        <v>45242</v>
      </c>
      <c r="Y26" s="35"/>
      <c r="Z26" s="9">
        <f>AF25+1</f>
        <v>45264</v>
      </c>
      <c r="AA26" s="9">
        <f>Z26+1</f>
        <v>45265</v>
      </c>
      <c r="AB26" s="9">
        <f t="shared" ref="AB26:AF26" si="40">AA26+1</f>
        <v>45266</v>
      </c>
      <c r="AC26" s="9">
        <f t="shared" si="40"/>
        <v>45267</v>
      </c>
      <c r="AD26" s="9">
        <f t="shared" si="40"/>
        <v>45268</v>
      </c>
      <c r="AE26" s="9">
        <f t="shared" si="40"/>
        <v>45269</v>
      </c>
      <c r="AF26" s="9">
        <f t="shared" si="40"/>
        <v>45270</v>
      </c>
    </row>
    <row r="27" spans="2:32" s="8" customFormat="1" ht="26.1" customHeight="1" x14ac:dyDescent="0.35">
      <c r="B27" s="9">
        <f>H26+1</f>
        <v>45180</v>
      </c>
      <c r="C27" s="9">
        <f>B27+1</f>
        <v>45181</v>
      </c>
      <c r="D27" s="9">
        <f t="shared" ref="D27:H27" si="41">C27+1</f>
        <v>45182</v>
      </c>
      <c r="E27" s="9">
        <f t="shared" si="41"/>
        <v>45183</v>
      </c>
      <c r="F27" s="9">
        <f t="shared" si="41"/>
        <v>45184</v>
      </c>
      <c r="G27" s="9">
        <f t="shared" si="41"/>
        <v>45185</v>
      </c>
      <c r="H27" s="9">
        <f t="shared" si="41"/>
        <v>45186</v>
      </c>
      <c r="I27" s="35"/>
      <c r="J27" s="30">
        <f>P26+1</f>
        <v>45208</v>
      </c>
      <c r="K27" s="30">
        <f>J27+1</f>
        <v>45209</v>
      </c>
      <c r="L27" s="30">
        <f t="shared" ref="L27:P27" si="42">K27+1</f>
        <v>45210</v>
      </c>
      <c r="M27" s="30">
        <f t="shared" si="42"/>
        <v>45211</v>
      </c>
      <c r="N27" s="30">
        <f t="shared" si="42"/>
        <v>45212</v>
      </c>
      <c r="O27" s="30">
        <f t="shared" si="42"/>
        <v>45213</v>
      </c>
      <c r="P27" s="30">
        <f t="shared" si="42"/>
        <v>45214</v>
      </c>
      <c r="Q27" s="35"/>
      <c r="R27" s="9">
        <f>X26+1</f>
        <v>45243</v>
      </c>
      <c r="S27" s="9">
        <f>R27+1</f>
        <v>45244</v>
      </c>
      <c r="T27" s="9">
        <f t="shared" ref="T27:X27" si="43">S27+1</f>
        <v>45245</v>
      </c>
      <c r="U27" s="9">
        <f t="shared" si="43"/>
        <v>45246</v>
      </c>
      <c r="V27" s="9">
        <f t="shared" si="43"/>
        <v>45247</v>
      </c>
      <c r="W27" s="9">
        <f t="shared" si="43"/>
        <v>45248</v>
      </c>
      <c r="X27" s="9">
        <f t="shared" si="43"/>
        <v>45249</v>
      </c>
      <c r="Y27" s="35"/>
      <c r="Z27" s="9">
        <f>AF26+1</f>
        <v>45271</v>
      </c>
      <c r="AA27" s="9">
        <f>Z27+1</f>
        <v>45272</v>
      </c>
      <c r="AB27" s="9">
        <f t="shared" ref="AB27:AF27" si="44">AA27+1</f>
        <v>45273</v>
      </c>
      <c r="AC27" s="9">
        <f t="shared" si="44"/>
        <v>45274</v>
      </c>
      <c r="AD27" s="9">
        <f t="shared" si="44"/>
        <v>45275</v>
      </c>
      <c r="AE27" s="9">
        <f t="shared" si="44"/>
        <v>45276</v>
      </c>
      <c r="AF27" s="9">
        <f t="shared" si="44"/>
        <v>45277</v>
      </c>
    </row>
    <row r="28" spans="2:32" s="8" customFormat="1" ht="26.1" customHeight="1" x14ac:dyDescent="0.35">
      <c r="B28" s="9">
        <f>H27+1</f>
        <v>45187</v>
      </c>
      <c r="C28" s="9">
        <f>B28+1</f>
        <v>45188</v>
      </c>
      <c r="D28" s="9">
        <f t="shared" ref="D28:H28" si="45">C28+1</f>
        <v>45189</v>
      </c>
      <c r="E28" s="9">
        <f t="shared" si="45"/>
        <v>45190</v>
      </c>
      <c r="F28" s="9">
        <f t="shared" si="45"/>
        <v>45191</v>
      </c>
      <c r="G28" s="9">
        <f t="shared" si="45"/>
        <v>45192</v>
      </c>
      <c r="H28" s="9">
        <f t="shared" si="45"/>
        <v>45193</v>
      </c>
      <c r="I28" s="35"/>
      <c r="J28" s="30">
        <f>P27+1</f>
        <v>45215</v>
      </c>
      <c r="K28" s="9">
        <f>J28+1</f>
        <v>45216</v>
      </c>
      <c r="L28" s="9">
        <f t="shared" ref="L28:P28" si="46">K28+1</f>
        <v>45217</v>
      </c>
      <c r="M28" s="9">
        <f t="shared" si="46"/>
        <v>45218</v>
      </c>
      <c r="N28" s="9">
        <f t="shared" si="46"/>
        <v>45219</v>
      </c>
      <c r="O28" s="9">
        <f t="shared" si="46"/>
        <v>45220</v>
      </c>
      <c r="P28" s="9">
        <f t="shared" si="46"/>
        <v>45221</v>
      </c>
      <c r="Q28" s="35"/>
      <c r="R28" s="9">
        <f>X27+1</f>
        <v>45250</v>
      </c>
      <c r="S28" s="9">
        <f>R28+1</f>
        <v>45251</v>
      </c>
      <c r="T28" s="9">
        <f t="shared" ref="T28:X28" si="47">S28+1</f>
        <v>45252</v>
      </c>
      <c r="U28" s="9">
        <f t="shared" si="47"/>
        <v>45253</v>
      </c>
      <c r="V28" s="9">
        <f t="shared" si="47"/>
        <v>45254</v>
      </c>
      <c r="W28" s="9">
        <f t="shared" si="47"/>
        <v>45255</v>
      </c>
      <c r="X28" s="9">
        <f t="shared" si="47"/>
        <v>45256</v>
      </c>
      <c r="Y28" s="35"/>
      <c r="Z28" s="9">
        <f>AF27+1</f>
        <v>45278</v>
      </c>
      <c r="AA28" s="9">
        <f>Z28+1</f>
        <v>45279</v>
      </c>
      <c r="AB28" s="9">
        <f t="shared" ref="AB28:AF28" si="48">AA28+1</f>
        <v>45280</v>
      </c>
      <c r="AC28" s="9">
        <f t="shared" si="48"/>
        <v>45281</v>
      </c>
      <c r="AD28" s="9">
        <f t="shared" si="48"/>
        <v>45282</v>
      </c>
      <c r="AE28" s="9">
        <f t="shared" si="48"/>
        <v>45283</v>
      </c>
      <c r="AF28" s="9">
        <f t="shared" si="48"/>
        <v>45284</v>
      </c>
    </row>
    <row r="29" spans="2:32" s="8" customFormat="1" ht="26.1" customHeight="1" x14ac:dyDescent="0.35">
      <c r="B29" s="9">
        <f>IF(MONTH(H28+1)=MONTH(C26),H28+1,"")</f>
        <v>45194</v>
      </c>
      <c r="C29" s="9">
        <f>IFERROR(IF(MONTH(B29+1)=MONTH(C26),B29+1,""),"")</f>
        <v>45195</v>
      </c>
      <c r="D29" s="9">
        <f t="shared" ref="D29:H29" si="49">IFERROR(IF(MONTH(C29+1)=MONTH(D26),C29+1,""),"")</f>
        <v>45196</v>
      </c>
      <c r="E29" s="9">
        <f t="shared" si="49"/>
        <v>45197</v>
      </c>
      <c r="F29" s="9">
        <f t="shared" si="49"/>
        <v>45198</v>
      </c>
      <c r="G29" s="9">
        <f t="shared" si="49"/>
        <v>45199</v>
      </c>
      <c r="H29" s="9" t="str">
        <f t="shared" si="49"/>
        <v/>
      </c>
      <c r="I29" s="35"/>
      <c r="J29" s="9">
        <f>IF(MONTH(P28+1)=MONTH(K26),P28+1,"")</f>
        <v>45222</v>
      </c>
      <c r="K29" s="9">
        <f>IFERROR(IF(MONTH(J29+1)=MONTH(K26),J29+1,""),"")</f>
        <v>45223</v>
      </c>
      <c r="L29" s="9">
        <f t="shared" ref="L29:P29" si="50">IFERROR(IF(MONTH(K29+1)=MONTH(L26),K29+1,""),"")</f>
        <v>45224</v>
      </c>
      <c r="M29" s="9">
        <f t="shared" si="50"/>
        <v>45225</v>
      </c>
      <c r="N29" s="9">
        <f t="shared" si="50"/>
        <v>45226</v>
      </c>
      <c r="O29" s="9">
        <f t="shared" si="50"/>
        <v>45227</v>
      </c>
      <c r="P29" s="9">
        <f t="shared" si="50"/>
        <v>45228</v>
      </c>
      <c r="Q29" s="35"/>
      <c r="R29" s="9">
        <f>IF(MONTH(X28+1)=MONTH(S26),X28+1,"")</f>
        <v>45257</v>
      </c>
      <c r="S29" s="9">
        <f>IFERROR(IF(MONTH(R29+1)=MONTH(S26),R29+1,""),"")</f>
        <v>45258</v>
      </c>
      <c r="T29" s="9">
        <f t="shared" ref="T29:X29" si="51">IFERROR(IF(MONTH(S29+1)=MONTH(T26),S29+1,""),"")</f>
        <v>45259</v>
      </c>
      <c r="U29" s="9">
        <f t="shared" si="51"/>
        <v>45260</v>
      </c>
      <c r="V29" s="9" t="str">
        <f t="shared" si="51"/>
        <v/>
      </c>
      <c r="W29" s="9" t="str">
        <f t="shared" si="51"/>
        <v/>
      </c>
      <c r="X29" s="9" t="str">
        <f t="shared" si="51"/>
        <v/>
      </c>
      <c r="Y29" s="35"/>
      <c r="Z29" s="9">
        <f>IF(MONTH(AF28+1)=MONTH(AA26),AF28+1,"")</f>
        <v>45285</v>
      </c>
      <c r="AA29" s="9">
        <f>IFERROR(IF(MONTH(Z29+1)=MONTH(AA26),Z29+1,""),"")</f>
        <v>45286</v>
      </c>
      <c r="AB29" s="9">
        <f t="shared" ref="AB29:AF29" si="52">IFERROR(IF(MONTH(AA29+1)=MONTH(AB26),AA29+1,""),"")</f>
        <v>45287</v>
      </c>
      <c r="AC29" s="9">
        <f t="shared" si="52"/>
        <v>45288</v>
      </c>
      <c r="AD29" s="9">
        <f t="shared" si="52"/>
        <v>45289</v>
      </c>
      <c r="AE29" s="9">
        <f t="shared" si="52"/>
        <v>45290</v>
      </c>
      <c r="AF29" s="9">
        <f t="shared" si="52"/>
        <v>45291</v>
      </c>
    </row>
    <row r="30" spans="2:32" s="8" customFormat="1" ht="26.1" customHeight="1" x14ac:dyDescent="0.35">
      <c r="B30" s="9" t="str">
        <f>IFERROR(IF(MONTH(H29+1)=MONTH(C27),H29+1,""),"")</f>
        <v/>
      </c>
      <c r="C30" s="9" t="str">
        <f>IFERROR(IF(MONTH(B30+1)=MONTH(C27),B30+1,""),"")</f>
        <v/>
      </c>
      <c r="D30" s="9" t="str">
        <f t="shared" ref="D30:H30" si="53">IFERROR(IF(MONTH(C30+1)=MONTH(D27),C30+1,""),"")</f>
        <v/>
      </c>
      <c r="E30" s="9" t="str">
        <f t="shared" si="53"/>
        <v/>
      </c>
      <c r="F30" s="9" t="str">
        <f t="shared" si="53"/>
        <v/>
      </c>
      <c r="G30" s="9" t="str">
        <f t="shared" si="53"/>
        <v/>
      </c>
      <c r="H30" s="9" t="str">
        <f t="shared" si="53"/>
        <v/>
      </c>
      <c r="I30" s="35"/>
      <c r="J30" s="9">
        <f>IFERROR(IF(MONTH(P29+1)=MONTH(K27),P29+1,""),"")</f>
        <v>45229</v>
      </c>
      <c r="K30" s="9">
        <f>IFERROR(IF(MONTH(J30+1)=MONTH(K27),J30+1,""),"")</f>
        <v>45230</v>
      </c>
      <c r="L30" s="9" t="str">
        <f t="shared" ref="L30:P30" si="54">IFERROR(IF(MONTH(K30+1)=MONTH(L27),K30+1,""),"")</f>
        <v/>
      </c>
      <c r="M30" s="9" t="str">
        <f t="shared" si="54"/>
        <v/>
      </c>
      <c r="N30" s="9" t="str">
        <f t="shared" si="54"/>
        <v/>
      </c>
      <c r="O30" s="9" t="str">
        <f t="shared" si="54"/>
        <v/>
      </c>
      <c r="P30" s="9" t="str">
        <f t="shared" si="54"/>
        <v/>
      </c>
      <c r="Q30" s="35"/>
      <c r="R30" s="9" t="str">
        <f>IFERROR(IF(MONTH(X29+1)=MONTH(S27),X29+1,""),"")</f>
        <v/>
      </c>
      <c r="S30" s="9" t="str">
        <f>IFERROR(IF(MONTH(R30+1)=MONTH(S27),R30+1,""),"")</f>
        <v/>
      </c>
      <c r="T30" s="9" t="str">
        <f t="shared" ref="T30:X30" si="55">IFERROR(IF(MONTH(S30+1)=MONTH(T27),S30+1,""),"")</f>
        <v/>
      </c>
      <c r="U30" s="9" t="str">
        <f t="shared" si="55"/>
        <v/>
      </c>
      <c r="V30" s="9" t="str">
        <f t="shared" si="55"/>
        <v/>
      </c>
      <c r="W30" s="9" t="str">
        <f t="shared" si="55"/>
        <v/>
      </c>
      <c r="X30" s="9" t="str">
        <f t="shared" si="55"/>
        <v/>
      </c>
      <c r="Y30" s="35"/>
      <c r="Z30" s="9" t="str">
        <f>IFERROR(IF(MONTH(AF29+1)=MONTH(AA27),AF29+1,""),"")</f>
        <v/>
      </c>
      <c r="AA30" s="9" t="str">
        <f>IFERROR(IF(MONTH(Z30+1)=MONTH(AA27),Z30+1,""),"")</f>
        <v/>
      </c>
      <c r="AB30" s="9" t="str">
        <f t="shared" ref="AB30:AF30" si="56">IFERROR(IF(MONTH(AA30+1)=MONTH(AB27),AA30+1,""),"")</f>
        <v/>
      </c>
      <c r="AC30" s="9" t="str">
        <f t="shared" si="56"/>
        <v/>
      </c>
      <c r="AD30" s="9" t="str">
        <f t="shared" si="56"/>
        <v/>
      </c>
      <c r="AE30" s="9" t="str">
        <f t="shared" si="56"/>
        <v/>
      </c>
      <c r="AF30" s="9" t="str">
        <f t="shared" si="56"/>
        <v/>
      </c>
    </row>
    <row r="31" spans="2:32" s="7" customFormat="1" ht="26.1" customHeight="1" x14ac:dyDescent="0.35"/>
    <row r="32" spans="2:32" ht="26.1" customHeight="1" x14ac:dyDescent="0.35">
      <c r="B32" s="17"/>
    </row>
    <row r="34" spans="2:3" ht="26.1" customHeight="1" x14ac:dyDescent="0.35">
      <c r="B34" s="23"/>
      <c r="C34" s="23"/>
    </row>
  </sheetData>
  <mergeCells count="13">
    <mergeCell ref="AC1:AF1"/>
    <mergeCell ref="Z23:AF23"/>
    <mergeCell ref="B5:H5"/>
    <mergeCell ref="J5:P5"/>
    <mergeCell ref="R5:X5"/>
    <mergeCell ref="Z5:AF5"/>
    <mergeCell ref="B14:H14"/>
    <mergeCell ref="J14:P14"/>
    <mergeCell ref="R14:X14"/>
    <mergeCell ref="Z14:AF14"/>
    <mergeCell ref="B23:H23"/>
    <mergeCell ref="J23:P23"/>
    <mergeCell ref="R23:X23"/>
  </mergeCells>
  <phoneticPr fontId="1" type="noConversion"/>
  <conditionalFormatting sqref="B7:H12 J7:P12 R7:X12 Z7:AF12 B16:H21 J16:P21 R16:X21 Z16:AF21 B25:H30 J25:P30 R25:X30 Z25:AF30">
    <cfRule type="expression" dxfId="2" priority="7" stopIfTrue="1">
      <formula>NOT(ISNUMBER(B7))</formula>
    </cfRule>
    <cfRule type="expression" priority="11" stopIfTrue="1">
      <formula>B7&lt;Pattern_Start</formula>
    </cfRule>
  </conditionalFormatting>
  <dataValidations count="3">
    <dataValidation allowBlank="1" showErrorMessage="1" prompt="Utiliser les toupies pour modifier rapidement l’année du calendrier" sqref="AC1:AF1" xr:uid="{00000000-0002-0000-0000-000001000000}"/>
    <dataValidation allowBlank="1" showErrorMessage="1" promptTitle="Calendrier d’horaire de travail" prompt="Utilisez les toupies pour modifier l’année du calendrier. _x000a__x000a_Calendar affiche automatiquement l’échéancier des équipes pour chaque date. Configurez les détails et le modèle à partir de l’onglet Modèle." sqref="A1" xr:uid="{00000000-0002-0000-0000-000000000000}"/>
    <dataValidation allowBlank="1" showErrorMessage="1" sqref="C3 I3 O3" xr:uid="{08D3BB08-9C42-41B6-849F-1FEC1D7A4257}"/>
  </dataValidations>
  <printOptions horizontalCentered="1" verticalCentered="1"/>
  <pageMargins left="0.3" right="0.3" top="0.3" bottom="0.3" header="0" footer="0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cle de progression">
              <controlPr defaultSize="0" print="0" autoPict="0" macro="[0]!mafeuille" altText="Utilisez le bouton de compteur pour modifier l’année civile ou modifiez l’année dans la cellule AE3">
                <anchor moveWithCells="1">
                  <from>
                    <xdr:col>27</xdr:col>
                    <xdr:colOff>411480</xdr:colOff>
                    <xdr:row>0</xdr:row>
                    <xdr:rowOff>342900</xdr:rowOff>
                  </from>
                  <to>
                    <xdr:col>28</xdr:col>
                    <xdr:colOff>144780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469A0-B1FC-48A0-AFC7-6BE21D490113}">
  <sheetPr codeName="Sheet2">
    <pageSetUpPr fitToPage="1"/>
  </sheetPr>
  <dimension ref="A1:AH34"/>
  <sheetViews>
    <sheetView showGridLines="0" zoomScale="53" zoomScaleNormal="100" workbookViewId="0">
      <selection activeCell="B1" sqref="B1"/>
    </sheetView>
  </sheetViews>
  <sheetFormatPr baseColWidth="10" defaultColWidth="0" defaultRowHeight="26.1" customHeight="1" x14ac:dyDescent="0.35"/>
  <cols>
    <col min="1" max="1" width="1.6640625" style="15" customWidth="1"/>
    <col min="2" max="8" width="4.6640625" style="15" customWidth="1"/>
    <col min="9" max="9" width="4.33203125" style="15" customWidth="1"/>
    <col min="10" max="16" width="4.6640625" style="15" customWidth="1"/>
    <col min="17" max="17" width="4.33203125" style="15" customWidth="1"/>
    <col min="18" max="24" width="4.6640625" style="15" customWidth="1"/>
    <col min="25" max="25" width="4.33203125" style="15" customWidth="1"/>
    <col min="26" max="32" width="4.6640625" style="15" customWidth="1"/>
    <col min="33" max="33" width="1.6640625" style="15" customWidth="1"/>
    <col min="34" max="34" width="0" style="15" hidden="1" customWidth="1"/>
    <col min="35" max="16384" width="2.9140625" style="15" hidden="1"/>
  </cols>
  <sheetData>
    <row r="1" spans="2:33" s="1" customFormat="1" ht="65.25" customHeight="1" x14ac:dyDescent="1.1000000000000001">
      <c r="B1" s="24" t="s">
        <v>27</v>
      </c>
      <c r="C1" s="12"/>
      <c r="D1" s="12"/>
      <c r="E1" s="12"/>
      <c r="F1" s="12"/>
      <c r="G1" s="12"/>
      <c r="H1" s="12"/>
      <c r="I1" s="12"/>
      <c r="J1" s="12"/>
      <c r="K1" s="12"/>
      <c r="L1" s="13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31">
        <v>2023</v>
      </c>
      <c r="AD1" s="31"/>
      <c r="AE1" s="31"/>
      <c r="AF1" s="31"/>
      <c r="AG1" s="22"/>
    </row>
    <row r="2" spans="2:33" s="1" customFormat="1" ht="14.1" customHeight="1" x14ac:dyDescent="0.35">
      <c r="B2" s="5"/>
      <c r="C2" s="2"/>
      <c r="D2" s="2"/>
      <c r="E2" s="2"/>
      <c r="F2" s="2"/>
      <c r="G2" s="2"/>
      <c r="H2" s="2"/>
      <c r="I2" s="2"/>
      <c r="J2" s="2"/>
      <c r="K2" s="2"/>
      <c r="L2" s="3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2:33" s="4" customFormat="1" ht="24" customHeight="1" x14ac:dyDescent="0.35">
      <c r="B3" s="20"/>
      <c r="C3" s="21" t="s">
        <v>24</v>
      </c>
      <c r="H3" s="19"/>
      <c r="I3" s="21" t="s">
        <v>25</v>
      </c>
      <c r="L3" s="18"/>
      <c r="N3" s="25"/>
      <c r="O3" s="21" t="s">
        <v>19</v>
      </c>
      <c r="V3" s="33"/>
      <c r="W3" s="33"/>
      <c r="X3" s="33"/>
      <c r="Y3" s="33"/>
      <c r="Z3" s="33"/>
      <c r="AA3" s="33"/>
    </row>
    <row r="4" spans="2:33" s="1" customFormat="1" ht="26.1" customHeight="1" x14ac:dyDescent="0.35">
      <c r="B4" s="5"/>
      <c r="C4" s="2"/>
      <c r="D4" s="2"/>
      <c r="E4" s="2"/>
      <c r="F4" s="2"/>
      <c r="G4" s="2"/>
      <c r="H4" s="2"/>
      <c r="I4" s="2"/>
      <c r="J4" s="2"/>
      <c r="K4" s="2"/>
      <c r="L4" s="3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2:33" s="16" customFormat="1" ht="25.5" customHeight="1" x14ac:dyDescent="0.35">
      <c r="B5" s="32" t="s">
        <v>0</v>
      </c>
      <c r="C5" s="32"/>
      <c r="D5" s="32"/>
      <c r="E5" s="32"/>
      <c r="F5" s="32"/>
      <c r="G5" s="32"/>
      <c r="H5" s="32"/>
      <c r="J5" s="32" t="s">
        <v>10</v>
      </c>
      <c r="K5" s="32"/>
      <c r="L5" s="32"/>
      <c r="M5" s="32"/>
      <c r="N5" s="32"/>
      <c r="O5" s="32"/>
      <c r="P5" s="32"/>
      <c r="R5" s="32" t="s">
        <v>13</v>
      </c>
      <c r="S5" s="32"/>
      <c r="T5" s="32"/>
      <c r="U5" s="32"/>
      <c r="V5" s="32"/>
      <c r="W5" s="32"/>
      <c r="X5" s="32"/>
      <c r="Z5" s="32" t="s">
        <v>16</v>
      </c>
      <c r="AA5" s="32"/>
      <c r="AB5" s="32"/>
      <c r="AC5" s="32"/>
      <c r="AD5" s="32"/>
      <c r="AE5" s="32"/>
      <c r="AF5" s="32"/>
    </row>
    <row r="6" spans="2:33" s="6" customFormat="1" ht="26.1" customHeight="1" x14ac:dyDescent="0.3">
      <c r="B6" s="10" t="s">
        <v>1</v>
      </c>
      <c r="C6" s="10" t="s">
        <v>4</v>
      </c>
      <c r="D6" s="10" t="s">
        <v>5</v>
      </c>
      <c r="E6" s="10" t="s">
        <v>6</v>
      </c>
      <c r="F6" s="10" t="s">
        <v>7</v>
      </c>
      <c r="G6" s="11" t="s">
        <v>8</v>
      </c>
      <c r="H6" s="11" t="s">
        <v>9</v>
      </c>
      <c r="J6" s="10" t="s">
        <v>1</v>
      </c>
      <c r="K6" s="10" t="s">
        <v>4</v>
      </c>
      <c r="L6" s="10" t="s">
        <v>5</v>
      </c>
      <c r="M6" s="10" t="s">
        <v>6</v>
      </c>
      <c r="N6" s="10" t="s">
        <v>7</v>
      </c>
      <c r="O6" s="11" t="s">
        <v>8</v>
      </c>
      <c r="P6" s="11" t="s">
        <v>9</v>
      </c>
      <c r="R6" s="10" t="s">
        <v>1</v>
      </c>
      <c r="S6" s="10" t="s">
        <v>4</v>
      </c>
      <c r="T6" s="10" t="s">
        <v>5</v>
      </c>
      <c r="U6" s="10" t="s">
        <v>6</v>
      </c>
      <c r="V6" s="10" t="s">
        <v>7</v>
      </c>
      <c r="W6" s="11" t="s">
        <v>8</v>
      </c>
      <c r="X6" s="11" t="s">
        <v>9</v>
      </c>
      <c r="Z6" s="10" t="s">
        <v>1</v>
      </c>
      <c r="AA6" s="10" t="s">
        <v>4</v>
      </c>
      <c r="AB6" s="10" t="s">
        <v>5</v>
      </c>
      <c r="AC6" s="10" t="s">
        <v>6</v>
      </c>
      <c r="AD6" s="10" t="s">
        <v>7</v>
      </c>
      <c r="AE6" s="11" t="s">
        <v>8</v>
      </c>
      <c r="AF6" s="11" t="s">
        <v>9</v>
      </c>
    </row>
    <row r="7" spans="2:33" s="8" customFormat="1" ht="26.1" customHeight="1" x14ac:dyDescent="0.35">
      <c r="B7" s="34" t="str">
        <f>IF(WEEKDAY(DATE(CalendarYear,1,1),2)=1,DATE(CalendarYear,1,1),"")</f>
        <v/>
      </c>
      <c r="C7" s="34" t="str">
        <f>IF(B7&lt;&gt;"",B7+1,IF(WEEKDAY(DATE(CalendarYear,1,1),2)=2,DATE(CalendarYear,1,1),""))</f>
        <v/>
      </c>
      <c r="D7" s="34" t="str">
        <f>IF(C7&lt;&gt;"",C7+1,IF(WEEKDAY(DATE(CalendarYear,1,1),2)=3,DATE(CalendarYear,1,1),""))</f>
        <v/>
      </c>
      <c r="E7" s="34" t="str">
        <f>IF(D7&lt;&gt;"",D7+1,IF(WEEKDAY(DATE(CalendarYear,1,1),2)=4,DATE(CalendarYear,1,1),""))</f>
        <v/>
      </c>
      <c r="F7" s="34" t="str">
        <f>IF(E7&lt;&gt;"",E7+1,IF(WEEKDAY(DATE(CalendarYear,1,1),2)=5,DATE(CalendarYear,1,1),""))</f>
        <v/>
      </c>
      <c r="G7" s="34" t="str">
        <f>IF(F7&lt;&gt;"",F7+1,IF(WEEKDAY(DATE(CalendarYear,1,1),2)=6,DATE(CalendarYear,1,1),""))</f>
        <v/>
      </c>
      <c r="H7" s="34">
        <f>IF(G7&lt;&gt;"",G7+1,IF(WEEKDAY(DATE(CalendarYear,1,1),2)=7,DATE(CalendarYear,1,1),""))</f>
        <v>44927</v>
      </c>
      <c r="I7" s="35"/>
      <c r="J7" s="34" t="str">
        <f>IF(WEEKDAY(DATE(CalendarYear,2,1),2)=1,DATE(CalendarYear,2,1),"")</f>
        <v/>
      </c>
      <c r="K7" s="34" t="str">
        <f>IF(J7&lt;&gt;"",J7+1,IF(WEEKDAY(DATE(CalendarYear,2,1),2)=2,DATE(CalendarYear,2,1),""))</f>
        <v/>
      </c>
      <c r="L7" s="34">
        <f>IF(K7&lt;&gt;"",K7+1,IF(WEEKDAY(DATE(CalendarYear,2,1),2)=3,DATE(CalendarYear,2,1),""))</f>
        <v>44958</v>
      </c>
      <c r="M7" s="34">
        <f>IF(L7&lt;&gt;"",L7+1,IF(WEEKDAY(DATE(CalendarYear,2,1),2)=4,DATE(CalendarYear,2,1),""))</f>
        <v>44959</v>
      </c>
      <c r="N7" s="34">
        <f>IF(M7&lt;&gt;"",M7+1,IF(WEEKDAY(DATE(CalendarYear,2,1),2)=5,DATE(CalendarYear,2,1),""))</f>
        <v>44960</v>
      </c>
      <c r="O7" s="36">
        <f>IF(N7&lt;&gt;"",N7+1,IF(WEEKDAY(DATE(CalendarYear,2,1),2)=6,DATE(CalendarYear,2,1),""))</f>
        <v>44961</v>
      </c>
      <c r="P7" s="36">
        <f>IF(O7&lt;&gt;"",O7+1,IF(WEEKDAY(DATE(CalendarYear,2,1),2)=7,DATE(CalendarYear,2,1),""))</f>
        <v>44962</v>
      </c>
      <c r="Q7" s="35"/>
      <c r="R7" s="34" t="str">
        <f>IF(WEEKDAY(DATE(CalendarYear,3,1),2)=1,DATE(CalendarYear,3,1),"")</f>
        <v/>
      </c>
      <c r="S7" s="34" t="str">
        <f>IF(R7&lt;&gt;"",R7+1,IF(WEEKDAY(DATE(CalendarYear,3,1),2)=2,DATE(CalendarYear,3,1),""))</f>
        <v/>
      </c>
      <c r="T7" s="36">
        <f>IF(S7&lt;&gt;"",S7+1,IF(WEEKDAY(DATE(CalendarYear,3,1),2)=3,DATE(CalendarYear,3,1),""))</f>
        <v>44986</v>
      </c>
      <c r="U7" s="36">
        <f>IF(T7&lt;&gt;"",T7+1,IF(WEEKDAY(DATE(CalendarYear,3,1),2)=4,DATE(CalendarYear,3,1),""))</f>
        <v>44987</v>
      </c>
      <c r="V7" s="36">
        <f>IF(U7&lt;&gt;"",U7+1,IF(WEEKDAY(DATE(CalendarYear,3,1),2)=5,DATE(CalendarYear,3,1),""))</f>
        <v>44988</v>
      </c>
      <c r="W7" s="36">
        <f>IF(V7&lt;&gt;"",V7+1,IF(WEEKDAY(DATE(CalendarYear,3,1),2)=6,DATE(CalendarYear,3,1),""))</f>
        <v>44989</v>
      </c>
      <c r="X7" s="36">
        <f>IF(W7&lt;&gt;"",W7+1,IF(WEEKDAY(DATE(CalendarYear,3,1),2)=7,DATE(CalendarYear,3,1),""))</f>
        <v>44990</v>
      </c>
      <c r="Y7" s="35"/>
      <c r="Z7" s="34" t="str">
        <f>IF(WEEKDAY(DATE(CalendarYear,4,1),2)=1,DATE(CalendarYear,4,1),"")</f>
        <v/>
      </c>
      <c r="AA7" s="34" t="str">
        <f>IF(Z7&lt;&gt;"",Z7+1,IF(WEEKDAY(DATE(CalendarYear,4,1),2)=2,DATE(CalendarYear,4,1),""))</f>
        <v/>
      </c>
      <c r="AB7" s="34" t="str">
        <f>IF(AA7&lt;&gt;"",AA7+1,IF(WEEKDAY(DATE(CalendarYear,4,1),2)=3,DATE(CalendarYear,4,1),""))</f>
        <v/>
      </c>
      <c r="AC7" s="34" t="str">
        <f>IF(AB7&lt;&gt;"",AB7+1,IF(WEEKDAY(DATE(CalendarYear,4,1),2)=4,DATE(CalendarYear,4,1),""))</f>
        <v/>
      </c>
      <c r="AD7" s="34" t="str">
        <f>IF(AC7&lt;&gt;"",AC7+1,IF(WEEKDAY(DATE(CalendarYear,4,1),2)=5,DATE(CalendarYear,4,1),""))</f>
        <v/>
      </c>
      <c r="AE7" s="34">
        <f>IF(AD7&lt;&gt;"",AD7+1,IF(WEEKDAY(DATE(CalendarYear,4,1),2)=6,DATE(CalendarYear,4,1),""))</f>
        <v>45017</v>
      </c>
      <c r="AF7" s="34">
        <f>IF(AE7&lt;&gt;"",AE7+1,IF(WEEKDAY(DATE(CalendarYear,4,1),2)=7,DATE(CalendarYear,4,1),""))</f>
        <v>45018</v>
      </c>
    </row>
    <row r="8" spans="2:33" s="8" customFormat="1" ht="26.1" customHeight="1" x14ac:dyDescent="0.35">
      <c r="B8" s="9">
        <f>H7+1</f>
        <v>44928</v>
      </c>
      <c r="C8" s="9">
        <f>B8+1</f>
        <v>44929</v>
      </c>
      <c r="D8" s="9">
        <f t="shared" ref="D8:H10" si="0">C8+1</f>
        <v>44930</v>
      </c>
      <c r="E8" s="9">
        <f t="shared" si="0"/>
        <v>44931</v>
      </c>
      <c r="F8" s="9">
        <f t="shared" si="0"/>
        <v>44932</v>
      </c>
      <c r="G8" s="9">
        <f t="shared" si="0"/>
        <v>44933</v>
      </c>
      <c r="H8" s="9">
        <f t="shared" si="0"/>
        <v>44934</v>
      </c>
      <c r="I8" s="35"/>
      <c r="J8" s="30">
        <f>P7+1</f>
        <v>44963</v>
      </c>
      <c r="K8" s="30">
        <f>J8+1</f>
        <v>44964</v>
      </c>
      <c r="L8" s="30">
        <f t="shared" ref="L8:P10" si="1">K8+1</f>
        <v>44965</v>
      </c>
      <c r="M8" s="30">
        <f t="shared" si="1"/>
        <v>44966</v>
      </c>
      <c r="N8" s="30">
        <f t="shared" si="1"/>
        <v>44967</v>
      </c>
      <c r="O8" s="30">
        <f t="shared" si="1"/>
        <v>44968</v>
      </c>
      <c r="P8" s="30">
        <f t="shared" si="1"/>
        <v>44969</v>
      </c>
      <c r="Q8" s="35"/>
      <c r="R8" s="30">
        <f>X7+1</f>
        <v>44991</v>
      </c>
      <c r="S8" s="30">
        <f>R8+1</f>
        <v>44992</v>
      </c>
      <c r="T8" s="30">
        <f t="shared" ref="T8:X10" si="2">S8+1</f>
        <v>44993</v>
      </c>
      <c r="U8" s="30">
        <f t="shared" si="2"/>
        <v>44994</v>
      </c>
      <c r="V8" s="30">
        <f t="shared" si="2"/>
        <v>44995</v>
      </c>
      <c r="W8" s="9">
        <f t="shared" si="2"/>
        <v>44996</v>
      </c>
      <c r="X8" s="9">
        <f t="shared" si="2"/>
        <v>44997</v>
      </c>
      <c r="Y8" s="35"/>
      <c r="Z8" s="9">
        <f>AF7+1</f>
        <v>45019</v>
      </c>
      <c r="AA8" s="9">
        <f>Z8+1</f>
        <v>45020</v>
      </c>
      <c r="AB8" s="9">
        <f t="shared" ref="AB8:AF10" si="3">AA8+1</f>
        <v>45021</v>
      </c>
      <c r="AC8" s="9">
        <f t="shared" si="3"/>
        <v>45022</v>
      </c>
      <c r="AD8" s="9">
        <f t="shared" si="3"/>
        <v>45023</v>
      </c>
      <c r="AE8" s="9">
        <f t="shared" si="3"/>
        <v>45024</v>
      </c>
      <c r="AF8" s="9">
        <f t="shared" si="3"/>
        <v>45025</v>
      </c>
    </row>
    <row r="9" spans="2:33" s="8" customFormat="1" ht="26.1" customHeight="1" x14ac:dyDescent="0.35">
      <c r="B9" s="9">
        <f>H8+1</f>
        <v>44935</v>
      </c>
      <c r="C9" s="9">
        <f>B9+1</f>
        <v>44936</v>
      </c>
      <c r="D9" s="9">
        <f t="shared" si="0"/>
        <v>44937</v>
      </c>
      <c r="E9" s="9">
        <f t="shared" si="0"/>
        <v>44938</v>
      </c>
      <c r="F9" s="9">
        <f t="shared" si="0"/>
        <v>44939</v>
      </c>
      <c r="G9" s="9">
        <f t="shared" si="0"/>
        <v>44940</v>
      </c>
      <c r="H9" s="9">
        <f t="shared" si="0"/>
        <v>44941</v>
      </c>
      <c r="I9" s="35"/>
      <c r="J9" s="30">
        <f>P8+1</f>
        <v>44970</v>
      </c>
      <c r="K9" s="30">
        <f>J9+1</f>
        <v>44971</v>
      </c>
      <c r="L9" s="30">
        <f t="shared" si="1"/>
        <v>44972</v>
      </c>
      <c r="M9" s="30">
        <f t="shared" si="1"/>
        <v>44973</v>
      </c>
      <c r="N9" s="30">
        <f t="shared" si="1"/>
        <v>44974</v>
      </c>
      <c r="O9" s="30">
        <f t="shared" si="1"/>
        <v>44975</v>
      </c>
      <c r="P9" s="30">
        <f t="shared" si="1"/>
        <v>44976</v>
      </c>
      <c r="Q9" s="35"/>
      <c r="R9" s="9">
        <f>X8+1</f>
        <v>44998</v>
      </c>
      <c r="S9" s="9">
        <f>R9+1</f>
        <v>44999</v>
      </c>
      <c r="T9" s="9">
        <f t="shared" si="2"/>
        <v>45000</v>
      </c>
      <c r="U9" s="9">
        <f t="shared" si="2"/>
        <v>45001</v>
      </c>
      <c r="V9" s="9">
        <f t="shared" si="2"/>
        <v>45002</v>
      </c>
      <c r="W9" s="9">
        <f t="shared" si="2"/>
        <v>45003</v>
      </c>
      <c r="X9" s="9">
        <f t="shared" si="2"/>
        <v>45004</v>
      </c>
      <c r="Y9" s="35"/>
      <c r="Z9" s="9">
        <f>AF8+1</f>
        <v>45026</v>
      </c>
      <c r="AA9" s="9">
        <f>Z9+1</f>
        <v>45027</v>
      </c>
      <c r="AB9" s="9">
        <f t="shared" si="3"/>
        <v>45028</v>
      </c>
      <c r="AC9" s="9">
        <f t="shared" si="3"/>
        <v>45029</v>
      </c>
      <c r="AD9" s="9">
        <f t="shared" si="3"/>
        <v>45030</v>
      </c>
      <c r="AE9" s="9">
        <f t="shared" si="3"/>
        <v>45031</v>
      </c>
      <c r="AF9" s="9">
        <f t="shared" si="3"/>
        <v>45032</v>
      </c>
    </row>
    <row r="10" spans="2:33" s="8" customFormat="1" ht="26.1" customHeight="1" x14ac:dyDescent="0.35">
      <c r="B10" s="9">
        <f>H9+1</f>
        <v>44942</v>
      </c>
      <c r="C10" s="9">
        <f>B10+1</f>
        <v>44943</v>
      </c>
      <c r="D10" s="9">
        <f t="shared" si="0"/>
        <v>44944</v>
      </c>
      <c r="E10" s="9">
        <f t="shared" si="0"/>
        <v>44945</v>
      </c>
      <c r="F10" s="9">
        <f t="shared" si="0"/>
        <v>44946</v>
      </c>
      <c r="G10" s="9">
        <f t="shared" si="0"/>
        <v>44947</v>
      </c>
      <c r="H10" s="9">
        <f t="shared" si="0"/>
        <v>44948</v>
      </c>
      <c r="I10" s="35"/>
      <c r="J10" s="30">
        <f>P9+1</f>
        <v>44977</v>
      </c>
      <c r="K10" s="30">
        <f>J10+1</f>
        <v>44978</v>
      </c>
      <c r="L10" s="30">
        <f t="shared" si="1"/>
        <v>44979</v>
      </c>
      <c r="M10" s="30">
        <f t="shared" si="1"/>
        <v>44980</v>
      </c>
      <c r="N10" s="30">
        <f t="shared" si="1"/>
        <v>44981</v>
      </c>
      <c r="O10" s="30">
        <f t="shared" si="1"/>
        <v>44982</v>
      </c>
      <c r="P10" s="30">
        <f t="shared" si="1"/>
        <v>44983</v>
      </c>
      <c r="Q10" s="35"/>
      <c r="R10" s="9">
        <f>X9+1</f>
        <v>45005</v>
      </c>
      <c r="S10" s="9">
        <f>R10+1</f>
        <v>45006</v>
      </c>
      <c r="T10" s="9">
        <f t="shared" si="2"/>
        <v>45007</v>
      </c>
      <c r="U10" s="9">
        <f t="shared" si="2"/>
        <v>45008</v>
      </c>
      <c r="V10" s="9">
        <f t="shared" si="2"/>
        <v>45009</v>
      </c>
      <c r="W10" s="9">
        <f t="shared" si="2"/>
        <v>45010</v>
      </c>
      <c r="X10" s="9">
        <f t="shared" si="2"/>
        <v>45011</v>
      </c>
      <c r="Y10" s="35"/>
      <c r="Z10" s="9">
        <f>AF9+1</f>
        <v>45033</v>
      </c>
      <c r="AA10" s="9">
        <f>Z10+1</f>
        <v>45034</v>
      </c>
      <c r="AB10" s="9">
        <f t="shared" si="3"/>
        <v>45035</v>
      </c>
      <c r="AC10" s="9">
        <f t="shared" si="3"/>
        <v>45036</v>
      </c>
      <c r="AD10" s="9">
        <f t="shared" si="3"/>
        <v>45037</v>
      </c>
      <c r="AE10" s="9">
        <f t="shared" si="3"/>
        <v>45038</v>
      </c>
      <c r="AF10" s="9">
        <f t="shared" si="3"/>
        <v>45039</v>
      </c>
    </row>
    <row r="11" spans="2:33" s="8" customFormat="1" ht="26.1" customHeight="1" x14ac:dyDescent="0.35">
      <c r="B11" s="9">
        <f>IF(MONTH(H10+1)=MONTH(C8),H10+1,"")</f>
        <v>44949</v>
      </c>
      <c r="C11" s="9">
        <f>IFERROR(IF(MONTH(B11+1)=MONTH(C8),B11+1,""),"")</f>
        <v>44950</v>
      </c>
      <c r="D11" s="9">
        <f t="shared" ref="D11:H12" si="4">IFERROR(IF(MONTH(C11+1)=MONTH(D8),C11+1,""),"")</f>
        <v>44951</v>
      </c>
      <c r="E11" s="9">
        <f t="shared" si="4"/>
        <v>44952</v>
      </c>
      <c r="F11" s="9">
        <f t="shared" si="4"/>
        <v>44953</v>
      </c>
      <c r="G11" s="9">
        <f t="shared" si="4"/>
        <v>44954</v>
      </c>
      <c r="H11" s="9">
        <f t="shared" si="4"/>
        <v>44955</v>
      </c>
      <c r="I11" s="35"/>
      <c r="J11" s="30">
        <f>IF(MONTH(P10+1)=MONTH(K8),P10+1,"")</f>
        <v>44984</v>
      </c>
      <c r="K11" s="30">
        <f>IFERROR(IF(MONTH(J11+1)=MONTH(K8),J11+1,""),"")</f>
        <v>44985</v>
      </c>
      <c r="L11" s="9" t="str">
        <f t="shared" ref="L11:P12" si="5">IFERROR(IF(MONTH(K11+1)=MONTH(L8),K11+1,""),"")</f>
        <v/>
      </c>
      <c r="M11" s="9" t="str">
        <f t="shared" si="5"/>
        <v/>
      </c>
      <c r="N11" s="9" t="str">
        <f t="shared" si="5"/>
        <v/>
      </c>
      <c r="O11" s="9" t="str">
        <f t="shared" si="5"/>
        <v/>
      </c>
      <c r="P11" s="9" t="str">
        <f t="shared" si="5"/>
        <v/>
      </c>
      <c r="Q11" s="35"/>
      <c r="R11" s="9">
        <f>IF(MONTH(X10+1)=MONTH(S8),X10+1,"")</f>
        <v>45012</v>
      </c>
      <c r="S11" s="9">
        <f>IFERROR(IF(MONTH(R11+1)=MONTH(S8),R11+1,""),"")</f>
        <v>45013</v>
      </c>
      <c r="T11" s="9">
        <f t="shared" ref="T11:X12" si="6">IFERROR(IF(MONTH(S11+1)=MONTH(T8),S11+1,""),"")</f>
        <v>45014</v>
      </c>
      <c r="U11" s="9">
        <f t="shared" si="6"/>
        <v>45015</v>
      </c>
      <c r="V11" s="9">
        <f t="shared" si="6"/>
        <v>45016</v>
      </c>
      <c r="W11" s="9" t="str">
        <f t="shared" si="6"/>
        <v/>
      </c>
      <c r="X11" s="9" t="str">
        <f t="shared" si="6"/>
        <v/>
      </c>
      <c r="Y11" s="35"/>
      <c r="Z11" s="9">
        <f>IF(MONTH(AF10+1)=MONTH(AA8),AF10+1,"")</f>
        <v>45040</v>
      </c>
      <c r="AA11" s="9">
        <f>IFERROR(IF(MONTH(Z11+1)=MONTH(AA8),Z11+1,""),"")</f>
        <v>45041</v>
      </c>
      <c r="AB11" s="9">
        <f t="shared" ref="AB11:AF12" si="7">IFERROR(IF(MONTH(AA11+1)=MONTH(AB8),AA11+1,""),"")</f>
        <v>45042</v>
      </c>
      <c r="AC11" s="9">
        <f t="shared" si="7"/>
        <v>45043</v>
      </c>
      <c r="AD11" s="9">
        <f t="shared" si="7"/>
        <v>45044</v>
      </c>
      <c r="AE11" s="9">
        <f t="shared" si="7"/>
        <v>45045</v>
      </c>
      <c r="AF11" s="9">
        <f t="shared" si="7"/>
        <v>45046</v>
      </c>
    </row>
    <row r="12" spans="2:33" s="8" customFormat="1" ht="26.1" customHeight="1" x14ac:dyDescent="0.35">
      <c r="B12" s="9">
        <f>IFERROR(IF(MONTH(H11+1)=MONTH(C9),H11+1,""),"")</f>
        <v>44956</v>
      </c>
      <c r="C12" s="9">
        <f>IFERROR(IF(MONTH(B12+1)=MONTH(C9),B12+1,""),"")</f>
        <v>44957</v>
      </c>
      <c r="D12" s="9" t="str">
        <f t="shared" si="4"/>
        <v/>
      </c>
      <c r="E12" s="9" t="str">
        <f t="shared" si="4"/>
        <v/>
      </c>
      <c r="F12" s="9" t="str">
        <f t="shared" si="4"/>
        <v/>
      </c>
      <c r="G12" s="9" t="str">
        <f t="shared" si="4"/>
        <v/>
      </c>
      <c r="H12" s="9" t="str">
        <f t="shared" si="4"/>
        <v/>
      </c>
      <c r="I12" s="35"/>
      <c r="J12" s="9" t="str">
        <f>IFERROR(IF(MONTH(P11+1)=MONTH(K9),P11+1,""),"")</f>
        <v/>
      </c>
      <c r="K12" s="9" t="str">
        <f>IFERROR(IF(MONTH(J12+1)=MONTH(K9),J12+1,""),"")</f>
        <v/>
      </c>
      <c r="L12" s="9" t="str">
        <f t="shared" si="5"/>
        <v/>
      </c>
      <c r="M12" s="9" t="str">
        <f t="shared" si="5"/>
        <v/>
      </c>
      <c r="N12" s="9" t="str">
        <f t="shared" si="5"/>
        <v/>
      </c>
      <c r="O12" s="9" t="str">
        <f t="shared" si="5"/>
        <v/>
      </c>
      <c r="P12" s="9" t="str">
        <f t="shared" si="5"/>
        <v/>
      </c>
      <c r="Q12" s="35"/>
      <c r="R12" s="9" t="str">
        <f>IFERROR(IF(MONTH(X11+1)=MONTH(S9),X11+1,""),"")</f>
        <v/>
      </c>
      <c r="S12" s="9" t="str">
        <f>IFERROR(IF(MONTH(R12+1)=MONTH(S9),R12+1,""),"")</f>
        <v/>
      </c>
      <c r="T12" s="9" t="str">
        <f t="shared" si="6"/>
        <v/>
      </c>
      <c r="U12" s="9" t="str">
        <f t="shared" si="6"/>
        <v/>
      </c>
      <c r="V12" s="9" t="str">
        <f t="shared" si="6"/>
        <v/>
      </c>
      <c r="W12" s="9" t="str">
        <f t="shared" si="6"/>
        <v/>
      </c>
      <c r="X12" s="9" t="str">
        <f t="shared" si="6"/>
        <v/>
      </c>
      <c r="Y12" s="35"/>
      <c r="Z12" s="9" t="str">
        <f>IFERROR(IF(MONTH(AF11+1)=MONTH(AA9),AF11+1,""),"")</f>
        <v/>
      </c>
      <c r="AA12" s="9" t="str">
        <f>IFERROR(IF(MONTH(Z12+1)=MONTH(AA9),Z12+1,""),"")</f>
        <v/>
      </c>
      <c r="AB12" s="9" t="str">
        <f t="shared" si="7"/>
        <v/>
      </c>
      <c r="AC12" s="9" t="str">
        <f t="shared" si="7"/>
        <v/>
      </c>
      <c r="AD12" s="9" t="str">
        <f t="shared" si="7"/>
        <v/>
      </c>
      <c r="AE12" s="9" t="str">
        <f t="shared" si="7"/>
        <v/>
      </c>
      <c r="AF12" s="9" t="str">
        <f t="shared" si="7"/>
        <v/>
      </c>
    </row>
    <row r="13" spans="2:33" s="7" customFormat="1" ht="18" customHeight="1" x14ac:dyDescent="0.35"/>
    <row r="14" spans="2:33" s="16" customFormat="1" ht="25.5" customHeight="1" x14ac:dyDescent="0.35">
      <c r="B14" s="32" t="s">
        <v>2</v>
      </c>
      <c r="C14" s="32"/>
      <c r="D14" s="32"/>
      <c r="E14" s="32"/>
      <c r="F14" s="32"/>
      <c r="G14" s="32"/>
      <c r="H14" s="32"/>
      <c r="J14" s="32" t="s">
        <v>11</v>
      </c>
      <c r="K14" s="32"/>
      <c r="L14" s="32"/>
      <c r="M14" s="32"/>
      <c r="N14" s="32"/>
      <c r="O14" s="32"/>
      <c r="P14" s="32"/>
      <c r="R14" s="32" t="s">
        <v>14</v>
      </c>
      <c r="S14" s="32"/>
      <c r="T14" s="32"/>
      <c r="U14" s="32"/>
      <c r="V14" s="32"/>
      <c r="W14" s="32"/>
      <c r="X14" s="32"/>
      <c r="Z14" s="32" t="s">
        <v>17</v>
      </c>
      <c r="AA14" s="32"/>
      <c r="AB14" s="32"/>
      <c r="AC14" s="32"/>
      <c r="AD14" s="32"/>
      <c r="AE14" s="32"/>
      <c r="AF14" s="32"/>
    </row>
    <row r="15" spans="2:33" s="6" customFormat="1" ht="26.1" customHeight="1" x14ac:dyDescent="0.3">
      <c r="B15" s="10" t="s">
        <v>1</v>
      </c>
      <c r="C15" s="10" t="s">
        <v>4</v>
      </c>
      <c r="D15" s="10" t="s">
        <v>5</v>
      </c>
      <c r="E15" s="10" t="s">
        <v>6</v>
      </c>
      <c r="F15" s="10" t="s">
        <v>7</v>
      </c>
      <c r="G15" s="11" t="s">
        <v>8</v>
      </c>
      <c r="H15" s="11" t="s">
        <v>9</v>
      </c>
      <c r="J15" s="10" t="s">
        <v>1</v>
      </c>
      <c r="K15" s="10" t="s">
        <v>4</v>
      </c>
      <c r="L15" s="10" t="s">
        <v>5</v>
      </c>
      <c r="M15" s="10" t="s">
        <v>6</v>
      </c>
      <c r="N15" s="10" t="s">
        <v>7</v>
      </c>
      <c r="O15" s="11" t="s">
        <v>8</v>
      </c>
      <c r="P15" s="11" t="s">
        <v>9</v>
      </c>
      <c r="R15" s="10" t="s">
        <v>1</v>
      </c>
      <c r="S15" s="10" t="s">
        <v>4</v>
      </c>
      <c r="T15" s="10" t="s">
        <v>5</v>
      </c>
      <c r="U15" s="10" t="s">
        <v>6</v>
      </c>
      <c r="V15" s="10" t="s">
        <v>7</v>
      </c>
      <c r="W15" s="11" t="s">
        <v>8</v>
      </c>
      <c r="X15" s="11" t="s">
        <v>9</v>
      </c>
      <c r="Z15" s="10" t="s">
        <v>1</v>
      </c>
      <c r="AA15" s="10" t="s">
        <v>4</v>
      </c>
      <c r="AB15" s="10" t="s">
        <v>5</v>
      </c>
      <c r="AC15" s="10" t="s">
        <v>6</v>
      </c>
      <c r="AD15" s="10" t="s">
        <v>7</v>
      </c>
      <c r="AE15" s="11" t="s">
        <v>8</v>
      </c>
      <c r="AF15" s="11" t="s">
        <v>9</v>
      </c>
    </row>
    <row r="16" spans="2:33" s="8" customFormat="1" ht="26.1" customHeight="1" x14ac:dyDescent="0.35">
      <c r="B16" s="34">
        <f>IF(WEEKDAY(DATE(CalendarYear,5,1),2)=1,DATE(CalendarYear,5,1),"")</f>
        <v>45047</v>
      </c>
      <c r="C16" s="34">
        <f>IF(B16&lt;&gt;"",B16+1,IF(WEEKDAY(DATE(CalendarYear,5,1),2)=2,DATE(CalendarYear,5,1),""))</f>
        <v>45048</v>
      </c>
      <c r="D16" s="34">
        <f>IF(C16&lt;&gt;"",C16+1,IF(WEEKDAY(DATE(CalendarYear,5,1),2)=3,DATE(CalendarYear,5,1),""))</f>
        <v>45049</v>
      </c>
      <c r="E16" s="34">
        <f>IF(D16&lt;&gt;"",D16+1,IF(WEEKDAY(DATE(CalendarYear,5,1),2)=4,DATE(CalendarYear,51,1),""))</f>
        <v>45050</v>
      </c>
      <c r="F16" s="34">
        <f>IF(E16&lt;&gt;"",E16+1,IF(WEEKDAY(DATE(CalendarYear,5,1),2)=5,DATE(CalendarYear,5,1),""))</f>
        <v>45051</v>
      </c>
      <c r="G16" s="34">
        <f>IF(F16&lt;&gt;"",F16+1,IF(WEEKDAY(DATE(CalendarYear,5,1),2)=6,DATE(CalendarYear,5,1),""))</f>
        <v>45052</v>
      </c>
      <c r="H16" s="34">
        <f>IF(G16&lt;&gt;"",G16+1,IF(WEEKDAY(DATE(CalendarYear,5,1),2)=7,DATE(CalendarYear,5,1),""))</f>
        <v>45053</v>
      </c>
      <c r="I16" s="35"/>
      <c r="J16" s="34" t="str">
        <f>IF(WEEKDAY(DATE(CalendarYear,6,1),2)=1,DATE(CalendarYear,6,1),"")</f>
        <v/>
      </c>
      <c r="K16" s="34" t="str">
        <f>IF(J16&lt;&gt;"",J16+1,IF(WEEKDAY(DATE(CalendarYear,6,1),2)=2,DATE(CalendarYear,6,1),""))</f>
        <v/>
      </c>
      <c r="L16" s="34" t="str">
        <f>IF(K16&lt;&gt;"",K16+1,IF(WEEKDAY(DATE(CalendarYear,6,1),2)=3,DATE(CalendarYear,6,1),""))</f>
        <v/>
      </c>
      <c r="M16" s="34">
        <f>IF(L16&lt;&gt;"",L16+1,IF(WEEKDAY(DATE(CalendarYear,6,1),2)=4,DATE(CalendarYear,6,1),""))</f>
        <v>45078</v>
      </c>
      <c r="N16" s="34">
        <f>IF(M16&lt;&gt;"",M16+1,IF(WEEKDAY(DATE(CalendarYear,6,1),2)=5,DATE(CalendarYear,6,1),""))</f>
        <v>45079</v>
      </c>
      <c r="O16" s="34">
        <f>IF(N16&lt;&gt;"",N16+1,IF(WEEKDAY(DATE(CalendarYear,6,1),2)=6,DATE(CalendarYear,6,1),""))</f>
        <v>45080</v>
      </c>
      <c r="P16" s="34">
        <f>IF(O16&lt;&gt;"",O16+1,IF(WEEKDAY(DATE(CalendarYear,6,1),2)=7,DATE(CalendarYear,6,1),""))</f>
        <v>45081</v>
      </c>
      <c r="Q16" s="35"/>
      <c r="R16" s="34" t="str">
        <f>IF(WEEKDAY(DATE(CalendarYear,7,1),2)=1,DATE(CalendarYear,7,1),"")</f>
        <v/>
      </c>
      <c r="S16" s="34" t="str">
        <f>IF(R16&lt;&gt;"",R16+1,IF(WEEKDAY(DATE(CalendarYear,7,1),2)=2,DATE(CalendarYear,7,1),""))</f>
        <v/>
      </c>
      <c r="T16" s="34" t="str">
        <f>IF(S16&lt;&gt;"",S16+1,IF(WEEKDAY(DATE(CalendarYear,7,1),2)=3,DATE(CalendarYear,7,1),""))</f>
        <v/>
      </c>
      <c r="U16" s="34" t="str">
        <f>IF(T16&lt;&gt;"",T16+1,IF(WEEKDAY(DATE(CalendarYear,7,1),2)=4,DATE(CalendarYear,7,1),""))</f>
        <v/>
      </c>
      <c r="V16" s="34" t="str">
        <f>IF(U16&lt;&gt;"",U16+1,IF(WEEKDAY(DATE(CalendarYear,7,1),2)=5,DATE(CalendarYear,7,1),""))</f>
        <v/>
      </c>
      <c r="W16" s="34">
        <f>IF(V16&lt;&gt;"",V16+1,IF(WEEKDAY(DATE(CalendarYear,7,1),2)=6,DATE(CalendarYear,7,1),""))</f>
        <v>45108</v>
      </c>
      <c r="X16" s="34">
        <f>IF(W16&lt;&gt;"",W16+1,IF(WEEKDAY(DATE(CalendarYear,7,1),2)=7,DATE(CalendarYear,7,1),""))</f>
        <v>45109</v>
      </c>
      <c r="Y16" s="35"/>
      <c r="Z16" s="34" t="str">
        <f>IF(WEEKDAY(DATE(CalendarYear,8,1),2)=1,DATE(CalendarYear,8,1),"")</f>
        <v/>
      </c>
      <c r="AA16" s="34">
        <f>IF(Z16&lt;&gt;"",Z16+1,IF(WEEKDAY(DATE(CalendarYear,8,1),2)=2,DATE(CalendarYear,8,1),""))</f>
        <v>45139</v>
      </c>
      <c r="AB16" s="34">
        <f>IF(AA16&lt;&gt;"",AA16+1,IF(WEEKDAY(DATE(CalendarYear,8,1),2)=3,DATE(CalendarYear,8,1),""))</f>
        <v>45140</v>
      </c>
      <c r="AC16" s="34">
        <f>IF(AB16&lt;&gt;"",AB16+1,IF(WEEKDAY(DATE(CalendarYear,8,1),2)=4,DATE(CalendarYear,8,1),""))</f>
        <v>45141</v>
      </c>
      <c r="AD16" s="34">
        <f>IF(AC16&lt;&gt;"",AC16+1,IF(WEEKDAY(DATE(CalendarYear,8,1),2)=5,DATE(CalendarYear,8,1),""))</f>
        <v>45142</v>
      </c>
      <c r="AE16" s="34">
        <f>IF(AD16&lt;&gt;"",AD16+1,IF(WEEKDAY(DATE(CalendarYear,8,1),2)=6,DATE(CalendarYear,8,1),""))</f>
        <v>45143</v>
      </c>
      <c r="AF16" s="34">
        <f>IF(AE16&lt;&gt;"",AE16+1,IF(WEEKDAY(DATE(CalendarYear,8,1),2)=7,DATE(CalendarYear,8,1),""))</f>
        <v>45144</v>
      </c>
    </row>
    <row r="17" spans="2:32" s="8" customFormat="1" ht="26.1" customHeight="1" x14ac:dyDescent="0.35">
      <c r="B17" s="9">
        <f>H16+1</f>
        <v>45054</v>
      </c>
      <c r="C17" s="9">
        <f>B17+1</f>
        <v>45055</v>
      </c>
      <c r="D17" s="9">
        <f t="shared" ref="D17:H19" si="8">C17+1</f>
        <v>45056</v>
      </c>
      <c r="E17" s="9">
        <f t="shared" si="8"/>
        <v>45057</v>
      </c>
      <c r="F17" s="9">
        <f t="shared" si="8"/>
        <v>45058</v>
      </c>
      <c r="G17" s="9">
        <f t="shared" si="8"/>
        <v>45059</v>
      </c>
      <c r="H17" s="9">
        <f t="shared" si="8"/>
        <v>45060</v>
      </c>
      <c r="I17" s="35"/>
      <c r="J17" s="9">
        <f>P16+1</f>
        <v>45082</v>
      </c>
      <c r="K17" s="9">
        <f>J17+1</f>
        <v>45083</v>
      </c>
      <c r="L17" s="9">
        <f t="shared" ref="L17:P19" si="9">K17+1</f>
        <v>45084</v>
      </c>
      <c r="M17" s="9">
        <f t="shared" si="9"/>
        <v>45085</v>
      </c>
      <c r="N17" s="9">
        <f t="shared" si="9"/>
        <v>45086</v>
      </c>
      <c r="O17" s="9">
        <f t="shared" si="9"/>
        <v>45087</v>
      </c>
      <c r="P17" s="9">
        <f t="shared" si="9"/>
        <v>45088</v>
      </c>
      <c r="Q17" s="35"/>
      <c r="R17" s="9">
        <f>X16+1</f>
        <v>45110</v>
      </c>
      <c r="S17" s="9">
        <f>R17+1</f>
        <v>45111</v>
      </c>
      <c r="T17" s="9">
        <f t="shared" ref="T17:X19" si="10">S17+1</f>
        <v>45112</v>
      </c>
      <c r="U17" s="9">
        <f t="shared" si="10"/>
        <v>45113</v>
      </c>
      <c r="V17" s="9">
        <f t="shared" si="10"/>
        <v>45114</v>
      </c>
      <c r="W17" s="9">
        <f t="shared" si="10"/>
        <v>45115</v>
      </c>
      <c r="X17" s="9">
        <f t="shared" si="10"/>
        <v>45116</v>
      </c>
      <c r="Y17" s="35"/>
      <c r="Z17" s="9">
        <f>AF16+1</f>
        <v>45145</v>
      </c>
      <c r="AA17" s="9">
        <f>Z17+1</f>
        <v>45146</v>
      </c>
      <c r="AB17" s="9">
        <f t="shared" ref="AB17:AF19" si="11">AA17+1</f>
        <v>45147</v>
      </c>
      <c r="AC17" s="9">
        <f t="shared" si="11"/>
        <v>45148</v>
      </c>
      <c r="AD17" s="9">
        <f t="shared" si="11"/>
        <v>45149</v>
      </c>
      <c r="AE17" s="9">
        <f t="shared" si="11"/>
        <v>45150</v>
      </c>
      <c r="AF17" s="9">
        <f t="shared" si="11"/>
        <v>45151</v>
      </c>
    </row>
    <row r="18" spans="2:32" s="8" customFormat="1" ht="26.1" customHeight="1" x14ac:dyDescent="0.35">
      <c r="B18" s="9">
        <f>H17+1</f>
        <v>45061</v>
      </c>
      <c r="C18" s="9">
        <f>B18+1</f>
        <v>45062</v>
      </c>
      <c r="D18" s="9">
        <f t="shared" si="8"/>
        <v>45063</v>
      </c>
      <c r="E18" s="9">
        <f t="shared" si="8"/>
        <v>45064</v>
      </c>
      <c r="F18" s="9">
        <f t="shared" si="8"/>
        <v>45065</v>
      </c>
      <c r="G18" s="9">
        <f t="shared" si="8"/>
        <v>45066</v>
      </c>
      <c r="H18" s="9">
        <f t="shared" si="8"/>
        <v>45067</v>
      </c>
      <c r="I18" s="35"/>
      <c r="J18" s="9">
        <f>P17+1</f>
        <v>45089</v>
      </c>
      <c r="K18" s="9">
        <f>J18+1</f>
        <v>45090</v>
      </c>
      <c r="L18" s="9">
        <f t="shared" si="9"/>
        <v>45091</v>
      </c>
      <c r="M18" s="9">
        <f t="shared" si="9"/>
        <v>45092</v>
      </c>
      <c r="N18" s="9">
        <f t="shared" si="9"/>
        <v>45093</v>
      </c>
      <c r="O18" s="9">
        <f t="shared" si="9"/>
        <v>45094</v>
      </c>
      <c r="P18" s="9">
        <f t="shared" si="9"/>
        <v>45095</v>
      </c>
      <c r="Q18" s="35"/>
      <c r="R18" s="9">
        <f>X17+1</f>
        <v>45117</v>
      </c>
      <c r="S18" s="9">
        <f>R18+1</f>
        <v>45118</v>
      </c>
      <c r="T18" s="9">
        <f t="shared" si="10"/>
        <v>45119</v>
      </c>
      <c r="U18" s="9">
        <f t="shared" si="10"/>
        <v>45120</v>
      </c>
      <c r="V18" s="9">
        <f t="shared" si="10"/>
        <v>45121</v>
      </c>
      <c r="W18" s="9">
        <f t="shared" si="10"/>
        <v>45122</v>
      </c>
      <c r="X18" s="9">
        <f t="shared" si="10"/>
        <v>45123</v>
      </c>
      <c r="Y18" s="35"/>
      <c r="Z18" s="9">
        <f>AF17+1</f>
        <v>45152</v>
      </c>
      <c r="AA18" s="9">
        <f>Z18+1</f>
        <v>45153</v>
      </c>
      <c r="AB18" s="9">
        <f t="shared" si="11"/>
        <v>45154</v>
      </c>
      <c r="AC18" s="9">
        <f t="shared" si="11"/>
        <v>45155</v>
      </c>
      <c r="AD18" s="9">
        <f t="shared" si="11"/>
        <v>45156</v>
      </c>
      <c r="AE18" s="9">
        <f t="shared" si="11"/>
        <v>45157</v>
      </c>
      <c r="AF18" s="9">
        <f t="shared" si="11"/>
        <v>45158</v>
      </c>
    </row>
    <row r="19" spans="2:32" s="8" customFormat="1" ht="26.1" customHeight="1" x14ac:dyDescent="0.35">
      <c r="B19" s="9">
        <f>H18+1</f>
        <v>45068</v>
      </c>
      <c r="C19" s="9">
        <f>B19+1</f>
        <v>45069</v>
      </c>
      <c r="D19" s="9">
        <f t="shared" si="8"/>
        <v>45070</v>
      </c>
      <c r="E19" s="9">
        <f t="shared" si="8"/>
        <v>45071</v>
      </c>
      <c r="F19" s="9">
        <f t="shared" si="8"/>
        <v>45072</v>
      </c>
      <c r="G19" s="9">
        <f t="shared" si="8"/>
        <v>45073</v>
      </c>
      <c r="H19" s="9">
        <f t="shared" si="8"/>
        <v>45074</v>
      </c>
      <c r="I19" s="35"/>
      <c r="J19" s="9">
        <f>P18+1</f>
        <v>45096</v>
      </c>
      <c r="K19" s="9">
        <f>J19+1</f>
        <v>45097</v>
      </c>
      <c r="L19" s="9">
        <f t="shared" si="9"/>
        <v>45098</v>
      </c>
      <c r="M19" s="9">
        <f t="shared" si="9"/>
        <v>45099</v>
      </c>
      <c r="N19" s="9">
        <f t="shared" si="9"/>
        <v>45100</v>
      </c>
      <c r="O19" s="9">
        <f t="shared" si="9"/>
        <v>45101</v>
      </c>
      <c r="P19" s="9">
        <f t="shared" si="9"/>
        <v>45102</v>
      </c>
      <c r="Q19" s="35"/>
      <c r="R19" s="9">
        <f>X18+1</f>
        <v>45124</v>
      </c>
      <c r="S19" s="9">
        <f>R19+1</f>
        <v>45125</v>
      </c>
      <c r="T19" s="9">
        <f t="shared" si="10"/>
        <v>45126</v>
      </c>
      <c r="U19" s="9">
        <f t="shared" si="10"/>
        <v>45127</v>
      </c>
      <c r="V19" s="9">
        <f t="shared" si="10"/>
        <v>45128</v>
      </c>
      <c r="W19" s="9">
        <f t="shared" si="10"/>
        <v>45129</v>
      </c>
      <c r="X19" s="9">
        <f t="shared" si="10"/>
        <v>45130</v>
      </c>
      <c r="Y19" s="35"/>
      <c r="Z19" s="9">
        <f>AF18+1</f>
        <v>45159</v>
      </c>
      <c r="AA19" s="9">
        <f>Z19+1</f>
        <v>45160</v>
      </c>
      <c r="AB19" s="9">
        <f t="shared" si="11"/>
        <v>45161</v>
      </c>
      <c r="AC19" s="9">
        <f t="shared" si="11"/>
        <v>45162</v>
      </c>
      <c r="AD19" s="9">
        <f t="shared" si="11"/>
        <v>45163</v>
      </c>
      <c r="AE19" s="9">
        <f t="shared" si="11"/>
        <v>45164</v>
      </c>
      <c r="AF19" s="9">
        <f t="shared" si="11"/>
        <v>45165</v>
      </c>
    </row>
    <row r="20" spans="2:32" s="8" customFormat="1" ht="26.1" customHeight="1" x14ac:dyDescent="0.35">
      <c r="B20" s="9">
        <f>IF(MONTH(H19+1)=MONTH(C17),H19+1,"")</f>
        <v>45075</v>
      </c>
      <c r="C20" s="9">
        <f>IFERROR(IF(MONTH(B20+1)=MONTH(C17),B20+1,""),"")</f>
        <v>45076</v>
      </c>
      <c r="D20" s="9">
        <f t="shared" ref="D20:H21" si="12">IFERROR(IF(MONTH(C20+1)=MONTH(D17),C20+1,""),"")</f>
        <v>45077</v>
      </c>
      <c r="E20" s="9" t="str">
        <f t="shared" si="12"/>
        <v/>
      </c>
      <c r="F20" s="9" t="str">
        <f t="shared" si="12"/>
        <v/>
      </c>
      <c r="G20" s="9" t="str">
        <f t="shared" si="12"/>
        <v/>
      </c>
      <c r="H20" s="9" t="str">
        <f t="shared" si="12"/>
        <v/>
      </c>
      <c r="I20" s="35"/>
      <c r="J20" s="9">
        <f>IF(MONTH(P19+1)=MONTH(K17),P19+1,"")</f>
        <v>45103</v>
      </c>
      <c r="K20" s="9">
        <f>IFERROR(IF(MONTH(J20+1)=MONTH(K17),J20+1,""),"")</f>
        <v>45104</v>
      </c>
      <c r="L20" s="9">
        <f t="shared" ref="L20:P21" si="13">IFERROR(IF(MONTH(K20+1)=MONTH(L17),K20+1,""),"")</f>
        <v>45105</v>
      </c>
      <c r="M20" s="9">
        <f t="shared" si="13"/>
        <v>45106</v>
      </c>
      <c r="N20" s="9">
        <f t="shared" si="13"/>
        <v>45107</v>
      </c>
      <c r="O20" s="9" t="str">
        <f t="shared" si="13"/>
        <v/>
      </c>
      <c r="P20" s="9" t="str">
        <f t="shared" si="13"/>
        <v/>
      </c>
      <c r="Q20" s="35"/>
      <c r="R20" s="9">
        <f>IF(MONTH(X19+1)=MONTH(S17),X19+1,"")</f>
        <v>45131</v>
      </c>
      <c r="S20" s="9">
        <f>IFERROR(IF(MONTH(R20+1)=MONTH(S17),R20+1,""),"")</f>
        <v>45132</v>
      </c>
      <c r="T20" s="9">
        <f t="shared" ref="T20:X21" si="14">IFERROR(IF(MONTH(S20+1)=MONTH(T17),S20+1,""),"")</f>
        <v>45133</v>
      </c>
      <c r="U20" s="9">
        <f t="shared" si="14"/>
        <v>45134</v>
      </c>
      <c r="V20" s="9">
        <f t="shared" si="14"/>
        <v>45135</v>
      </c>
      <c r="W20" s="9">
        <f t="shared" si="14"/>
        <v>45136</v>
      </c>
      <c r="X20" s="9">
        <f t="shared" si="14"/>
        <v>45137</v>
      </c>
      <c r="Y20" s="35"/>
      <c r="Z20" s="9">
        <f>IF(MONTH(AF19+1)=MONTH(AA17),AF19+1,"")</f>
        <v>45166</v>
      </c>
      <c r="AA20" s="9">
        <f>IFERROR(IF(MONTH(Z20+1)=MONTH(AA17),Z20+1,""),"")</f>
        <v>45167</v>
      </c>
      <c r="AB20" s="9">
        <f t="shared" ref="AB20:AF21" si="15">IFERROR(IF(MONTH(AA20+1)=MONTH(AB17),AA20+1,""),"")</f>
        <v>45168</v>
      </c>
      <c r="AC20" s="9">
        <f t="shared" si="15"/>
        <v>45169</v>
      </c>
      <c r="AD20" s="9" t="str">
        <f t="shared" si="15"/>
        <v/>
      </c>
      <c r="AE20" s="9" t="str">
        <f t="shared" si="15"/>
        <v/>
      </c>
      <c r="AF20" s="9" t="str">
        <f t="shared" si="15"/>
        <v/>
      </c>
    </row>
    <row r="21" spans="2:32" s="8" customFormat="1" ht="26.1" customHeight="1" x14ac:dyDescent="0.35">
      <c r="B21" s="9" t="str">
        <f>IFERROR(IF(MONTH(H20+1)=MONTH(C18),H20+1,""),"")</f>
        <v/>
      </c>
      <c r="C21" s="9" t="str">
        <f>IFERROR(IF(MONTH(B21+1)=MONTH(C18),B21+1,""),"")</f>
        <v/>
      </c>
      <c r="D21" s="9" t="str">
        <f t="shared" si="12"/>
        <v/>
      </c>
      <c r="E21" s="9" t="str">
        <f t="shared" si="12"/>
        <v/>
      </c>
      <c r="F21" s="9" t="str">
        <f t="shared" si="12"/>
        <v/>
      </c>
      <c r="G21" s="9" t="str">
        <f t="shared" si="12"/>
        <v/>
      </c>
      <c r="H21" s="9" t="str">
        <f t="shared" si="12"/>
        <v/>
      </c>
      <c r="I21" s="35"/>
      <c r="J21" s="9" t="str">
        <f>IFERROR(IF(MONTH(P20+1)=MONTH(K18),P20+1,""),"")</f>
        <v/>
      </c>
      <c r="K21" s="9" t="str">
        <f>IFERROR(IF(MONTH(J21+1)=MONTH(K18),J21+1,""),"")</f>
        <v/>
      </c>
      <c r="L21" s="9" t="str">
        <f t="shared" si="13"/>
        <v/>
      </c>
      <c r="M21" s="9" t="str">
        <f t="shared" si="13"/>
        <v/>
      </c>
      <c r="N21" s="9" t="str">
        <f t="shared" si="13"/>
        <v/>
      </c>
      <c r="O21" s="9" t="str">
        <f t="shared" si="13"/>
        <v/>
      </c>
      <c r="P21" s="9" t="str">
        <f t="shared" si="13"/>
        <v/>
      </c>
      <c r="Q21" s="35"/>
      <c r="R21" s="9">
        <f>IFERROR(IF(MONTH(X20+1)=MONTH(S18),X20+1,""),"")</f>
        <v>45138</v>
      </c>
      <c r="S21" s="9" t="str">
        <f>IFERROR(IF(MONTH(R21+1)=MONTH(S18),R21+1,""),"")</f>
        <v/>
      </c>
      <c r="T21" s="9" t="str">
        <f t="shared" si="14"/>
        <v/>
      </c>
      <c r="U21" s="9" t="str">
        <f t="shared" si="14"/>
        <v/>
      </c>
      <c r="V21" s="9" t="str">
        <f t="shared" si="14"/>
        <v/>
      </c>
      <c r="W21" s="9" t="str">
        <f t="shared" si="14"/>
        <v/>
      </c>
      <c r="X21" s="9" t="str">
        <f t="shared" si="14"/>
        <v/>
      </c>
      <c r="Y21" s="35"/>
      <c r="Z21" s="9" t="str">
        <f>IFERROR(IF(MONTH(AF20+1)=MONTH(AA18),AF20+1,""),"")</f>
        <v/>
      </c>
      <c r="AA21" s="9" t="str">
        <f>IFERROR(IF(MONTH(Z21+1)=MONTH(AA18),Z21+1,""),"")</f>
        <v/>
      </c>
      <c r="AB21" s="9" t="str">
        <f t="shared" si="15"/>
        <v/>
      </c>
      <c r="AC21" s="9" t="str">
        <f t="shared" si="15"/>
        <v/>
      </c>
      <c r="AD21" s="9" t="str">
        <f t="shared" si="15"/>
        <v/>
      </c>
      <c r="AE21" s="9" t="str">
        <f t="shared" si="15"/>
        <v/>
      </c>
      <c r="AF21" s="9" t="str">
        <f t="shared" si="15"/>
        <v/>
      </c>
    </row>
    <row r="22" spans="2:32" s="7" customFormat="1" ht="18" customHeight="1" x14ac:dyDescent="0.35"/>
    <row r="23" spans="2:32" s="16" customFormat="1" ht="25.5" customHeight="1" x14ac:dyDescent="0.35">
      <c r="B23" s="32" t="s">
        <v>3</v>
      </c>
      <c r="C23" s="32"/>
      <c r="D23" s="32"/>
      <c r="E23" s="32"/>
      <c r="F23" s="32"/>
      <c r="G23" s="32"/>
      <c r="H23" s="32"/>
      <c r="J23" s="32" t="s">
        <v>12</v>
      </c>
      <c r="K23" s="32"/>
      <c r="L23" s="32"/>
      <c r="M23" s="32"/>
      <c r="N23" s="32"/>
      <c r="O23" s="32"/>
      <c r="P23" s="32"/>
      <c r="R23" s="32" t="s">
        <v>15</v>
      </c>
      <c r="S23" s="32"/>
      <c r="T23" s="32"/>
      <c r="U23" s="32"/>
      <c r="V23" s="32"/>
      <c r="W23" s="32"/>
      <c r="X23" s="32"/>
      <c r="Z23" s="32" t="s">
        <v>18</v>
      </c>
      <c r="AA23" s="32"/>
      <c r="AB23" s="32"/>
      <c r="AC23" s="32"/>
      <c r="AD23" s="32"/>
      <c r="AE23" s="32"/>
      <c r="AF23" s="32"/>
    </row>
    <row r="24" spans="2:32" s="6" customFormat="1" ht="26.1" customHeight="1" x14ac:dyDescent="0.3">
      <c r="B24" s="10" t="s">
        <v>1</v>
      </c>
      <c r="C24" s="10" t="s">
        <v>4</v>
      </c>
      <c r="D24" s="10" t="s">
        <v>5</v>
      </c>
      <c r="E24" s="10" t="s">
        <v>6</v>
      </c>
      <c r="F24" s="10" t="s">
        <v>7</v>
      </c>
      <c r="G24" s="11" t="s">
        <v>8</v>
      </c>
      <c r="H24" s="11" t="s">
        <v>9</v>
      </c>
      <c r="J24" s="10" t="s">
        <v>1</v>
      </c>
      <c r="K24" s="10" t="s">
        <v>4</v>
      </c>
      <c r="L24" s="10" t="s">
        <v>5</v>
      </c>
      <c r="M24" s="10" t="s">
        <v>6</v>
      </c>
      <c r="N24" s="10" t="s">
        <v>7</v>
      </c>
      <c r="O24" s="11" t="s">
        <v>8</v>
      </c>
      <c r="P24" s="11" t="s">
        <v>9</v>
      </c>
      <c r="R24" s="10" t="s">
        <v>1</v>
      </c>
      <c r="S24" s="10" t="s">
        <v>4</v>
      </c>
      <c r="T24" s="10" t="s">
        <v>5</v>
      </c>
      <c r="U24" s="10" t="s">
        <v>6</v>
      </c>
      <c r="V24" s="10" t="s">
        <v>7</v>
      </c>
      <c r="W24" s="11" t="s">
        <v>8</v>
      </c>
      <c r="X24" s="11" t="s">
        <v>9</v>
      </c>
      <c r="Z24" s="10" t="s">
        <v>1</v>
      </c>
      <c r="AA24" s="10" t="s">
        <v>4</v>
      </c>
      <c r="AB24" s="10" t="s">
        <v>5</v>
      </c>
      <c r="AC24" s="10" t="s">
        <v>6</v>
      </c>
      <c r="AD24" s="10" t="s">
        <v>7</v>
      </c>
      <c r="AE24" s="11" t="s">
        <v>8</v>
      </c>
      <c r="AF24" s="11" t="s">
        <v>9</v>
      </c>
    </row>
    <row r="25" spans="2:32" s="8" customFormat="1" ht="26.1" customHeight="1" x14ac:dyDescent="0.35">
      <c r="B25" s="34" t="str">
        <f>IF(WEEKDAY(DATE(CalendarYear,9,1),2)=1,DATE(CalendarYear,9,1),"")</f>
        <v/>
      </c>
      <c r="C25" s="34" t="str">
        <f>IF(B25&lt;&gt;"",B25+1,IF(WEEKDAY(DATE(CalendarYear,9,1),2)=2,DATE(CalendarYear,9,1),""))</f>
        <v/>
      </c>
      <c r="D25" s="34" t="str">
        <f>IF(C25&lt;&gt;"",C25+1,IF(WEEKDAY(DATE(CalendarYear,9,1),2)=3,DATE(CalendarYear,9,1),""))</f>
        <v/>
      </c>
      <c r="E25" s="34" t="str">
        <f>IF(D25&lt;&gt;"",D25+1,IF(WEEKDAY(DATE(CalendarYear,9,1),2)=4,DATE(CalendarYear,9,1),""))</f>
        <v/>
      </c>
      <c r="F25" s="34">
        <f>IF(E25&lt;&gt;"",E25+1,IF(WEEKDAY(DATE(CalendarYear,9,1),2)=5,DATE(CalendarYear,9,1),""))</f>
        <v>45170</v>
      </c>
      <c r="G25" s="34">
        <f>IF(F25&lt;&gt;"",F25+1,IF(WEEKDAY(DATE(CalendarYear,9,1),2)=6,DATE(CalendarYear,9,1),""))</f>
        <v>45171</v>
      </c>
      <c r="H25" s="34">
        <f>IF(G25&lt;&gt;"",G25+1,IF(WEEKDAY(DATE(CalendarYear,9,1),2)=7,DATE(CalendarYear,9,1),""))</f>
        <v>45172</v>
      </c>
      <c r="I25" s="35"/>
      <c r="J25" s="34" t="str">
        <f>IF(WEEKDAY(DATE(CalendarYear,10,1),2)=1,DATE(CalendarYear,10,1),"")</f>
        <v/>
      </c>
      <c r="K25" s="34" t="str">
        <f>IF(J25&lt;&gt;"",J25+1,IF(WEEKDAY(DATE(CalendarYear,10,1),2)=2,DATE(CalendarYear,10,1),""))</f>
        <v/>
      </c>
      <c r="L25" s="34" t="str">
        <f>IF(K25&lt;&gt;"",K25+1,IF(WEEKDAY(DATE(CalendarYear,10,1),2)=3,DATE(CalendarYear,10,1),""))</f>
        <v/>
      </c>
      <c r="M25" s="34" t="str">
        <f>IF(L25&lt;&gt;"",L25+1,IF(WEEKDAY(DATE(CalendarYear,10,1),2)=4,DATE(CalendarYear,10,1),""))</f>
        <v/>
      </c>
      <c r="N25" s="34" t="str">
        <f>IF(M25&lt;&gt;"",M25+1,IF(WEEKDAY(DATE(CalendarYear,10,1),2)=5,DATE(CalendarYear,10,1),""))</f>
        <v/>
      </c>
      <c r="O25" s="34" t="str">
        <f>IF(N25&lt;&gt;"",N25+1,IF(WEEKDAY(DATE(CalendarYear,10,1),2)=6,DATE(CalendarYear,10,1),""))</f>
        <v/>
      </c>
      <c r="P25" s="34">
        <f>IF(O25&lt;&gt;"",O25+1,IF(WEEKDAY(DATE(CalendarYear,10,1),2)=7,DATE(CalendarYear,10,1),""))</f>
        <v>45200</v>
      </c>
      <c r="Q25" s="35"/>
      <c r="R25" s="34" t="str">
        <f>IF(WEEKDAY(DATE(CalendarYear,11,1),2)=1,DATE(CalendarYear,11,1),"")</f>
        <v/>
      </c>
      <c r="S25" s="34" t="str">
        <f>IF(R25&lt;&gt;"",R25+1,IF(WEEKDAY(DATE(CalendarYear,11,1),2)=2,DATE(CalendarYear,11,1),""))</f>
        <v/>
      </c>
      <c r="T25" s="34">
        <f>IF(S25&lt;&gt;"",S25+1,IF(WEEKDAY(DATE(CalendarYear,11,1),2)=3,DATE(CalendarYear,11,1),""))</f>
        <v>45231</v>
      </c>
      <c r="U25" s="34">
        <f>IF(T25&lt;&gt;"",T25+1,IF(WEEKDAY(DATE(CalendarYear,11,1),2)=4,DATE(CalendarYear,11,1),""))</f>
        <v>45232</v>
      </c>
      <c r="V25" s="34">
        <f>IF(U25&lt;&gt;"",U25+1,IF(WEEKDAY(DATE(CalendarYear,11,1),2)=5,DATE(CalendarYear,11,1),""))</f>
        <v>45233</v>
      </c>
      <c r="W25" s="34">
        <f>IF(V25&lt;&gt;"",V25+1,IF(WEEKDAY(DATE(CalendarYear,11,1),2)=6,DATE(CalendarYear,11,1),""))</f>
        <v>45234</v>
      </c>
      <c r="X25" s="34">
        <f>IF(W25&lt;&gt;"",W25+1,IF(WEEKDAY(DATE(CalendarYear,11,1),2)=7,DATE(CalendarYear,11,1),""))</f>
        <v>45235</v>
      </c>
      <c r="Y25" s="35"/>
      <c r="Z25" s="34" t="str">
        <f>IF(WEEKDAY(DATE(CalendarYear,12,1),2)=1,DATE(CalendarYear,12,1),"")</f>
        <v/>
      </c>
      <c r="AA25" s="34" t="str">
        <f>IF(Z25&lt;&gt;"",Z25+1,IF(WEEKDAY(DATE(CalendarYear,12,1),2)=2,DATE(CalendarYear,12,1),""))</f>
        <v/>
      </c>
      <c r="AB25" s="34" t="str">
        <f>IF(AA25&lt;&gt;"",AA25+1,IF(WEEKDAY(DATE(CalendarYear,12,1),2)=3,DATE(CalendarYear,12,1),""))</f>
        <v/>
      </c>
      <c r="AC25" s="34" t="str">
        <f>IF(AB25&lt;&gt;"",AB25+1,IF(WEEKDAY(DATE(CalendarYear,12,1),2)=4,DATE(CalendarYear,12,1),""))</f>
        <v/>
      </c>
      <c r="AD25" s="34">
        <f>IF(AC25&lt;&gt;"",AC25+1,IF(WEEKDAY(DATE(CalendarYear,12,1),2)=5,DATE(CalendarYear,12,1),""))</f>
        <v>45261</v>
      </c>
      <c r="AE25" s="34">
        <f>IF(AD25&lt;&gt;"",AD25+1,IF(WEEKDAY(DATE(CalendarYear,12,1),2)=6,DATE(CalendarYear,12,1),""))</f>
        <v>45262</v>
      </c>
      <c r="AF25" s="34">
        <f>IF(AE25&lt;&gt;"",AE25+1,IF(WEEKDAY(DATE(CalendarYear,12,1),2)=7,DATE(CalendarYear,12,1),""))</f>
        <v>45263</v>
      </c>
    </row>
    <row r="26" spans="2:32" s="8" customFormat="1" ht="26.1" customHeight="1" x14ac:dyDescent="0.35">
      <c r="B26" s="9">
        <f>H25+1</f>
        <v>45173</v>
      </c>
      <c r="C26" s="9">
        <f>B26+1</f>
        <v>45174</v>
      </c>
      <c r="D26" s="9">
        <f t="shared" ref="D26:H28" si="16">C26+1</f>
        <v>45175</v>
      </c>
      <c r="E26" s="9">
        <f t="shared" si="16"/>
        <v>45176</v>
      </c>
      <c r="F26" s="9">
        <f t="shared" si="16"/>
        <v>45177</v>
      </c>
      <c r="G26" s="9">
        <f t="shared" si="16"/>
        <v>45178</v>
      </c>
      <c r="H26" s="9">
        <f t="shared" si="16"/>
        <v>45179</v>
      </c>
      <c r="I26" s="35"/>
      <c r="J26" s="9">
        <f>P25+1</f>
        <v>45201</v>
      </c>
      <c r="K26" s="9">
        <f>J26+1</f>
        <v>45202</v>
      </c>
      <c r="L26" s="9">
        <f t="shared" ref="L26:P28" si="17">K26+1</f>
        <v>45203</v>
      </c>
      <c r="M26" s="9">
        <f t="shared" si="17"/>
        <v>45204</v>
      </c>
      <c r="N26" s="9">
        <f t="shared" si="17"/>
        <v>45205</v>
      </c>
      <c r="O26" s="9">
        <f t="shared" si="17"/>
        <v>45206</v>
      </c>
      <c r="P26" s="9">
        <f t="shared" si="17"/>
        <v>45207</v>
      </c>
      <c r="Q26" s="35"/>
      <c r="R26" s="9">
        <f>X25+1</f>
        <v>45236</v>
      </c>
      <c r="S26" s="9">
        <f>R26+1</f>
        <v>45237</v>
      </c>
      <c r="T26" s="9">
        <f t="shared" ref="T26:X28" si="18">S26+1</f>
        <v>45238</v>
      </c>
      <c r="U26" s="9">
        <f t="shared" si="18"/>
        <v>45239</v>
      </c>
      <c r="V26" s="9">
        <f t="shared" si="18"/>
        <v>45240</v>
      </c>
      <c r="W26" s="9">
        <f t="shared" si="18"/>
        <v>45241</v>
      </c>
      <c r="X26" s="9">
        <f t="shared" si="18"/>
        <v>45242</v>
      </c>
      <c r="Y26" s="35"/>
      <c r="Z26" s="9">
        <f>AF25+1</f>
        <v>45264</v>
      </c>
      <c r="AA26" s="9">
        <f>Z26+1</f>
        <v>45265</v>
      </c>
      <c r="AB26" s="9">
        <f t="shared" ref="AB26:AF28" si="19">AA26+1</f>
        <v>45266</v>
      </c>
      <c r="AC26" s="9">
        <f t="shared" si="19"/>
        <v>45267</v>
      </c>
      <c r="AD26" s="9">
        <f t="shared" si="19"/>
        <v>45268</v>
      </c>
      <c r="AE26" s="9">
        <f t="shared" si="19"/>
        <v>45269</v>
      </c>
      <c r="AF26" s="9">
        <f t="shared" si="19"/>
        <v>45270</v>
      </c>
    </row>
    <row r="27" spans="2:32" s="8" customFormat="1" ht="26.1" customHeight="1" x14ac:dyDescent="0.35">
      <c r="B27" s="9">
        <f>H26+1</f>
        <v>45180</v>
      </c>
      <c r="C27" s="9">
        <f>B27+1</f>
        <v>45181</v>
      </c>
      <c r="D27" s="9">
        <f t="shared" si="16"/>
        <v>45182</v>
      </c>
      <c r="E27" s="9">
        <f t="shared" si="16"/>
        <v>45183</v>
      </c>
      <c r="F27" s="9">
        <f t="shared" si="16"/>
        <v>45184</v>
      </c>
      <c r="G27" s="9">
        <f t="shared" si="16"/>
        <v>45185</v>
      </c>
      <c r="H27" s="9">
        <f t="shared" si="16"/>
        <v>45186</v>
      </c>
      <c r="I27" s="35"/>
      <c r="J27" s="9">
        <f>P26+1</f>
        <v>45208</v>
      </c>
      <c r="K27" s="9">
        <f>J27+1</f>
        <v>45209</v>
      </c>
      <c r="L27" s="9">
        <f t="shared" si="17"/>
        <v>45210</v>
      </c>
      <c r="M27" s="9">
        <f t="shared" si="17"/>
        <v>45211</v>
      </c>
      <c r="N27" s="9">
        <f t="shared" si="17"/>
        <v>45212</v>
      </c>
      <c r="O27" s="9">
        <f t="shared" si="17"/>
        <v>45213</v>
      </c>
      <c r="P27" s="9">
        <f t="shared" si="17"/>
        <v>45214</v>
      </c>
      <c r="Q27" s="35"/>
      <c r="R27" s="9">
        <f>X26+1</f>
        <v>45243</v>
      </c>
      <c r="S27" s="9">
        <f>R27+1</f>
        <v>45244</v>
      </c>
      <c r="T27" s="9">
        <f t="shared" si="18"/>
        <v>45245</v>
      </c>
      <c r="U27" s="9">
        <f t="shared" si="18"/>
        <v>45246</v>
      </c>
      <c r="V27" s="9">
        <f t="shared" si="18"/>
        <v>45247</v>
      </c>
      <c r="W27" s="9">
        <f t="shared" si="18"/>
        <v>45248</v>
      </c>
      <c r="X27" s="9">
        <f t="shared" si="18"/>
        <v>45249</v>
      </c>
      <c r="Y27" s="35"/>
      <c r="Z27" s="9">
        <f>AF26+1</f>
        <v>45271</v>
      </c>
      <c r="AA27" s="9">
        <f>Z27+1</f>
        <v>45272</v>
      </c>
      <c r="AB27" s="9">
        <f t="shared" si="19"/>
        <v>45273</v>
      </c>
      <c r="AC27" s="9">
        <f t="shared" si="19"/>
        <v>45274</v>
      </c>
      <c r="AD27" s="9">
        <f t="shared" si="19"/>
        <v>45275</v>
      </c>
      <c r="AE27" s="9">
        <f t="shared" si="19"/>
        <v>45276</v>
      </c>
      <c r="AF27" s="9">
        <f t="shared" si="19"/>
        <v>45277</v>
      </c>
    </row>
    <row r="28" spans="2:32" s="8" customFormat="1" ht="26.1" customHeight="1" x14ac:dyDescent="0.35">
      <c r="B28" s="9">
        <f>H27+1</f>
        <v>45187</v>
      </c>
      <c r="C28" s="9">
        <f>B28+1</f>
        <v>45188</v>
      </c>
      <c r="D28" s="9">
        <f t="shared" si="16"/>
        <v>45189</v>
      </c>
      <c r="E28" s="9">
        <f t="shared" si="16"/>
        <v>45190</v>
      </c>
      <c r="F28" s="9">
        <f t="shared" si="16"/>
        <v>45191</v>
      </c>
      <c r="G28" s="9">
        <f t="shared" si="16"/>
        <v>45192</v>
      </c>
      <c r="H28" s="9">
        <f t="shared" si="16"/>
        <v>45193</v>
      </c>
      <c r="I28" s="35"/>
      <c r="J28" s="9">
        <f>P27+1</f>
        <v>45215</v>
      </c>
      <c r="K28" s="9">
        <f>J28+1</f>
        <v>45216</v>
      </c>
      <c r="L28" s="9">
        <f t="shared" si="17"/>
        <v>45217</v>
      </c>
      <c r="M28" s="9">
        <f t="shared" si="17"/>
        <v>45218</v>
      </c>
      <c r="N28" s="9">
        <f t="shared" si="17"/>
        <v>45219</v>
      </c>
      <c r="O28" s="9">
        <f t="shared" si="17"/>
        <v>45220</v>
      </c>
      <c r="P28" s="9">
        <f t="shared" si="17"/>
        <v>45221</v>
      </c>
      <c r="Q28" s="35"/>
      <c r="R28" s="9">
        <f>X27+1</f>
        <v>45250</v>
      </c>
      <c r="S28" s="9">
        <f>R28+1</f>
        <v>45251</v>
      </c>
      <c r="T28" s="9">
        <f t="shared" si="18"/>
        <v>45252</v>
      </c>
      <c r="U28" s="9">
        <f t="shared" si="18"/>
        <v>45253</v>
      </c>
      <c r="V28" s="9">
        <f t="shared" si="18"/>
        <v>45254</v>
      </c>
      <c r="W28" s="9">
        <f t="shared" si="18"/>
        <v>45255</v>
      </c>
      <c r="X28" s="9">
        <f t="shared" si="18"/>
        <v>45256</v>
      </c>
      <c r="Y28" s="35"/>
      <c r="Z28" s="9">
        <f>AF27+1</f>
        <v>45278</v>
      </c>
      <c r="AA28" s="9">
        <f>Z28+1</f>
        <v>45279</v>
      </c>
      <c r="AB28" s="9">
        <f t="shared" si="19"/>
        <v>45280</v>
      </c>
      <c r="AC28" s="9">
        <f t="shared" si="19"/>
        <v>45281</v>
      </c>
      <c r="AD28" s="9">
        <f t="shared" si="19"/>
        <v>45282</v>
      </c>
      <c r="AE28" s="9">
        <f t="shared" si="19"/>
        <v>45283</v>
      </c>
      <c r="AF28" s="9">
        <f t="shared" si="19"/>
        <v>45284</v>
      </c>
    </row>
    <row r="29" spans="2:32" s="8" customFormat="1" ht="26.1" customHeight="1" x14ac:dyDescent="0.35">
      <c r="B29" s="9">
        <f>IF(MONTH(H28+1)=MONTH(C26),H28+1,"")</f>
        <v>45194</v>
      </c>
      <c r="C29" s="9">
        <f>IFERROR(IF(MONTH(B29+1)=MONTH(C26),B29+1,""),"")</f>
        <v>45195</v>
      </c>
      <c r="D29" s="9">
        <f t="shared" ref="D29:H30" si="20">IFERROR(IF(MONTH(C29+1)=MONTH(D26),C29+1,""),"")</f>
        <v>45196</v>
      </c>
      <c r="E29" s="9">
        <f t="shared" si="20"/>
        <v>45197</v>
      </c>
      <c r="F29" s="9">
        <f t="shared" si="20"/>
        <v>45198</v>
      </c>
      <c r="G29" s="9">
        <f t="shared" si="20"/>
        <v>45199</v>
      </c>
      <c r="H29" s="9" t="str">
        <f t="shared" si="20"/>
        <v/>
      </c>
      <c r="I29" s="35"/>
      <c r="J29" s="9">
        <f>IF(MONTH(P28+1)=MONTH(K26),P28+1,"")</f>
        <v>45222</v>
      </c>
      <c r="K29" s="9">
        <f>IFERROR(IF(MONTH(J29+1)=MONTH(K26),J29+1,""),"")</f>
        <v>45223</v>
      </c>
      <c r="L29" s="9">
        <f t="shared" ref="L29:P30" si="21">IFERROR(IF(MONTH(K29+1)=MONTH(L26),K29+1,""),"")</f>
        <v>45224</v>
      </c>
      <c r="M29" s="9">
        <f t="shared" si="21"/>
        <v>45225</v>
      </c>
      <c r="N29" s="9">
        <f t="shared" si="21"/>
        <v>45226</v>
      </c>
      <c r="O29" s="9">
        <f t="shared" si="21"/>
        <v>45227</v>
      </c>
      <c r="P29" s="9">
        <f t="shared" si="21"/>
        <v>45228</v>
      </c>
      <c r="Q29" s="35"/>
      <c r="R29" s="9">
        <f>IF(MONTH(X28+1)=MONTH(S26),X28+1,"")</f>
        <v>45257</v>
      </c>
      <c r="S29" s="9">
        <f>IFERROR(IF(MONTH(R29+1)=MONTH(S26),R29+1,""),"")</f>
        <v>45258</v>
      </c>
      <c r="T29" s="9">
        <f t="shared" ref="T29:X30" si="22">IFERROR(IF(MONTH(S29+1)=MONTH(T26),S29+1,""),"")</f>
        <v>45259</v>
      </c>
      <c r="U29" s="9">
        <f t="shared" si="22"/>
        <v>45260</v>
      </c>
      <c r="V29" s="9" t="str">
        <f t="shared" si="22"/>
        <v/>
      </c>
      <c r="W29" s="9" t="str">
        <f t="shared" si="22"/>
        <v/>
      </c>
      <c r="X29" s="9" t="str">
        <f t="shared" si="22"/>
        <v/>
      </c>
      <c r="Y29" s="35"/>
      <c r="Z29" s="9">
        <f>IF(MONTH(AF28+1)=MONTH(AA26),AF28+1,"")</f>
        <v>45285</v>
      </c>
      <c r="AA29" s="9">
        <f>IFERROR(IF(MONTH(Z29+1)=MONTH(AA26),Z29+1,""),"")</f>
        <v>45286</v>
      </c>
      <c r="AB29" s="9">
        <f t="shared" ref="AB29:AF30" si="23">IFERROR(IF(MONTH(AA29+1)=MONTH(AB26),AA29+1,""),"")</f>
        <v>45287</v>
      </c>
      <c r="AC29" s="9">
        <f t="shared" si="23"/>
        <v>45288</v>
      </c>
      <c r="AD29" s="9">
        <f t="shared" si="23"/>
        <v>45289</v>
      </c>
      <c r="AE29" s="9">
        <f t="shared" si="23"/>
        <v>45290</v>
      </c>
      <c r="AF29" s="9">
        <f t="shared" si="23"/>
        <v>45291</v>
      </c>
    </row>
    <row r="30" spans="2:32" s="8" customFormat="1" ht="26.1" customHeight="1" x14ac:dyDescent="0.35">
      <c r="B30" s="9" t="str">
        <f>IFERROR(IF(MONTH(H29+1)=MONTH(C27),H29+1,""),"")</f>
        <v/>
      </c>
      <c r="C30" s="9" t="str">
        <f>IFERROR(IF(MONTH(B30+1)=MONTH(C27),B30+1,""),"")</f>
        <v/>
      </c>
      <c r="D30" s="9" t="str">
        <f t="shared" si="20"/>
        <v/>
      </c>
      <c r="E30" s="9" t="str">
        <f t="shared" si="20"/>
        <v/>
      </c>
      <c r="F30" s="9" t="str">
        <f t="shared" si="20"/>
        <v/>
      </c>
      <c r="G30" s="9" t="str">
        <f t="shared" si="20"/>
        <v/>
      </c>
      <c r="H30" s="9" t="str">
        <f t="shared" si="20"/>
        <v/>
      </c>
      <c r="I30" s="35"/>
      <c r="J30" s="9">
        <f>IFERROR(IF(MONTH(P29+1)=MONTH(K27),P29+1,""),"")</f>
        <v>45229</v>
      </c>
      <c r="K30" s="9">
        <f>IFERROR(IF(MONTH(J30+1)=MONTH(K27),J30+1,""),"")</f>
        <v>45230</v>
      </c>
      <c r="L30" s="9" t="str">
        <f t="shared" si="21"/>
        <v/>
      </c>
      <c r="M30" s="9" t="str">
        <f t="shared" si="21"/>
        <v/>
      </c>
      <c r="N30" s="9" t="str">
        <f t="shared" si="21"/>
        <v/>
      </c>
      <c r="O30" s="9" t="str">
        <f t="shared" si="21"/>
        <v/>
      </c>
      <c r="P30" s="9" t="str">
        <f t="shared" si="21"/>
        <v/>
      </c>
      <c r="Q30" s="35"/>
      <c r="R30" s="9" t="str">
        <f>IFERROR(IF(MONTH(X29+1)=MONTH(S27),X29+1,""),"")</f>
        <v/>
      </c>
      <c r="S30" s="9" t="str">
        <f>IFERROR(IF(MONTH(R30+1)=MONTH(S27),R30+1,""),"")</f>
        <v/>
      </c>
      <c r="T30" s="9" t="str">
        <f t="shared" si="22"/>
        <v/>
      </c>
      <c r="U30" s="9" t="str">
        <f t="shared" si="22"/>
        <v/>
      </c>
      <c r="V30" s="9" t="str">
        <f t="shared" si="22"/>
        <v/>
      </c>
      <c r="W30" s="9" t="str">
        <f t="shared" si="22"/>
        <v/>
      </c>
      <c r="X30" s="9" t="str">
        <f t="shared" si="22"/>
        <v/>
      </c>
      <c r="Y30" s="35"/>
      <c r="Z30" s="9" t="str">
        <f>IFERROR(IF(MONTH(AF29+1)=MONTH(AA27),AF29+1,""),"")</f>
        <v/>
      </c>
      <c r="AA30" s="9" t="str">
        <f>IFERROR(IF(MONTH(Z30+1)=MONTH(AA27),Z30+1,""),"")</f>
        <v/>
      </c>
      <c r="AB30" s="9" t="str">
        <f t="shared" si="23"/>
        <v/>
      </c>
      <c r="AC30" s="9" t="str">
        <f t="shared" si="23"/>
        <v/>
      </c>
      <c r="AD30" s="9" t="str">
        <f t="shared" si="23"/>
        <v/>
      </c>
      <c r="AE30" s="9" t="str">
        <f t="shared" si="23"/>
        <v/>
      </c>
      <c r="AF30" s="9" t="str">
        <f t="shared" si="23"/>
        <v/>
      </c>
    </row>
    <row r="31" spans="2:32" s="7" customFormat="1" ht="26.1" customHeight="1" x14ac:dyDescent="0.35"/>
    <row r="32" spans="2:32" ht="26.1" customHeight="1" x14ac:dyDescent="0.35">
      <c r="B32" s="17"/>
    </row>
    <row r="34" spans="2:3" ht="26.1" customHeight="1" x14ac:dyDescent="0.35">
      <c r="B34" s="23"/>
      <c r="C34" s="23"/>
    </row>
  </sheetData>
  <mergeCells count="13">
    <mergeCell ref="B23:H23"/>
    <mergeCell ref="J23:P23"/>
    <mergeCell ref="R23:X23"/>
    <mergeCell ref="Z23:AF23"/>
    <mergeCell ref="AC1:AF1"/>
    <mergeCell ref="B5:H5"/>
    <mergeCell ref="J5:P5"/>
    <mergeCell ref="R5:X5"/>
    <mergeCell ref="Z5:AF5"/>
    <mergeCell ref="B14:H14"/>
    <mergeCell ref="J14:P14"/>
    <mergeCell ref="R14:X14"/>
    <mergeCell ref="Z14:AF14"/>
  </mergeCells>
  <conditionalFormatting sqref="B7:H12 J7:P12 R7:X12 Z7:AF12 B16:H21 J16:P21 R16:X21 Z16:AF21 B25:H30 J25:P30 R25:X30 Z25:AF30">
    <cfRule type="expression" dxfId="1" priority="1" stopIfTrue="1">
      <formula>NOT(ISNUMBER(B7))</formula>
    </cfRule>
    <cfRule type="expression" priority="2" stopIfTrue="1">
      <formula>B7&lt;Pattern_Start</formula>
    </cfRule>
  </conditionalFormatting>
  <dataValidations count="3">
    <dataValidation allowBlank="1" showErrorMessage="1" sqref="C3 I3 O3" xr:uid="{838C83BC-7A0E-4285-83D9-8986CBE8C3E3}"/>
    <dataValidation allowBlank="1" showErrorMessage="1" promptTitle="Calendrier d’horaire de travail" prompt="Utilisez les toupies pour modifier l’année du calendrier. _x000a__x000a_Calendar affiche automatiquement l’échéancier des équipes pour chaque date. Configurez les détails et le modèle à partir de l’onglet Modèle." sqref="A1" xr:uid="{839E6C74-CD22-4C01-A050-FBAC84BC3B91}"/>
    <dataValidation allowBlank="1" showErrorMessage="1" prompt="Utiliser les toupies pour modifier rapidement l’année du calendrier" sqref="AC1:AF1" xr:uid="{6C3BD8F4-01FE-443A-A8DC-D95CA5E683FA}"/>
  </dataValidations>
  <printOptions horizontalCentered="1" verticalCentered="1"/>
  <pageMargins left="0.3" right="0.3" top="0.3" bottom="0.3" header="0" footer="0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oucle de progression">
              <controlPr defaultSize="0" print="0" autoPict="0" macro="[0]!mafeuille" altText="Utilisez le bouton de compteur pour modifier l’année civile ou modifiez l’année dans la cellule AE3">
                <anchor moveWithCells="1">
                  <from>
                    <xdr:col>27</xdr:col>
                    <xdr:colOff>411480</xdr:colOff>
                    <xdr:row>0</xdr:row>
                    <xdr:rowOff>342900</xdr:rowOff>
                  </from>
                  <to>
                    <xdr:col>28</xdr:col>
                    <xdr:colOff>144780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FD93D-FFC3-4A5A-B6F3-76B6B61E29A4}">
  <sheetPr codeName="Sheet3">
    <pageSetUpPr fitToPage="1"/>
  </sheetPr>
  <dimension ref="A1:AH34"/>
  <sheetViews>
    <sheetView showGridLines="0" tabSelected="1" zoomScale="53" zoomScaleNormal="100" workbookViewId="0">
      <selection activeCell="AA11" sqref="AA11"/>
    </sheetView>
  </sheetViews>
  <sheetFormatPr baseColWidth="10" defaultColWidth="0" defaultRowHeight="26.1" customHeight="1" x14ac:dyDescent="0.35"/>
  <cols>
    <col min="1" max="1" width="1.6640625" style="15" customWidth="1"/>
    <col min="2" max="8" width="4.6640625" style="15" customWidth="1"/>
    <col min="9" max="9" width="4.33203125" style="15" customWidth="1"/>
    <col min="10" max="16" width="4.6640625" style="15" customWidth="1"/>
    <col min="17" max="17" width="4.33203125" style="15" customWidth="1"/>
    <col min="18" max="24" width="4.6640625" style="15" customWidth="1"/>
    <col min="25" max="25" width="4.33203125" style="15" customWidth="1"/>
    <col min="26" max="32" width="4.6640625" style="15" customWidth="1"/>
    <col min="33" max="33" width="1.6640625" style="15" customWidth="1"/>
    <col min="34" max="34" width="0" style="15" hidden="1" customWidth="1"/>
    <col min="35" max="16384" width="2.9140625" style="15" hidden="1"/>
  </cols>
  <sheetData>
    <row r="1" spans="2:33" s="1" customFormat="1" ht="65.25" customHeight="1" x14ac:dyDescent="1.1000000000000001">
      <c r="B1" s="24" t="s">
        <v>26</v>
      </c>
      <c r="C1" s="12"/>
      <c r="D1" s="12"/>
      <c r="E1" s="12"/>
      <c r="F1" s="12"/>
      <c r="G1" s="12"/>
      <c r="H1" s="12"/>
      <c r="I1" s="12"/>
      <c r="J1" s="12"/>
      <c r="K1" s="12"/>
      <c r="L1" s="13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31">
        <v>2023</v>
      </c>
      <c r="AD1" s="31"/>
      <c r="AE1" s="31"/>
      <c r="AF1" s="31"/>
      <c r="AG1" s="22"/>
    </row>
    <row r="2" spans="2:33" s="1" customFormat="1" ht="14.1" customHeight="1" x14ac:dyDescent="0.35">
      <c r="B2" s="5"/>
      <c r="C2" s="2"/>
      <c r="D2" s="2"/>
      <c r="E2" s="2"/>
      <c r="F2" s="2"/>
      <c r="G2" s="2"/>
      <c r="H2" s="2"/>
      <c r="I2" s="2"/>
      <c r="J2" s="2"/>
      <c r="K2" s="2"/>
      <c r="L2" s="3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2:33" s="4" customFormat="1" ht="24" customHeight="1" x14ac:dyDescent="0.35">
      <c r="B3" s="20"/>
      <c r="C3" s="21" t="s">
        <v>24</v>
      </c>
      <c r="H3" s="19"/>
      <c r="I3" s="21" t="s">
        <v>25</v>
      </c>
      <c r="L3" s="18"/>
      <c r="N3" s="25"/>
      <c r="O3" s="21" t="s">
        <v>19</v>
      </c>
      <c r="V3" s="33"/>
      <c r="W3" s="33"/>
      <c r="X3" s="33"/>
      <c r="Y3" s="33"/>
      <c r="Z3" s="33"/>
      <c r="AA3" s="33"/>
    </row>
    <row r="4" spans="2:33" s="1" customFormat="1" ht="26.1" customHeight="1" x14ac:dyDescent="0.35">
      <c r="B4" s="5"/>
      <c r="C4" s="2"/>
      <c r="D4" s="2"/>
      <c r="E4" s="2"/>
      <c r="F4" s="2"/>
      <c r="G4" s="2"/>
      <c r="H4" s="2"/>
      <c r="I4" s="2"/>
      <c r="J4" s="2"/>
      <c r="K4" s="2"/>
      <c r="L4" s="3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2:33" s="16" customFormat="1" ht="25.5" customHeight="1" x14ac:dyDescent="0.35">
      <c r="B5" s="32" t="s">
        <v>0</v>
      </c>
      <c r="C5" s="32"/>
      <c r="D5" s="32"/>
      <c r="E5" s="32"/>
      <c r="F5" s="32"/>
      <c r="G5" s="32"/>
      <c r="H5" s="32"/>
      <c r="J5" s="32" t="s">
        <v>10</v>
      </c>
      <c r="K5" s="32"/>
      <c r="L5" s="32"/>
      <c r="M5" s="32"/>
      <c r="N5" s="32"/>
      <c r="O5" s="32"/>
      <c r="P5" s="32"/>
      <c r="R5" s="32" t="s">
        <v>13</v>
      </c>
      <c r="S5" s="32"/>
      <c r="T5" s="32"/>
      <c r="U5" s="32"/>
      <c r="V5" s="32"/>
      <c r="W5" s="32"/>
      <c r="X5" s="32"/>
      <c r="Z5" s="32" t="s">
        <v>16</v>
      </c>
      <c r="AA5" s="32"/>
      <c r="AB5" s="32"/>
      <c r="AC5" s="32"/>
      <c r="AD5" s="32"/>
      <c r="AE5" s="32"/>
      <c r="AF5" s="32"/>
    </row>
    <row r="6" spans="2:33" s="6" customFormat="1" ht="26.1" customHeight="1" x14ac:dyDescent="0.3">
      <c r="B6" s="10" t="s">
        <v>1</v>
      </c>
      <c r="C6" s="10" t="s">
        <v>4</v>
      </c>
      <c r="D6" s="10" t="s">
        <v>5</v>
      </c>
      <c r="E6" s="10" t="s">
        <v>6</v>
      </c>
      <c r="F6" s="10" t="s">
        <v>7</v>
      </c>
      <c r="G6" s="11" t="s">
        <v>8</v>
      </c>
      <c r="H6" s="11" t="s">
        <v>9</v>
      </c>
      <c r="J6" s="10" t="s">
        <v>1</v>
      </c>
      <c r="K6" s="10" t="s">
        <v>4</v>
      </c>
      <c r="L6" s="10" t="s">
        <v>5</v>
      </c>
      <c r="M6" s="10" t="s">
        <v>6</v>
      </c>
      <c r="N6" s="10" t="s">
        <v>7</v>
      </c>
      <c r="O6" s="11" t="s">
        <v>8</v>
      </c>
      <c r="P6" s="11" t="s">
        <v>9</v>
      </c>
      <c r="R6" s="10" t="s">
        <v>1</v>
      </c>
      <c r="S6" s="10" t="s">
        <v>4</v>
      </c>
      <c r="T6" s="10" t="s">
        <v>5</v>
      </c>
      <c r="U6" s="10" t="s">
        <v>6</v>
      </c>
      <c r="V6" s="10" t="s">
        <v>7</v>
      </c>
      <c r="W6" s="11" t="s">
        <v>8</v>
      </c>
      <c r="X6" s="11" t="s">
        <v>9</v>
      </c>
      <c r="Z6" s="10" t="s">
        <v>1</v>
      </c>
      <c r="AA6" s="10" t="s">
        <v>4</v>
      </c>
      <c r="AB6" s="10" t="s">
        <v>5</v>
      </c>
      <c r="AC6" s="10" t="s">
        <v>6</v>
      </c>
      <c r="AD6" s="10" t="s">
        <v>7</v>
      </c>
      <c r="AE6" s="11" t="s">
        <v>8</v>
      </c>
      <c r="AF6" s="11" t="s">
        <v>9</v>
      </c>
    </row>
    <row r="7" spans="2:33" s="8" customFormat="1" ht="26.1" customHeight="1" x14ac:dyDescent="0.35">
      <c r="B7" s="34" t="str">
        <f>IF(WEEKDAY(DATE(CalendarYear,1,1),2)=1,DATE(CalendarYear,1,1),"")</f>
        <v/>
      </c>
      <c r="C7" s="34" t="str">
        <f>IF(B7&lt;&gt;"",B7+1,IF(WEEKDAY(DATE(CalendarYear,1,1),2)=2,DATE(CalendarYear,1,1),""))</f>
        <v/>
      </c>
      <c r="D7" s="34" t="str">
        <f>IF(C7&lt;&gt;"",C7+1,IF(WEEKDAY(DATE(CalendarYear,1,1),2)=3,DATE(CalendarYear,1,1),""))</f>
        <v/>
      </c>
      <c r="E7" s="34" t="str">
        <f>IF(D7&lt;&gt;"",D7+1,IF(WEEKDAY(DATE(CalendarYear,1,1),2)=4,DATE(CalendarYear,1,1),""))</f>
        <v/>
      </c>
      <c r="F7" s="34" t="str">
        <f>IF(E7&lt;&gt;"",E7+1,IF(WEEKDAY(DATE(CalendarYear,1,1),2)=5,DATE(CalendarYear,1,1),""))</f>
        <v/>
      </c>
      <c r="G7" s="34" t="str">
        <f>IF(F7&lt;&gt;"",F7+1,IF(WEEKDAY(DATE(CalendarYear,1,1),2)=6,DATE(CalendarYear,1,1),""))</f>
        <v/>
      </c>
      <c r="H7" s="34">
        <f>IF(G7&lt;&gt;"",G7+1,IF(WEEKDAY(DATE(CalendarYear,1,1),2)=7,DATE(CalendarYear,1,1),""))</f>
        <v>44927</v>
      </c>
      <c r="I7" s="35"/>
      <c r="J7" s="34" t="str">
        <f>IF(WEEKDAY(DATE(CalendarYear,2,1),2)=1,DATE(CalendarYear,2,1),"")</f>
        <v/>
      </c>
      <c r="K7" s="34" t="str">
        <f>IF(J7&lt;&gt;"",J7+1,IF(WEEKDAY(DATE(CalendarYear,2,1),2)=2,DATE(CalendarYear,2,1),""))</f>
        <v/>
      </c>
      <c r="L7" s="34">
        <f>IF(K7&lt;&gt;"",K7+1,IF(WEEKDAY(DATE(CalendarYear,2,1),2)=3,DATE(CalendarYear,2,1),""))</f>
        <v>44958</v>
      </c>
      <c r="M7" s="34">
        <f>IF(L7&lt;&gt;"",L7+1,IF(WEEKDAY(DATE(CalendarYear,2,1),2)=4,DATE(CalendarYear,2,1),""))</f>
        <v>44959</v>
      </c>
      <c r="N7" s="34">
        <f>IF(M7&lt;&gt;"",M7+1,IF(WEEKDAY(DATE(CalendarYear,2,1),2)=5,DATE(CalendarYear,2,1),""))</f>
        <v>44960</v>
      </c>
      <c r="O7" s="34">
        <f>IF(N7&lt;&gt;"",N7+1,IF(WEEKDAY(DATE(CalendarYear,2,1),2)=6,DATE(CalendarYear,2,1),""))</f>
        <v>44961</v>
      </c>
      <c r="P7" s="34">
        <f>IF(O7&lt;&gt;"",O7+1,IF(WEEKDAY(DATE(CalendarYear,2,1),2)=7,DATE(CalendarYear,2,1),""))</f>
        <v>44962</v>
      </c>
      <c r="Q7" s="35"/>
      <c r="R7" s="34" t="str">
        <f>IF(WEEKDAY(DATE(CalendarYear,3,1),2)=1,DATE(CalendarYear,3,1),"")</f>
        <v/>
      </c>
      <c r="S7" s="34" t="str">
        <f>IF(R7&lt;&gt;"",R7+1,IF(WEEKDAY(DATE(CalendarYear,3,1),2)=2,DATE(CalendarYear,3,1),""))</f>
        <v/>
      </c>
      <c r="T7" s="34">
        <f>IF(S7&lt;&gt;"",S7+1,IF(WEEKDAY(DATE(CalendarYear,3,1),2)=3,DATE(CalendarYear,3,1),""))</f>
        <v>44986</v>
      </c>
      <c r="U7" s="34">
        <f>IF(T7&lt;&gt;"",T7+1,IF(WEEKDAY(DATE(CalendarYear,3,1),2)=4,DATE(CalendarYear,3,1),""))</f>
        <v>44987</v>
      </c>
      <c r="V7" s="34">
        <f>IF(U7&lt;&gt;"",U7+1,IF(WEEKDAY(DATE(CalendarYear,3,1),2)=5,DATE(CalendarYear,3,1),""))</f>
        <v>44988</v>
      </c>
      <c r="W7" s="34">
        <f>IF(V7&lt;&gt;"",V7+1,IF(WEEKDAY(DATE(CalendarYear,3,1),2)=6,DATE(CalendarYear,3,1),""))</f>
        <v>44989</v>
      </c>
      <c r="X7" s="34">
        <f>IF(W7&lt;&gt;"",W7+1,IF(WEEKDAY(DATE(CalendarYear,3,1),2)=7,DATE(CalendarYear,3,1),""))</f>
        <v>44990</v>
      </c>
      <c r="Y7" s="35"/>
      <c r="Z7" s="34" t="str">
        <f>IF(WEEKDAY(DATE(CalendarYear,4,1),2)=1,DATE(CalendarYear,4,1),"")</f>
        <v/>
      </c>
      <c r="AA7" s="34" t="str">
        <f>IF(Z7&lt;&gt;"",Z7+1,IF(WEEKDAY(DATE(CalendarYear,4,1),2)=2,DATE(CalendarYear,4,1),""))</f>
        <v/>
      </c>
      <c r="AB7" s="34" t="str">
        <f>IF(AA7&lt;&gt;"",AA7+1,IF(WEEKDAY(DATE(CalendarYear,4,1),2)=3,DATE(CalendarYear,4,1),""))</f>
        <v/>
      </c>
      <c r="AC7" s="34" t="str">
        <f>IF(AB7&lt;&gt;"",AB7+1,IF(WEEKDAY(DATE(CalendarYear,4,1),2)=4,DATE(CalendarYear,4,1),""))</f>
        <v/>
      </c>
      <c r="AD7" s="34" t="str">
        <f>IF(AC7&lt;&gt;"",AC7+1,IF(WEEKDAY(DATE(CalendarYear,4,1),2)=5,DATE(CalendarYear,4,1),""))</f>
        <v/>
      </c>
      <c r="AE7" s="34">
        <f>IF(AD7&lt;&gt;"",AD7+1,IF(WEEKDAY(DATE(CalendarYear,4,1),2)=6,DATE(CalendarYear,4,1),""))</f>
        <v>45017</v>
      </c>
      <c r="AF7" s="34">
        <f>IF(AE7&lt;&gt;"",AE7+1,IF(WEEKDAY(DATE(CalendarYear,4,1),2)=7,DATE(CalendarYear,4,1),""))</f>
        <v>45018</v>
      </c>
    </row>
    <row r="8" spans="2:33" s="8" customFormat="1" ht="26.1" customHeight="1" x14ac:dyDescent="0.35">
      <c r="B8" s="9">
        <f>H7+1</f>
        <v>44928</v>
      </c>
      <c r="C8" s="9">
        <f>B8+1</f>
        <v>44929</v>
      </c>
      <c r="D8" s="9">
        <f t="shared" ref="D8:H10" si="0">C8+1</f>
        <v>44930</v>
      </c>
      <c r="E8" s="9">
        <f t="shared" si="0"/>
        <v>44931</v>
      </c>
      <c r="F8" s="9">
        <f t="shared" si="0"/>
        <v>44932</v>
      </c>
      <c r="G8" s="9">
        <f t="shared" si="0"/>
        <v>44933</v>
      </c>
      <c r="H8" s="9">
        <f t="shared" si="0"/>
        <v>44934</v>
      </c>
      <c r="I8" s="35"/>
      <c r="J8" s="9">
        <f>P7+1</f>
        <v>44963</v>
      </c>
      <c r="K8" s="9">
        <f>J8+1</f>
        <v>44964</v>
      </c>
      <c r="L8" s="9">
        <f t="shared" ref="L8:P10" si="1">K8+1</f>
        <v>44965</v>
      </c>
      <c r="M8" s="9">
        <f t="shared" si="1"/>
        <v>44966</v>
      </c>
      <c r="N8" s="9">
        <f t="shared" si="1"/>
        <v>44967</v>
      </c>
      <c r="O8" s="9">
        <f t="shared" si="1"/>
        <v>44968</v>
      </c>
      <c r="P8" s="9">
        <f t="shared" si="1"/>
        <v>44969</v>
      </c>
      <c r="Q8" s="35"/>
      <c r="R8" s="9">
        <f>X7+1</f>
        <v>44991</v>
      </c>
      <c r="S8" s="9">
        <f>R8+1</f>
        <v>44992</v>
      </c>
      <c r="T8" s="9">
        <f t="shared" ref="T8:X10" si="2">S8+1</f>
        <v>44993</v>
      </c>
      <c r="U8" s="9">
        <f t="shared" si="2"/>
        <v>44994</v>
      </c>
      <c r="V8" s="9">
        <f t="shared" si="2"/>
        <v>44995</v>
      </c>
      <c r="W8" s="9">
        <f t="shared" si="2"/>
        <v>44996</v>
      </c>
      <c r="X8" s="9">
        <f t="shared" si="2"/>
        <v>44997</v>
      </c>
      <c r="Y8" s="35"/>
      <c r="Z8" s="9">
        <f>AF7+1</f>
        <v>45019</v>
      </c>
      <c r="AA8" s="9">
        <f>Z8+1</f>
        <v>45020</v>
      </c>
      <c r="AB8" s="9">
        <f t="shared" ref="AB8:AF10" si="3">AA8+1</f>
        <v>45021</v>
      </c>
      <c r="AC8" s="9">
        <f t="shared" si="3"/>
        <v>45022</v>
      </c>
      <c r="AD8" s="9">
        <f t="shared" si="3"/>
        <v>45023</v>
      </c>
      <c r="AE8" s="9">
        <f t="shared" si="3"/>
        <v>45024</v>
      </c>
      <c r="AF8" s="9">
        <f t="shared" si="3"/>
        <v>45025</v>
      </c>
    </row>
    <row r="9" spans="2:33" s="8" customFormat="1" ht="26.1" customHeight="1" x14ac:dyDescent="0.35">
      <c r="B9" s="9">
        <f>H8+1</f>
        <v>44935</v>
      </c>
      <c r="C9" s="9">
        <f>B9+1</f>
        <v>44936</v>
      </c>
      <c r="D9" s="9">
        <f t="shared" si="0"/>
        <v>44937</v>
      </c>
      <c r="E9" s="9">
        <f t="shared" si="0"/>
        <v>44938</v>
      </c>
      <c r="F9" s="9">
        <f t="shared" si="0"/>
        <v>44939</v>
      </c>
      <c r="G9" s="9">
        <f t="shared" si="0"/>
        <v>44940</v>
      </c>
      <c r="H9" s="9">
        <f t="shared" si="0"/>
        <v>44941</v>
      </c>
      <c r="I9" s="35"/>
      <c r="J9" s="9">
        <f>P8+1</f>
        <v>44970</v>
      </c>
      <c r="K9" s="9">
        <f>J9+1</f>
        <v>44971</v>
      </c>
      <c r="L9" s="9">
        <f t="shared" si="1"/>
        <v>44972</v>
      </c>
      <c r="M9" s="9">
        <f t="shared" si="1"/>
        <v>44973</v>
      </c>
      <c r="N9" s="9">
        <f t="shared" si="1"/>
        <v>44974</v>
      </c>
      <c r="O9" s="9">
        <f t="shared" si="1"/>
        <v>44975</v>
      </c>
      <c r="P9" s="9">
        <f t="shared" si="1"/>
        <v>44976</v>
      </c>
      <c r="Q9" s="35"/>
      <c r="R9" s="9">
        <f>X8+1</f>
        <v>44998</v>
      </c>
      <c r="S9" s="9">
        <f>R9+1</f>
        <v>44999</v>
      </c>
      <c r="T9" s="9">
        <f t="shared" si="2"/>
        <v>45000</v>
      </c>
      <c r="U9" s="9">
        <f t="shared" si="2"/>
        <v>45001</v>
      </c>
      <c r="V9" s="9">
        <f t="shared" si="2"/>
        <v>45002</v>
      </c>
      <c r="W9" s="9">
        <f t="shared" si="2"/>
        <v>45003</v>
      </c>
      <c r="X9" s="9">
        <f t="shared" si="2"/>
        <v>45004</v>
      </c>
      <c r="Y9" s="35"/>
      <c r="Z9" s="9">
        <f>AF8+1</f>
        <v>45026</v>
      </c>
      <c r="AA9" s="9">
        <f>Z9+1</f>
        <v>45027</v>
      </c>
      <c r="AB9" s="9">
        <f t="shared" si="3"/>
        <v>45028</v>
      </c>
      <c r="AC9" s="9">
        <f t="shared" si="3"/>
        <v>45029</v>
      </c>
      <c r="AD9" s="9">
        <f t="shared" si="3"/>
        <v>45030</v>
      </c>
      <c r="AE9" s="9">
        <f t="shared" si="3"/>
        <v>45031</v>
      </c>
      <c r="AF9" s="9">
        <f t="shared" si="3"/>
        <v>45032</v>
      </c>
    </row>
    <row r="10" spans="2:33" s="8" customFormat="1" ht="26.1" customHeight="1" x14ac:dyDescent="0.35">
      <c r="B10" s="9">
        <f>H9+1</f>
        <v>44942</v>
      </c>
      <c r="C10" s="9">
        <f>B10+1</f>
        <v>44943</v>
      </c>
      <c r="D10" s="9">
        <f t="shared" si="0"/>
        <v>44944</v>
      </c>
      <c r="E10" s="9">
        <f t="shared" si="0"/>
        <v>44945</v>
      </c>
      <c r="F10" s="9">
        <f t="shared" si="0"/>
        <v>44946</v>
      </c>
      <c r="G10" s="9">
        <f t="shared" si="0"/>
        <v>44947</v>
      </c>
      <c r="H10" s="9">
        <f t="shared" si="0"/>
        <v>44948</v>
      </c>
      <c r="I10" s="35"/>
      <c r="J10" s="9">
        <f>P9+1</f>
        <v>44977</v>
      </c>
      <c r="K10" s="9">
        <f>J10+1</f>
        <v>44978</v>
      </c>
      <c r="L10" s="9">
        <f t="shared" si="1"/>
        <v>44979</v>
      </c>
      <c r="M10" s="9">
        <f t="shared" si="1"/>
        <v>44980</v>
      </c>
      <c r="N10" s="9">
        <f t="shared" si="1"/>
        <v>44981</v>
      </c>
      <c r="O10" s="9">
        <f t="shared" si="1"/>
        <v>44982</v>
      </c>
      <c r="P10" s="9">
        <f t="shared" si="1"/>
        <v>44983</v>
      </c>
      <c r="Q10" s="35"/>
      <c r="R10" s="9">
        <f>X9+1</f>
        <v>45005</v>
      </c>
      <c r="S10" s="9">
        <f>R10+1</f>
        <v>45006</v>
      </c>
      <c r="T10" s="9">
        <f t="shared" si="2"/>
        <v>45007</v>
      </c>
      <c r="U10" s="9">
        <f t="shared" si="2"/>
        <v>45008</v>
      </c>
      <c r="V10" s="9">
        <f t="shared" si="2"/>
        <v>45009</v>
      </c>
      <c r="W10" s="9">
        <f t="shared" si="2"/>
        <v>45010</v>
      </c>
      <c r="X10" s="9">
        <f t="shared" si="2"/>
        <v>45011</v>
      </c>
      <c r="Y10" s="35"/>
      <c r="Z10" s="9">
        <f>AF9+1</f>
        <v>45033</v>
      </c>
      <c r="AA10" s="9">
        <f>Z10+1</f>
        <v>45034</v>
      </c>
      <c r="AB10" s="9">
        <f t="shared" si="3"/>
        <v>45035</v>
      </c>
      <c r="AC10" s="9">
        <f t="shared" si="3"/>
        <v>45036</v>
      </c>
      <c r="AD10" s="9">
        <f t="shared" si="3"/>
        <v>45037</v>
      </c>
      <c r="AE10" s="9">
        <f t="shared" si="3"/>
        <v>45038</v>
      </c>
      <c r="AF10" s="9">
        <f t="shared" si="3"/>
        <v>45039</v>
      </c>
    </row>
    <row r="11" spans="2:33" s="8" customFormat="1" ht="26.1" customHeight="1" x14ac:dyDescent="0.35">
      <c r="B11" s="9">
        <f>IF(MONTH(H10+1)=MONTH(C8),H10+1,"")</f>
        <v>44949</v>
      </c>
      <c r="C11" s="9">
        <f>IFERROR(IF(MONTH(B11+1)=MONTH(C8),B11+1,""),"")</f>
        <v>44950</v>
      </c>
      <c r="D11" s="9">
        <f t="shared" ref="D11:H12" si="4">IFERROR(IF(MONTH(C11+1)=MONTH(D8),C11+1,""),"")</f>
        <v>44951</v>
      </c>
      <c r="E11" s="9">
        <f t="shared" si="4"/>
        <v>44952</v>
      </c>
      <c r="F11" s="9">
        <f t="shared" si="4"/>
        <v>44953</v>
      </c>
      <c r="G11" s="9">
        <f t="shared" si="4"/>
        <v>44954</v>
      </c>
      <c r="H11" s="9">
        <f t="shared" si="4"/>
        <v>44955</v>
      </c>
      <c r="I11" s="35"/>
      <c r="J11" s="9">
        <f>IF(MONTH(P10+1)=MONTH(K8),P10+1,"")</f>
        <v>44984</v>
      </c>
      <c r="K11" s="9">
        <f>IFERROR(IF(MONTH(J11+1)=MONTH(K8),J11+1,""),"")</f>
        <v>44985</v>
      </c>
      <c r="L11" s="9" t="str">
        <f t="shared" ref="L11:P12" si="5">IFERROR(IF(MONTH(K11+1)=MONTH(L8),K11+1,""),"")</f>
        <v/>
      </c>
      <c r="M11" s="9" t="str">
        <f t="shared" si="5"/>
        <v/>
      </c>
      <c r="N11" s="9" t="str">
        <f t="shared" si="5"/>
        <v/>
      </c>
      <c r="O11" s="9" t="str">
        <f t="shared" si="5"/>
        <v/>
      </c>
      <c r="P11" s="9" t="str">
        <f t="shared" si="5"/>
        <v/>
      </c>
      <c r="Q11" s="35"/>
      <c r="R11" s="9">
        <f>IF(MONTH(X10+1)=MONTH(S8),X10+1,"")</f>
        <v>45012</v>
      </c>
      <c r="S11" s="9">
        <f>IFERROR(IF(MONTH(R11+1)=MONTH(S8),R11+1,""),"")</f>
        <v>45013</v>
      </c>
      <c r="T11" s="9">
        <f t="shared" ref="T11:X12" si="6">IFERROR(IF(MONTH(S11+1)=MONTH(T8),S11+1,""),"")</f>
        <v>45014</v>
      </c>
      <c r="U11" s="9">
        <f t="shared" si="6"/>
        <v>45015</v>
      </c>
      <c r="V11" s="9">
        <f t="shared" si="6"/>
        <v>45016</v>
      </c>
      <c r="W11" s="9" t="str">
        <f t="shared" si="6"/>
        <v/>
      </c>
      <c r="X11" s="9" t="str">
        <f t="shared" si="6"/>
        <v/>
      </c>
      <c r="Y11" s="35"/>
      <c r="Z11" s="9">
        <f>IF(MONTH(AF10+1)=MONTH(AA8),AF10+1,"")</f>
        <v>45040</v>
      </c>
      <c r="AA11" s="9">
        <f>IFERROR(IF(MONTH(Z11+1)=MONTH(AA8),Z11+1,""),"")</f>
        <v>45041</v>
      </c>
      <c r="AB11" s="9">
        <f t="shared" ref="AB11:AF12" si="7">IFERROR(IF(MONTH(AA11+1)=MONTH(AB8),AA11+1,""),"")</f>
        <v>45042</v>
      </c>
      <c r="AC11" s="9">
        <f t="shared" si="7"/>
        <v>45043</v>
      </c>
      <c r="AD11" s="9">
        <f t="shared" si="7"/>
        <v>45044</v>
      </c>
      <c r="AE11" s="9">
        <f t="shared" si="7"/>
        <v>45045</v>
      </c>
      <c r="AF11" s="9">
        <f t="shared" si="7"/>
        <v>45046</v>
      </c>
    </row>
    <row r="12" spans="2:33" s="8" customFormat="1" ht="26.1" customHeight="1" x14ac:dyDescent="0.35">
      <c r="B12" s="9">
        <f>IFERROR(IF(MONTH(H11+1)=MONTH(C9),H11+1,""),"")</f>
        <v>44956</v>
      </c>
      <c r="C12" s="9">
        <f>IFERROR(IF(MONTH(B12+1)=MONTH(C9),B12+1,""),"")</f>
        <v>44957</v>
      </c>
      <c r="D12" s="9" t="str">
        <f t="shared" si="4"/>
        <v/>
      </c>
      <c r="E12" s="9" t="str">
        <f t="shared" si="4"/>
        <v/>
      </c>
      <c r="F12" s="9" t="str">
        <f t="shared" si="4"/>
        <v/>
      </c>
      <c r="G12" s="9" t="str">
        <f t="shared" si="4"/>
        <v/>
      </c>
      <c r="H12" s="9" t="str">
        <f t="shared" si="4"/>
        <v/>
      </c>
      <c r="I12" s="35"/>
      <c r="J12" s="9" t="str">
        <f>IFERROR(IF(MONTH(P11+1)=MONTH(K9),P11+1,""),"")</f>
        <v/>
      </c>
      <c r="K12" s="9" t="str">
        <f>IFERROR(IF(MONTH(J12+1)=MONTH(K9),J12+1,""),"")</f>
        <v/>
      </c>
      <c r="L12" s="9" t="str">
        <f t="shared" si="5"/>
        <v/>
      </c>
      <c r="M12" s="9" t="str">
        <f t="shared" si="5"/>
        <v/>
      </c>
      <c r="N12" s="9" t="str">
        <f t="shared" si="5"/>
        <v/>
      </c>
      <c r="O12" s="9" t="str">
        <f t="shared" si="5"/>
        <v/>
      </c>
      <c r="P12" s="9" t="str">
        <f t="shared" si="5"/>
        <v/>
      </c>
      <c r="Q12" s="35"/>
      <c r="R12" s="9" t="str">
        <f>IFERROR(IF(MONTH(X11+1)=MONTH(S9),X11+1,""),"")</f>
        <v/>
      </c>
      <c r="S12" s="9" t="str">
        <f>IFERROR(IF(MONTH(R12+1)=MONTH(S9),R12+1,""),"")</f>
        <v/>
      </c>
      <c r="T12" s="9" t="str">
        <f t="shared" si="6"/>
        <v/>
      </c>
      <c r="U12" s="9" t="str">
        <f t="shared" si="6"/>
        <v/>
      </c>
      <c r="V12" s="9" t="str">
        <f t="shared" si="6"/>
        <v/>
      </c>
      <c r="W12" s="9" t="str">
        <f t="shared" si="6"/>
        <v/>
      </c>
      <c r="X12" s="9" t="str">
        <f t="shared" si="6"/>
        <v/>
      </c>
      <c r="Y12" s="35"/>
      <c r="Z12" s="9" t="str">
        <f>IFERROR(IF(MONTH(AF11+1)=MONTH(AA9),AF11+1,""),"")</f>
        <v/>
      </c>
      <c r="AA12" s="9" t="str">
        <f>IFERROR(IF(MONTH(Z12+1)=MONTH(AA9),Z12+1,""),"")</f>
        <v/>
      </c>
      <c r="AB12" s="9" t="str">
        <f t="shared" si="7"/>
        <v/>
      </c>
      <c r="AC12" s="9" t="str">
        <f t="shared" si="7"/>
        <v/>
      </c>
      <c r="AD12" s="9" t="str">
        <f t="shared" si="7"/>
        <v/>
      </c>
      <c r="AE12" s="9" t="str">
        <f t="shared" si="7"/>
        <v/>
      </c>
      <c r="AF12" s="9" t="str">
        <f t="shared" si="7"/>
        <v/>
      </c>
    </row>
    <row r="13" spans="2:33" s="7" customFormat="1" ht="18" customHeight="1" x14ac:dyDescent="0.35"/>
    <row r="14" spans="2:33" s="16" customFormat="1" ht="25.5" customHeight="1" x14ac:dyDescent="0.35">
      <c r="B14" s="32" t="s">
        <v>2</v>
      </c>
      <c r="C14" s="32"/>
      <c r="D14" s="32"/>
      <c r="E14" s="32"/>
      <c r="F14" s="32"/>
      <c r="G14" s="32"/>
      <c r="H14" s="32"/>
      <c r="J14" s="32" t="s">
        <v>11</v>
      </c>
      <c r="K14" s="32"/>
      <c r="L14" s="32"/>
      <c r="M14" s="32"/>
      <c r="N14" s="32"/>
      <c r="O14" s="32"/>
      <c r="P14" s="32"/>
      <c r="R14" s="32" t="s">
        <v>14</v>
      </c>
      <c r="S14" s="32"/>
      <c r="T14" s="32"/>
      <c r="U14" s="32"/>
      <c r="V14" s="32"/>
      <c r="W14" s="32"/>
      <c r="X14" s="32"/>
      <c r="Z14" s="32" t="s">
        <v>17</v>
      </c>
      <c r="AA14" s="32"/>
      <c r="AB14" s="32"/>
      <c r="AC14" s="32"/>
      <c r="AD14" s="32"/>
      <c r="AE14" s="32"/>
      <c r="AF14" s="32"/>
    </row>
    <row r="15" spans="2:33" s="6" customFormat="1" ht="26.1" customHeight="1" x14ac:dyDescent="0.3">
      <c r="B15" s="10" t="s">
        <v>1</v>
      </c>
      <c r="C15" s="10" t="s">
        <v>4</v>
      </c>
      <c r="D15" s="10" t="s">
        <v>5</v>
      </c>
      <c r="E15" s="10" t="s">
        <v>6</v>
      </c>
      <c r="F15" s="10" t="s">
        <v>7</v>
      </c>
      <c r="G15" s="11" t="s">
        <v>8</v>
      </c>
      <c r="H15" s="11" t="s">
        <v>9</v>
      </c>
      <c r="J15" s="10" t="s">
        <v>1</v>
      </c>
      <c r="K15" s="10" t="s">
        <v>4</v>
      </c>
      <c r="L15" s="10" t="s">
        <v>5</v>
      </c>
      <c r="M15" s="10" t="s">
        <v>6</v>
      </c>
      <c r="N15" s="10" t="s">
        <v>7</v>
      </c>
      <c r="O15" s="11" t="s">
        <v>8</v>
      </c>
      <c r="P15" s="11" t="s">
        <v>9</v>
      </c>
      <c r="R15" s="10" t="s">
        <v>1</v>
      </c>
      <c r="S15" s="10" t="s">
        <v>4</v>
      </c>
      <c r="T15" s="10" t="s">
        <v>5</v>
      </c>
      <c r="U15" s="10" t="s">
        <v>6</v>
      </c>
      <c r="V15" s="10" t="s">
        <v>7</v>
      </c>
      <c r="W15" s="11" t="s">
        <v>8</v>
      </c>
      <c r="X15" s="11" t="s">
        <v>9</v>
      </c>
      <c r="Z15" s="10" t="s">
        <v>1</v>
      </c>
      <c r="AA15" s="10" t="s">
        <v>4</v>
      </c>
      <c r="AB15" s="10" t="s">
        <v>5</v>
      </c>
      <c r="AC15" s="10" t="s">
        <v>6</v>
      </c>
      <c r="AD15" s="10" t="s">
        <v>7</v>
      </c>
      <c r="AE15" s="11" t="s">
        <v>8</v>
      </c>
      <c r="AF15" s="11" t="s">
        <v>9</v>
      </c>
    </row>
    <row r="16" spans="2:33" s="8" customFormat="1" ht="26.1" customHeight="1" x14ac:dyDescent="0.35">
      <c r="B16" s="34">
        <f>IF(WEEKDAY(DATE(CalendarYear,5,1),2)=1,DATE(CalendarYear,5,1),"")</f>
        <v>45047</v>
      </c>
      <c r="C16" s="34">
        <f>IF(B16&lt;&gt;"",B16+1,IF(WEEKDAY(DATE(CalendarYear,5,1),2)=2,DATE(CalendarYear,5,1),""))</f>
        <v>45048</v>
      </c>
      <c r="D16" s="34">
        <f>IF(C16&lt;&gt;"",C16+1,IF(WEEKDAY(DATE(CalendarYear,5,1),2)=3,DATE(CalendarYear,5,1),""))</f>
        <v>45049</v>
      </c>
      <c r="E16" s="34">
        <f>IF(D16&lt;&gt;"",D16+1,IF(WEEKDAY(DATE(CalendarYear,5,1),2)=4,DATE(CalendarYear,51,1),""))</f>
        <v>45050</v>
      </c>
      <c r="F16" s="34">
        <f>IF(E16&lt;&gt;"",E16+1,IF(WEEKDAY(DATE(CalendarYear,5,1),2)=5,DATE(CalendarYear,5,1),""))</f>
        <v>45051</v>
      </c>
      <c r="G16" s="34">
        <f>IF(F16&lt;&gt;"",F16+1,IF(WEEKDAY(DATE(CalendarYear,5,1),2)=6,DATE(CalendarYear,5,1),""))</f>
        <v>45052</v>
      </c>
      <c r="H16" s="34">
        <f>IF(G16&lt;&gt;"",G16+1,IF(WEEKDAY(DATE(CalendarYear,5,1),2)=7,DATE(CalendarYear,5,1),""))</f>
        <v>45053</v>
      </c>
      <c r="I16" s="35"/>
      <c r="J16" s="34" t="str">
        <f>IF(WEEKDAY(DATE(CalendarYear,6,1),2)=1,DATE(CalendarYear,6,1),"")</f>
        <v/>
      </c>
      <c r="K16" s="34" t="str">
        <f>IF(J16&lt;&gt;"",J16+1,IF(WEEKDAY(DATE(CalendarYear,6,1),2)=2,DATE(CalendarYear,6,1),""))</f>
        <v/>
      </c>
      <c r="L16" s="34" t="str">
        <f>IF(K16&lt;&gt;"",K16+1,IF(WEEKDAY(DATE(CalendarYear,6,1),2)=3,DATE(CalendarYear,6,1),""))</f>
        <v/>
      </c>
      <c r="M16" s="34">
        <f>IF(L16&lt;&gt;"",L16+1,IF(WEEKDAY(DATE(CalendarYear,6,1),2)=4,DATE(CalendarYear,6,1),""))</f>
        <v>45078</v>
      </c>
      <c r="N16" s="34">
        <f>IF(M16&lt;&gt;"",M16+1,IF(WEEKDAY(DATE(CalendarYear,6,1),2)=5,DATE(CalendarYear,6,1),""))</f>
        <v>45079</v>
      </c>
      <c r="O16" s="34">
        <f>IF(N16&lt;&gt;"",N16+1,IF(WEEKDAY(DATE(CalendarYear,6,1),2)=6,DATE(CalendarYear,6,1),""))</f>
        <v>45080</v>
      </c>
      <c r="P16" s="34">
        <f>IF(O16&lt;&gt;"",O16+1,IF(WEEKDAY(DATE(CalendarYear,6,1),2)=7,DATE(CalendarYear,6,1),""))</f>
        <v>45081</v>
      </c>
      <c r="Q16" s="35"/>
      <c r="R16" s="34" t="str">
        <f>IF(WEEKDAY(DATE(CalendarYear,7,1),2)=1,DATE(CalendarYear,7,1),"")</f>
        <v/>
      </c>
      <c r="S16" s="34" t="str">
        <f>IF(R16&lt;&gt;"",R16+1,IF(WEEKDAY(DATE(CalendarYear,7,1),2)=2,DATE(CalendarYear,7,1),""))</f>
        <v/>
      </c>
      <c r="T16" s="34" t="str">
        <f>IF(S16&lt;&gt;"",S16+1,IF(WEEKDAY(DATE(CalendarYear,7,1),2)=3,DATE(CalendarYear,7,1),""))</f>
        <v/>
      </c>
      <c r="U16" s="34" t="str">
        <f>IF(T16&lt;&gt;"",T16+1,IF(WEEKDAY(DATE(CalendarYear,7,1),2)=4,DATE(CalendarYear,7,1),""))</f>
        <v/>
      </c>
      <c r="V16" s="34" t="str">
        <f>IF(U16&lt;&gt;"",U16+1,IF(WEEKDAY(DATE(CalendarYear,7,1),2)=5,DATE(CalendarYear,7,1),""))</f>
        <v/>
      </c>
      <c r="W16" s="34">
        <f>IF(V16&lt;&gt;"",V16+1,IF(WEEKDAY(DATE(CalendarYear,7,1),2)=6,DATE(CalendarYear,7,1),""))</f>
        <v>45108</v>
      </c>
      <c r="X16" s="34">
        <f>IF(W16&lt;&gt;"",W16+1,IF(WEEKDAY(DATE(CalendarYear,7,1),2)=7,DATE(CalendarYear,7,1),""))</f>
        <v>45109</v>
      </c>
      <c r="Y16" s="35"/>
      <c r="Z16" s="34" t="str">
        <f>IF(WEEKDAY(DATE(CalendarYear,8,1),2)=1,DATE(CalendarYear,8,1),"")</f>
        <v/>
      </c>
      <c r="AA16" s="34">
        <f>IF(Z16&lt;&gt;"",Z16+1,IF(WEEKDAY(DATE(CalendarYear,8,1),2)=2,DATE(CalendarYear,8,1),""))</f>
        <v>45139</v>
      </c>
      <c r="AB16" s="34">
        <f>IF(AA16&lt;&gt;"",AA16+1,IF(WEEKDAY(DATE(CalendarYear,8,1),2)=3,DATE(CalendarYear,8,1),""))</f>
        <v>45140</v>
      </c>
      <c r="AC16" s="34">
        <f>IF(AB16&lt;&gt;"",AB16+1,IF(WEEKDAY(DATE(CalendarYear,8,1),2)=4,DATE(CalendarYear,8,1),""))</f>
        <v>45141</v>
      </c>
      <c r="AD16" s="34">
        <f>IF(AC16&lt;&gt;"",AC16+1,IF(WEEKDAY(DATE(CalendarYear,8,1),2)=5,DATE(CalendarYear,8,1),""))</f>
        <v>45142</v>
      </c>
      <c r="AE16" s="34">
        <f>IF(AD16&lt;&gt;"",AD16+1,IF(WEEKDAY(DATE(CalendarYear,8,1),2)=6,DATE(CalendarYear,8,1),""))</f>
        <v>45143</v>
      </c>
      <c r="AF16" s="34">
        <f>IF(AE16&lt;&gt;"",AE16+1,IF(WEEKDAY(DATE(CalendarYear,8,1),2)=7,DATE(CalendarYear,8,1),""))</f>
        <v>45144</v>
      </c>
    </row>
    <row r="17" spans="2:32" s="8" customFormat="1" ht="26.1" customHeight="1" x14ac:dyDescent="0.35">
      <c r="B17" s="9">
        <f>H16+1</f>
        <v>45054</v>
      </c>
      <c r="C17" s="9">
        <f>B17+1</f>
        <v>45055</v>
      </c>
      <c r="D17" s="28">
        <f t="shared" ref="D17:H19" si="8">C17+1</f>
        <v>45056</v>
      </c>
      <c r="E17" s="28">
        <f t="shared" si="8"/>
        <v>45057</v>
      </c>
      <c r="F17" s="28">
        <f t="shared" si="8"/>
        <v>45058</v>
      </c>
      <c r="G17" s="28">
        <f t="shared" si="8"/>
        <v>45059</v>
      </c>
      <c r="H17" s="28">
        <f t="shared" si="8"/>
        <v>45060</v>
      </c>
      <c r="I17" s="35"/>
      <c r="J17" s="9">
        <f>P16+1</f>
        <v>45082</v>
      </c>
      <c r="K17" s="9">
        <f>J17+1</f>
        <v>45083</v>
      </c>
      <c r="L17" s="9">
        <f t="shared" ref="L17:P19" si="9">K17+1</f>
        <v>45084</v>
      </c>
      <c r="M17" s="9">
        <f t="shared" si="9"/>
        <v>45085</v>
      </c>
      <c r="N17" s="9">
        <f t="shared" si="9"/>
        <v>45086</v>
      </c>
      <c r="O17" s="9">
        <f t="shared" si="9"/>
        <v>45087</v>
      </c>
      <c r="P17" s="9">
        <f t="shared" si="9"/>
        <v>45088</v>
      </c>
      <c r="Q17" s="35"/>
      <c r="R17" s="9">
        <f>X16+1</f>
        <v>45110</v>
      </c>
      <c r="S17" s="9">
        <f>R17+1</f>
        <v>45111</v>
      </c>
      <c r="T17" s="9">
        <f t="shared" ref="T17:X19" si="10">S17+1</f>
        <v>45112</v>
      </c>
      <c r="U17" s="9">
        <f t="shared" si="10"/>
        <v>45113</v>
      </c>
      <c r="V17" s="9">
        <f t="shared" si="10"/>
        <v>45114</v>
      </c>
      <c r="W17" s="9">
        <f t="shared" si="10"/>
        <v>45115</v>
      </c>
      <c r="X17" s="9">
        <f t="shared" si="10"/>
        <v>45116</v>
      </c>
      <c r="Y17" s="35"/>
      <c r="Z17" s="9">
        <f>AF16+1</f>
        <v>45145</v>
      </c>
      <c r="AA17" s="9">
        <f>Z17+1</f>
        <v>45146</v>
      </c>
      <c r="AB17" s="9">
        <f t="shared" ref="AB17:AF19" si="11">AA17+1</f>
        <v>45147</v>
      </c>
      <c r="AC17" s="9">
        <f t="shared" si="11"/>
        <v>45148</v>
      </c>
      <c r="AD17" s="9">
        <f t="shared" si="11"/>
        <v>45149</v>
      </c>
      <c r="AE17" s="9">
        <f t="shared" si="11"/>
        <v>45150</v>
      </c>
      <c r="AF17" s="9">
        <f t="shared" si="11"/>
        <v>45151</v>
      </c>
    </row>
    <row r="18" spans="2:32" s="8" customFormat="1" ht="26.1" customHeight="1" x14ac:dyDescent="0.35">
      <c r="B18" s="28">
        <f>H17+1</f>
        <v>45061</v>
      </c>
      <c r="C18" s="28">
        <f>B18+1</f>
        <v>45062</v>
      </c>
      <c r="D18" s="28">
        <f t="shared" si="8"/>
        <v>45063</v>
      </c>
      <c r="E18" s="28">
        <f t="shared" si="8"/>
        <v>45064</v>
      </c>
      <c r="F18" s="28">
        <f t="shared" si="8"/>
        <v>45065</v>
      </c>
      <c r="G18" s="28">
        <f t="shared" si="8"/>
        <v>45066</v>
      </c>
      <c r="H18" s="9">
        <f t="shared" si="8"/>
        <v>45067</v>
      </c>
      <c r="I18" s="35"/>
      <c r="J18" s="9">
        <f>P17+1</f>
        <v>45089</v>
      </c>
      <c r="K18" s="9">
        <f>J18+1</f>
        <v>45090</v>
      </c>
      <c r="L18" s="9">
        <f t="shared" si="9"/>
        <v>45091</v>
      </c>
      <c r="M18" s="9">
        <f t="shared" si="9"/>
        <v>45092</v>
      </c>
      <c r="N18" s="9">
        <f t="shared" si="9"/>
        <v>45093</v>
      </c>
      <c r="O18" s="9">
        <f t="shared" si="9"/>
        <v>45094</v>
      </c>
      <c r="P18" s="9">
        <f t="shared" si="9"/>
        <v>45095</v>
      </c>
      <c r="Q18" s="35"/>
      <c r="R18" s="9">
        <f>X17+1</f>
        <v>45117</v>
      </c>
      <c r="S18" s="9">
        <f>R18+1</f>
        <v>45118</v>
      </c>
      <c r="T18" s="9">
        <f t="shared" si="10"/>
        <v>45119</v>
      </c>
      <c r="U18" s="9">
        <f t="shared" si="10"/>
        <v>45120</v>
      </c>
      <c r="V18" s="9">
        <f t="shared" si="10"/>
        <v>45121</v>
      </c>
      <c r="W18" s="9">
        <f t="shared" si="10"/>
        <v>45122</v>
      </c>
      <c r="X18" s="9">
        <f t="shared" si="10"/>
        <v>45123</v>
      </c>
      <c r="Y18" s="35"/>
      <c r="Z18" s="9">
        <f>AF17+1</f>
        <v>45152</v>
      </c>
      <c r="AA18" s="9">
        <f>Z18+1</f>
        <v>45153</v>
      </c>
      <c r="AB18" s="9">
        <f t="shared" si="11"/>
        <v>45154</v>
      </c>
      <c r="AC18" s="9">
        <f t="shared" si="11"/>
        <v>45155</v>
      </c>
      <c r="AD18" s="9">
        <f t="shared" si="11"/>
        <v>45156</v>
      </c>
      <c r="AE18" s="9">
        <f t="shared" si="11"/>
        <v>45157</v>
      </c>
      <c r="AF18" s="9">
        <f t="shared" si="11"/>
        <v>45158</v>
      </c>
    </row>
    <row r="19" spans="2:32" s="8" customFormat="1" ht="26.1" customHeight="1" x14ac:dyDescent="0.35">
      <c r="B19" s="9">
        <f>H18+1</f>
        <v>45068</v>
      </c>
      <c r="C19" s="9">
        <f>B19+1</f>
        <v>45069</v>
      </c>
      <c r="D19" s="9">
        <f t="shared" si="8"/>
        <v>45070</v>
      </c>
      <c r="E19" s="9">
        <f t="shared" si="8"/>
        <v>45071</v>
      </c>
      <c r="F19" s="9">
        <f t="shared" si="8"/>
        <v>45072</v>
      </c>
      <c r="G19" s="9">
        <f t="shared" si="8"/>
        <v>45073</v>
      </c>
      <c r="H19" s="9">
        <f t="shared" si="8"/>
        <v>45074</v>
      </c>
      <c r="I19" s="35"/>
      <c r="J19" s="9">
        <f>P18+1</f>
        <v>45096</v>
      </c>
      <c r="K19" s="9">
        <f>J19+1</f>
        <v>45097</v>
      </c>
      <c r="L19" s="9">
        <f t="shared" si="9"/>
        <v>45098</v>
      </c>
      <c r="M19" s="9">
        <f t="shared" si="9"/>
        <v>45099</v>
      </c>
      <c r="N19" s="9">
        <f t="shared" si="9"/>
        <v>45100</v>
      </c>
      <c r="O19" s="9">
        <f t="shared" si="9"/>
        <v>45101</v>
      </c>
      <c r="P19" s="9">
        <f t="shared" si="9"/>
        <v>45102</v>
      </c>
      <c r="Q19" s="35"/>
      <c r="R19" s="9">
        <f>X18+1</f>
        <v>45124</v>
      </c>
      <c r="S19" s="9">
        <f>R19+1</f>
        <v>45125</v>
      </c>
      <c r="T19" s="9">
        <f t="shared" si="10"/>
        <v>45126</v>
      </c>
      <c r="U19" s="9">
        <f t="shared" si="10"/>
        <v>45127</v>
      </c>
      <c r="V19" s="9">
        <f t="shared" si="10"/>
        <v>45128</v>
      </c>
      <c r="W19" s="9">
        <f t="shared" si="10"/>
        <v>45129</v>
      </c>
      <c r="X19" s="9">
        <f t="shared" si="10"/>
        <v>45130</v>
      </c>
      <c r="Y19" s="35"/>
      <c r="Z19" s="9">
        <f>AF18+1</f>
        <v>45159</v>
      </c>
      <c r="AA19" s="9">
        <f>Z19+1</f>
        <v>45160</v>
      </c>
      <c r="AB19" s="9">
        <f t="shared" si="11"/>
        <v>45161</v>
      </c>
      <c r="AC19" s="9">
        <f t="shared" si="11"/>
        <v>45162</v>
      </c>
      <c r="AD19" s="9">
        <f t="shared" si="11"/>
        <v>45163</v>
      </c>
      <c r="AE19" s="9">
        <f t="shared" si="11"/>
        <v>45164</v>
      </c>
      <c r="AF19" s="9">
        <f t="shared" si="11"/>
        <v>45165</v>
      </c>
    </row>
    <row r="20" spans="2:32" s="8" customFormat="1" ht="26.1" customHeight="1" x14ac:dyDescent="0.35">
      <c r="B20" s="9">
        <f>IF(MONTH(H19+1)=MONTH(C17),H19+1,"")</f>
        <v>45075</v>
      </c>
      <c r="C20" s="9">
        <f>IFERROR(IF(MONTH(B20+1)=MONTH(C17),B20+1,""),"")</f>
        <v>45076</v>
      </c>
      <c r="D20" s="9">
        <f t="shared" ref="D20:H21" si="12">IFERROR(IF(MONTH(C20+1)=MONTH(D17),C20+1,""),"")</f>
        <v>45077</v>
      </c>
      <c r="E20" s="9" t="str">
        <f t="shared" si="12"/>
        <v/>
      </c>
      <c r="F20" s="9" t="str">
        <f t="shared" si="12"/>
        <v/>
      </c>
      <c r="G20" s="9" t="str">
        <f t="shared" si="12"/>
        <v/>
      </c>
      <c r="H20" s="9" t="str">
        <f t="shared" si="12"/>
        <v/>
      </c>
      <c r="I20" s="35"/>
      <c r="J20" s="9">
        <f>IF(MONTH(P19+1)=MONTH(K17),P19+1,"")</f>
        <v>45103</v>
      </c>
      <c r="K20" s="9">
        <f>IFERROR(IF(MONTH(J20+1)=MONTH(K17),J20+1,""),"")</f>
        <v>45104</v>
      </c>
      <c r="L20" s="9">
        <f t="shared" ref="L20:P21" si="13">IFERROR(IF(MONTH(K20+1)=MONTH(L17),K20+1,""),"")</f>
        <v>45105</v>
      </c>
      <c r="M20" s="9">
        <f t="shared" si="13"/>
        <v>45106</v>
      </c>
      <c r="N20" s="9">
        <f t="shared" si="13"/>
        <v>45107</v>
      </c>
      <c r="O20" s="9" t="str">
        <f t="shared" si="13"/>
        <v/>
      </c>
      <c r="P20" s="9" t="str">
        <f t="shared" si="13"/>
        <v/>
      </c>
      <c r="Q20" s="35"/>
      <c r="R20" s="9">
        <f>IF(MONTH(X19+1)=MONTH(S17),X19+1,"")</f>
        <v>45131</v>
      </c>
      <c r="S20" s="9">
        <f>IFERROR(IF(MONTH(R20+1)=MONTH(S17),R20+1,""),"")</f>
        <v>45132</v>
      </c>
      <c r="T20" s="9">
        <f t="shared" ref="T20:X21" si="14">IFERROR(IF(MONTH(S20+1)=MONTH(T17),S20+1,""),"")</f>
        <v>45133</v>
      </c>
      <c r="U20" s="9">
        <f t="shared" si="14"/>
        <v>45134</v>
      </c>
      <c r="V20" s="9">
        <f t="shared" si="14"/>
        <v>45135</v>
      </c>
      <c r="W20" s="9">
        <f t="shared" si="14"/>
        <v>45136</v>
      </c>
      <c r="X20" s="9">
        <f t="shared" si="14"/>
        <v>45137</v>
      </c>
      <c r="Y20" s="35"/>
      <c r="Z20" s="9">
        <f>IF(MONTH(AF19+1)=MONTH(AA17),AF19+1,"")</f>
        <v>45166</v>
      </c>
      <c r="AA20" s="9">
        <f>IFERROR(IF(MONTH(Z20+1)=MONTH(AA17),Z20+1,""),"")</f>
        <v>45167</v>
      </c>
      <c r="AB20" s="9">
        <f t="shared" ref="AB20:AF21" si="15">IFERROR(IF(MONTH(AA20+1)=MONTH(AB17),AA20+1,""),"")</f>
        <v>45168</v>
      </c>
      <c r="AC20" s="9">
        <f t="shared" si="15"/>
        <v>45169</v>
      </c>
      <c r="AD20" s="9" t="str">
        <f t="shared" si="15"/>
        <v/>
      </c>
      <c r="AE20" s="9" t="str">
        <f t="shared" si="15"/>
        <v/>
      </c>
      <c r="AF20" s="9" t="str">
        <f t="shared" si="15"/>
        <v/>
      </c>
    </row>
    <row r="21" spans="2:32" s="8" customFormat="1" ht="26.1" customHeight="1" x14ac:dyDescent="0.35">
      <c r="B21" s="9" t="str">
        <f>IFERROR(IF(MONTH(H20+1)=MONTH(C18),H20+1,""),"")</f>
        <v/>
      </c>
      <c r="C21" s="9" t="str">
        <f>IFERROR(IF(MONTH(B21+1)=MONTH(C18),B21+1,""),"")</f>
        <v/>
      </c>
      <c r="D21" s="9" t="str">
        <f t="shared" si="12"/>
        <v/>
      </c>
      <c r="E21" s="9" t="str">
        <f t="shared" si="12"/>
        <v/>
      </c>
      <c r="F21" s="9" t="str">
        <f t="shared" si="12"/>
        <v/>
      </c>
      <c r="G21" s="9" t="str">
        <f t="shared" si="12"/>
        <v/>
      </c>
      <c r="H21" s="9" t="str">
        <f t="shared" si="12"/>
        <v/>
      </c>
      <c r="I21" s="35"/>
      <c r="J21" s="9" t="str">
        <f>IFERROR(IF(MONTH(P20+1)=MONTH(K18),P20+1,""),"")</f>
        <v/>
      </c>
      <c r="K21" s="9" t="str">
        <f>IFERROR(IF(MONTH(J21+1)=MONTH(K18),J21+1,""),"")</f>
        <v/>
      </c>
      <c r="L21" s="9" t="str">
        <f t="shared" si="13"/>
        <v/>
      </c>
      <c r="M21" s="9" t="str">
        <f t="shared" si="13"/>
        <v/>
      </c>
      <c r="N21" s="9" t="str">
        <f t="shared" si="13"/>
        <v/>
      </c>
      <c r="O21" s="9" t="str">
        <f t="shared" si="13"/>
        <v/>
      </c>
      <c r="P21" s="9" t="str">
        <f t="shared" si="13"/>
        <v/>
      </c>
      <c r="Q21" s="35"/>
      <c r="R21" s="9">
        <f>IFERROR(IF(MONTH(X20+1)=MONTH(S18),X20+1,""),"")</f>
        <v>45138</v>
      </c>
      <c r="S21" s="9" t="str">
        <f>IFERROR(IF(MONTH(R21+1)=MONTH(S18),R21+1,""),"")</f>
        <v/>
      </c>
      <c r="T21" s="9" t="str">
        <f t="shared" si="14"/>
        <v/>
      </c>
      <c r="U21" s="9" t="str">
        <f t="shared" si="14"/>
        <v/>
      </c>
      <c r="V21" s="9" t="str">
        <f t="shared" si="14"/>
        <v/>
      </c>
      <c r="W21" s="9" t="str">
        <f t="shared" si="14"/>
        <v/>
      </c>
      <c r="X21" s="9" t="str">
        <f t="shared" si="14"/>
        <v/>
      </c>
      <c r="Y21" s="35"/>
      <c r="Z21" s="9" t="str">
        <f>IFERROR(IF(MONTH(AF20+1)=MONTH(AA18),AF20+1,""),"")</f>
        <v/>
      </c>
      <c r="AA21" s="9" t="str">
        <f>IFERROR(IF(MONTH(Z21+1)=MONTH(AA18),Z21+1,""),"")</f>
        <v/>
      </c>
      <c r="AB21" s="9" t="str">
        <f t="shared" si="15"/>
        <v/>
      </c>
      <c r="AC21" s="9" t="str">
        <f t="shared" si="15"/>
        <v/>
      </c>
      <c r="AD21" s="9" t="str">
        <f t="shared" si="15"/>
        <v/>
      </c>
      <c r="AE21" s="9" t="str">
        <f t="shared" si="15"/>
        <v/>
      </c>
      <c r="AF21" s="9" t="str">
        <f t="shared" si="15"/>
        <v/>
      </c>
    </row>
    <row r="22" spans="2:32" s="7" customFormat="1" ht="18" customHeight="1" x14ac:dyDescent="0.35"/>
    <row r="23" spans="2:32" s="16" customFormat="1" ht="25.5" customHeight="1" x14ac:dyDescent="0.35">
      <c r="B23" s="32" t="s">
        <v>3</v>
      </c>
      <c r="C23" s="32"/>
      <c r="D23" s="32"/>
      <c r="E23" s="32"/>
      <c r="F23" s="32"/>
      <c r="G23" s="32"/>
      <c r="H23" s="32"/>
      <c r="J23" s="32" t="s">
        <v>12</v>
      </c>
      <c r="K23" s="32"/>
      <c r="L23" s="32"/>
      <c r="M23" s="32"/>
      <c r="N23" s="32"/>
      <c r="O23" s="32"/>
      <c r="P23" s="32"/>
      <c r="R23" s="32" t="s">
        <v>15</v>
      </c>
      <c r="S23" s="32"/>
      <c r="T23" s="32"/>
      <c r="U23" s="32"/>
      <c r="V23" s="32"/>
      <c r="W23" s="32"/>
      <c r="X23" s="32"/>
      <c r="Z23" s="32" t="s">
        <v>18</v>
      </c>
      <c r="AA23" s="32"/>
      <c r="AB23" s="32"/>
      <c r="AC23" s="32"/>
      <c r="AD23" s="32"/>
      <c r="AE23" s="32"/>
      <c r="AF23" s="32"/>
    </row>
    <row r="24" spans="2:32" s="6" customFormat="1" ht="26.1" customHeight="1" x14ac:dyDescent="0.3">
      <c r="B24" s="10" t="s">
        <v>1</v>
      </c>
      <c r="C24" s="10" t="s">
        <v>4</v>
      </c>
      <c r="D24" s="10" t="s">
        <v>5</v>
      </c>
      <c r="E24" s="10" t="s">
        <v>6</v>
      </c>
      <c r="F24" s="10" t="s">
        <v>7</v>
      </c>
      <c r="G24" s="11" t="s">
        <v>8</v>
      </c>
      <c r="H24" s="11" t="s">
        <v>9</v>
      </c>
      <c r="J24" s="10" t="s">
        <v>1</v>
      </c>
      <c r="K24" s="10" t="s">
        <v>4</v>
      </c>
      <c r="L24" s="10" t="s">
        <v>5</v>
      </c>
      <c r="M24" s="10" t="s">
        <v>6</v>
      </c>
      <c r="N24" s="10" t="s">
        <v>7</v>
      </c>
      <c r="O24" s="11" t="s">
        <v>8</v>
      </c>
      <c r="P24" s="11" t="s">
        <v>9</v>
      </c>
      <c r="R24" s="10" t="s">
        <v>1</v>
      </c>
      <c r="S24" s="10" t="s">
        <v>4</v>
      </c>
      <c r="T24" s="10" t="s">
        <v>5</v>
      </c>
      <c r="U24" s="10" t="s">
        <v>6</v>
      </c>
      <c r="V24" s="10" t="s">
        <v>7</v>
      </c>
      <c r="W24" s="11" t="s">
        <v>8</v>
      </c>
      <c r="X24" s="11" t="s">
        <v>9</v>
      </c>
      <c r="Z24" s="10" t="s">
        <v>1</v>
      </c>
      <c r="AA24" s="10" t="s">
        <v>4</v>
      </c>
      <c r="AB24" s="10" t="s">
        <v>5</v>
      </c>
      <c r="AC24" s="10" t="s">
        <v>6</v>
      </c>
      <c r="AD24" s="10" t="s">
        <v>7</v>
      </c>
      <c r="AE24" s="11" t="s">
        <v>8</v>
      </c>
      <c r="AF24" s="11" t="s">
        <v>9</v>
      </c>
    </row>
    <row r="25" spans="2:32" s="8" customFormat="1" ht="26.1" customHeight="1" x14ac:dyDescent="0.35">
      <c r="B25" s="34" t="str">
        <f>IF(WEEKDAY(DATE(CalendarYear,9,1),2)=1,DATE(CalendarYear,9,1),"")</f>
        <v/>
      </c>
      <c r="C25" s="34" t="str">
        <f>IF(B25&lt;&gt;"",B25+1,IF(WEEKDAY(DATE(CalendarYear,9,1),2)=2,DATE(CalendarYear,9,1),""))</f>
        <v/>
      </c>
      <c r="D25" s="34" t="str">
        <f>IF(C25&lt;&gt;"",C25+1,IF(WEEKDAY(DATE(CalendarYear,9,1),2)=3,DATE(CalendarYear,9,1),""))</f>
        <v/>
      </c>
      <c r="E25" s="34" t="str">
        <f>IF(D25&lt;&gt;"",D25+1,IF(WEEKDAY(DATE(CalendarYear,9,1),2)=4,DATE(CalendarYear,9,1),""))</f>
        <v/>
      </c>
      <c r="F25" s="34">
        <f>IF(E25&lt;&gt;"",E25+1,IF(WEEKDAY(DATE(CalendarYear,9,1),2)=5,DATE(CalendarYear,9,1),""))</f>
        <v>45170</v>
      </c>
      <c r="G25" s="34">
        <f>IF(F25&lt;&gt;"",F25+1,IF(WEEKDAY(DATE(CalendarYear,9,1),2)=6,DATE(CalendarYear,9,1),""))</f>
        <v>45171</v>
      </c>
      <c r="H25" s="34">
        <f>IF(G25&lt;&gt;"",G25+1,IF(WEEKDAY(DATE(CalendarYear,9,1),2)=7,DATE(CalendarYear,9,1),""))</f>
        <v>45172</v>
      </c>
      <c r="I25" s="35"/>
      <c r="J25" s="34" t="str">
        <f>IF(WEEKDAY(DATE(CalendarYear,10,1),2)=1,DATE(CalendarYear,10,1),"")</f>
        <v/>
      </c>
      <c r="K25" s="34" t="str">
        <f>IF(J25&lt;&gt;"",J25+1,IF(WEEKDAY(DATE(CalendarYear,10,1),2)=2,DATE(CalendarYear,10,1),""))</f>
        <v/>
      </c>
      <c r="L25" s="34" t="str">
        <f>IF(K25&lt;&gt;"",K25+1,IF(WEEKDAY(DATE(CalendarYear,10,1),2)=3,DATE(CalendarYear,10,1),""))</f>
        <v/>
      </c>
      <c r="M25" s="34" t="str">
        <f>IF(L25&lt;&gt;"",L25+1,IF(WEEKDAY(DATE(CalendarYear,10,1),2)=4,DATE(CalendarYear,10,1),""))</f>
        <v/>
      </c>
      <c r="N25" s="34" t="str">
        <f>IF(M25&lt;&gt;"",M25+1,IF(WEEKDAY(DATE(CalendarYear,10,1),2)=5,DATE(CalendarYear,10,1),""))</f>
        <v/>
      </c>
      <c r="O25" s="34" t="str">
        <f>IF(N25&lt;&gt;"",N25+1,IF(WEEKDAY(DATE(CalendarYear,10,1),2)=6,DATE(CalendarYear,10,1),""))</f>
        <v/>
      </c>
      <c r="P25" s="34">
        <f>IF(O25&lt;&gt;"",O25+1,IF(WEEKDAY(DATE(CalendarYear,10,1),2)=7,DATE(CalendarYear,10,1),""))</f>
        <v>45200</v>
      </c>
      <c r="Q25" s="35"/>
      <c r="R25" s="34" t="str">
        <f>IF(WEEKDAY(DATE(CalendarYear,11,1),2)=1,DATE(CalendarYear,11,1),"")</f>
        <v/>
      </c>
      <c r="S25" s="34" t="str">
        <f>IF(R25&lt;&gt;"",R25+1,IF(WEEKDAY(DATE(CalendarYear,11,1),2)=2,DATE(CalendarYear,11,1),""))</f>
        <v/>
      </c>
      <c r="T25" s="34">
        <f>IF(S25&lt;&gt;"",S25+1,IF(WEEKDAY(DATE(CalendarYear,11,1),2)=3,DATE(CalendarYear,11,1),""))</f>
        <v>45231</v>
      </c>
      <c r="U25" s="34">
        <f>IF(T25&lt;&gt;"",T25+1,IF(WEEKDAY(DATE(CalendarYear,11,1),2)=4,DATE(CalendarYear,11,1),""))</f>
        <v>45232</v>
      </c>
      <c r="V25" s="34">
        <f>IF(U25&lt;&gt;"",U25+1,IF(WEEKDAY(DATE(CalendarYear,11,1),2)=5,DATE(CalendarYear,11,1),""))</f>
        <v>45233</v>
      </c>
      <c r="W25" s="34">
        <f>IF(V25&lt;&gt;"",V25+1,IF(WEEKDAY(DATE(CalendarYear,11,1),2)=6,DATE(CalendarYear,11,1),""))</f>
        <v>45234</v>
      </c>
      <c r="X25" s="34">
        <f>IF(W25&lt;&gt;"",W25+1,IF(WEEKDAY(DATE(CalendarYear,11,1),2)=7,DATE(CalendarYear,11,1),""))</f>
        <v>45235</v>
      </c>
      <c r="Y25" s="35"/>
      <c r="Z25" s="34" t="str">
        <f>IF(WEEKDAY(DATE(CalendarYear,12,1),2)=1,DATE(CalendarYear,12,1),"")</f>
        <v/>
      </c>
      <c r="AA25" s="34" t="str">
        <f>IF(Z25&lt;&gt;"",Z25+1,IF(WEEKDAY(DATE(CalendarYear,12,1),2)=2,DATE(CalendarYear,12,1),""))</f>
        <v/>
      </c>
      <c r="AB25" s="34" t="str">
        <f>IF(AA25&lt;&gt;"",AA25+1,IF(WEEKDAY(DATE(CalendarYear,12,1),2)=3,DATE(CalendarYear,12,1),""))</f>
        <v/>
      </c>
      <c r="AC25" s="34" t="str">
        <f>IF(AB25&lt;&gt;"",AB25+1,IF(WEEKDAY(DATE(CalendarYear,12,1),2)=4,DATE(CalendarYear,12,1),""))</f>
        <v/>
      </c>
      <c r="AD25" s="34">
        <f>IF(AC25&lt;&gt;"",AC25+1,IF(WEEKDAY(DATE(CalendarYear,12,1),2)=5,DATE(CalendarYear,12,1),""))</f>
        <v>45261</v>
      </c>
      <c r="AE25" s="34">
        <f>IF(AD25&lt;&gt;"",AD25+1,IF(WEEKDAY(DATE(CalendarYear,12,1),2)=6,DATE(CalendarYear,12,1),""))</f>
        <v>45262</v>
      </c>
      <c r="AF25" s="34">
        <f>IF(AE25&lt;&gt;"",AE25+1,IF(WEEKDAY(DATE(CalendarYear,12,1),2)=7,DATE(CalendarYear,12,1),""))</f>
        <v>45263</v>
      </c>
    </row>
    <row r="26" spans="2:32" s="8" customFormat="1" ht="26.1" customHeight="1" x14ac:dyDescent="0.35">
      <c r="B26" s="9">
        <f>H25+1</f>
        <v>45173</v>
      </c>
      <c r="C26" s="9">
        <f>B26+1</f>
        <v>45174</v>
      </c>
      <c r="D26" s="9">
        <f t="shared" ref="D26:H28" si="16">C26+1</f>
        <v>45175</v>
      </c>
      <c r="E26" s="9">
        <f t="shared" si="16"/>
        <v>45176</v>
      </c>
      <c r="F26" s="9">
        <f t="shared" si="16"/>
        <v>45177</v>
      </c>
      <c r="G26" s="9">
        <f t="shared" si="16"/>
        <v>45178</v>
      </c>
      <c r="H26" s="9">
        <f t="shared" si="16"/>
        <v>45179</v>
      </c>
      <c r="I26" s="35"/>
      <c r="J26" s="9">
        <f>P25+1</f>
        <v>45201</v>
      </c>
      <c r="K26" s="9">
        <f>J26+1</f>
        <v>45202</v>
      </c>
      <c r="L26" s="9">
        <f t="shared" ref="L26:P28" si="17">K26+1</f>
        <v>45203</v>
      </c>
      <c r="M26" s="9">
        <f t="shared" si="17"/>
        <v>45204</v>
      </c>
      <c r="N26" s="9">
        <f t="shared" si="17"/>
        <v>45205</v>
      </c>
      <c r="O26" s="9">
        <f t="shared" si="17"/>
        <v>45206</v>
      </c>
      <c r="P26" s="9">
        <f t="shared" si="17"/>
        <v>45207</v>
      </c>
      <c r="Q26" s="35"/>
      <c r="R26" s="9">
        <f>X25+1</f>
        <v>45236</v>
      </c>
      <c r="S26" s="9">
        <f>R26+1</f>
        <v>45237</v>
      </c>
      <c r="T26" s="9">
        <f t="shared" ref="T26:X28" si="18">S26+1</f>
        <v>45238</v>
      </c>
      <c r="U26" s="9">
        <f t="shared" si="18"/>
        <v>45239</v>
      </c>
      <c r="V26" s="9">
        <f t="shared" si="18"/>
        <v>45240</v>
      </c>
      <c r="W26" s="9">
        <f t="shared" si="18"/>
        <v>45241</v>
      </c>
      <c r="X26" s="9">
        <f t="shared" si="18"/>
        <v>45242</v>
      </c>
      <c r="Y26" s="35"/>
      <c r="Z26" s="9">
        <f>AF25+1</f>
        <v>45264</v>
      </c>
      <c r="AA26" s="9">
        <f>Z26+1</f>
        <v>45265</v>
      </c>
      <c r="AB26" s="9">
        <f t="shared" ref="AB26:AF28" si="19">AA26+1</f>
        <v>45266</v>
      </c>
      <c r="AC26" s="9">
        <f t="shared" si="19"/>
        <v>45267</v>
      </c>
      <c r="AD26" s="9">
        <f t="shared" si="19"/>
        <v>45268</v>
      </c>
      <c r="AE26" s="9">
        <f t="shared" si="19"/>
        <v>45269</v>
      </c>
      <c r="AF26" s="9">
        <f t="shared" si="19"/>
        <v>45270</v>
      </c>
    </row>
    <row r="27" spans="2:32" s="8" customFormat="1" ht="26.1" customHeight="1" x14ac:dyDescent="0.35">
      <c r="B27" s="9">
        <f>H26+1</f>
        <v>45180</v>
      </c>
      <c r="C27" s="9">
        <f>B27+1</f>
        <v>45181</v>
      </c>
      <c r="D27" s="9">
        <f t="shared" si="16"/>
        <v>45182</v>
      </c>
      <c r="E27" s="9">
        <f t="shared" si="16"/>
        <v>45183</v>
      </c>
      <c r="F27" s="9">
        <f t="shared" si="16"/>
        <v>45184</v>
      </c>
      <c r="G27" s="9">
        <f t="shared" si="16"/>
        <v>45185</v>
      </c>
      <c r="H27" s="9">
        <f t="shared" si="16"/>
        <v>45186</v>
      </c>
      <c r="I27" s="35"/>
      <c r="J27" s="9">
        <f>P26+1</f>
        <v>45208</v>
      </c>
      <c r="K27" s="9">
        <f>J27+1</f>
        <v>45209</v>
      </c>
      <c r="L27" s="9">
        <f t="shared" si="17"/>
        <v>45210</v>
      </c>
      <c r="M27" s="9">
        <f t="shared" si="17"/>
        <v>45211</v>
      </c>
      <c r="N27" s="9">
        <f t="shared" si="17"/>
        <v>45212</v>
      </c>
      <c r="O27" s="9">
        <f t="shared" si="17"/>
        <v>45213</v>
      </c>
      <c r="P27" s="9">
        <f t="shared" si="17"/>
        <v>45214</v>
      </c>
      <c r="Q27" s="35"/>
      <c r="R27" s="9">
        <f>X26+1</f>
        <v>45243</v>
      </c>
      <c r="S27" s="9">
        <f>R27+1</f>
        <v>45244</v>
      </c>
      <c r="T27" s="9">
        <f t="shared" si="18"/>
        <v>45245</v>
      </c>
      <c r="U27" s="9">
        <f t="shared" si="18"/>
        <v>45246</v>
      </c>
      <c r="V27" s="9">
        <f t="shared" si="18"/>
        <v>45247</v>
      </c>
      <c r="W27" s="9">
        <f t="shared" si="18"/>
        <v>45248</v>
      </c>
      <c r="X27" s="9">
        <f t="shared" si="18"/>
        <v>45249</v>
      </c>
      <c r="Y27" s="35"/>
      <c r="Z27" s="9">
        <f>AF26+1</f>
        <v>45271</v>
      </c>
      <c r="AA27" s="9">
        <f>Z27+1</f>
        <v>45272</v>
      </c>
      <c r="AB27" s="9">
        <f t="shared" si="19"/>
        <v>45273</v>
      </c>
      <c r="AC27" s="9">
        <f t="shared" si="19"/>
        <v>45274</v>
      </c>
      <c r="AD27" s="9">
        <f t="shared" si="19"/>
        <v>45275</v>
      </c>
      <c r="AE27" s="9">
        <f t="shared" si="19"/>
        <v>45276</v>
      </c>
      <c r="AF27" s="9">
        <f t="shared" si="19"/>
        <v>45277</v>
      </c>
    </row>
    <row r="28" spans="2:32" s="8" customFormat="1" ht="26.1" customHeight="1" x14ac:dyDescent="0.35">
      <c r="B28" s="9">
        <f>H27+1</f>
        <v>45187</v>
      </c>
      <c r="C28" s="9">
        <f>B28+1</f>
        <v>45188</v>
      </c>
      <c r="D28" s="9">
        <f t="shared" si="16"/>
        <v>45189</v>
      </c>
      <c r="E28" s="9">
        <f t="shared" si="16"/>
        <v>45190</v>
      </c>
      <c r="F28" s="9">
        <f t="shared" si="16"/>
        <v>45191</v>
      </c>
      <c r="G28" s="9">
        <f t="shared" si="16"/>
        <v>45192</v>
      </c>
      <c r="H28" s="9">
        <f t="shared" si="16"/>
        <v>45193</v>
      </c>
      <c r="I28" s="35"/>
      <c r="J28" s="9">
        <f>P27+1</f>
        <v>45215</v>
      </c>
      <c r="K28" s="9">
        <f>J28+1</f>
        <v>45216</v>
      </c>
      <c r="L28" s="9">
        <f t="shared" si="17"/>
        <v>45217</v>
      </c>
      <c r="M28" s="9">
        <f t="shared" si="17"/>
        <v>45218</v>
      </c>
      <c r="N28" s="9">
        <f t="shared" si="17"/>
        <v>45219</v>
      </c>
      <c r="O28" s="9">
        <f t="shared" si="17"/>
        <v>45220</v>
      </c>
      <c r="P28" s="9">
        <f t="shared" si="17"/>
        <v>45221</v>
      </c>
      <c r="Q28" s="35"/>
      <c r="R28" s="9">
        <f>X27+1</f>
        <v>45250</v>
      </c>
      <c r="S28" s="9">
        <f>R28+1</f>
        <v>45251</v>
      </c>
      <c r="T28" s="9">
        <f t="shared" si="18"/>
        <v>45252</v>
      </c>
      <c r="U28" s="9">
        <f t="shared" si="18"/>
        <v>45253</v>
      </c>
      <c r="V28" s="9">
        <f t="shared" si="18"/>
        <v>45254</v>
      </c>
      <c r="W28" s="9">
        <f t="shared" si="18"/>
        <v>45255</v>
      </c>
      <c r="X28" s="9">
        <f t="shared" si="18"/>
        <v>45256</v>
      </c>
      <c r="Y28" s="35"/>
      <c r="Z28" s="9">
        <f>AF27+1</f>
        <v>45278</v>
      </c>
      <c r="AA28" s="9">
        <f>Z28+1</f>
        <v>45279</v>
      </c>
      <c r="AB28" s="9">
        <f t="shared" si="19"/>
        <v>45280</v>
      </c>
      <c r="AC28" s="9">
        <f t="shared" si="19"/>
        <v>45281</v>
      </c>
      <c r="AD28" s="9">
        <f t="shared" si="19"/>
        <v>45282</v>
      </c>
      <c r="AE28" s="9">
        <f t="shared" si="19"/>
        <v>45283</v>
      </c>
      <c r="AF28" s="9">
        <f t="shared" si="19"/>
        <v>45284</v>
      </c>
    </row>
    <row r="29" spans="2:32" s="8" customFormat="1" ht="26.1" customHeight="1" x14ac:dyDescent="0.35">
      <c r="B29" s="9">
        <f>IF(MONTH(H28+1)=MONTH(C26),H28+1,"")</f>
        <v>45194</v>
      </c>
      <c r="C29" s="9">
        <f>IFERROR(IF(MONTH(B29+1)=MONTH(C26),B29+1,""),"")</f>
        <v>45195</v>
      </c>
      <c r="D29" s="9">
        <f t="shared" ref="D29:H30" si="20">IFERROR(IF(MONTH(C29+1)=MONTH(D26),C29+1,""),"")</f>
        <v>45196</v>
      </c>
      <c r="E29" s="9">
        <f t="shared" si="20"/>
        <v>45197</v>
      </c>
      <c r="F29" s="9">
        <f t="shared" si="20"/>
        <v>45198</v>
      </c>
      <c r="G29" s="9">
        <f t="shared" si="20"/>
        <v>45199</v>
      </c>
      <c r="H29" s="9" t="str">
        <f t="shared" si="20"/>
        <v/>
      </c>
      <c r="I29" s="35"/>
      <c r="J29" s="9">
        <f>IF(MONTH(P28+1)=MONTH(K26),P28+1,"")</f>
        <v>45222</v>
      </c>
      <c r="K29" s="9">
        <f>IFERROR(IF(MONTH(J29+1)=MONTH(K26),J29+1,""),"")</f>
        <v>45223</v>
      </c>
      <c r="L29" s="9">
        <f t="shared" ref="L29:P30" si="21">IFERROR(IF(MONTH(K29+1)=MONTH(L26),K29+1,""),"")</f>
        <v>45224</v>
      </c>
      <c r="M29" s="9">
        <f t="shared" si="21"/>
        <v>45225</v>
      </c>
      <c r="N29" s="9">
        <f t="shared" si="21"/>
        <v>45226</v>
      </c>
      <c r="O29" s="9">
        <f t="shared" si="21"/>
        <v>45227</v>
      </c>
      <c r="P29" s="9">
        <f t="shared" si="21"/>
        <v>45228</v>
      </c>
      <c r="Q29" s="35"/>
      <c r="R29" s="9">
        <f>IF(MONTH(X28+1)=MONTH(S26),X28+1,"")</f>
        <v>45257</v>
      </c>
      <c r="S29" s="9">
        <f>IFERROR(IF(MONTH(R29+1)=MONTH(S26),R29+1,""),"")</f>
        <v>45258</v>
      </c>
      <c r="T29" s="9">
        <f t="shared" ref="T29:X30" si="22">IFERROR(IF(MONTH(S29+1)=MONTH(T26),S29+1,""),"")</f>
        <v>45259</v>
      </c>
      <c r="U29" s="9">
        <f t="shared" si="22"/>
        <v>45260</v>
      </c>
      <c r="V29" s="9" t="str">
        <f t="shared" si="22"/>
        <v/>
      </c>
      <c r="W29" s="9" t="str">
        <f t="shared" si="22"/>
        <v/>
      </c>
      <c r="X29" s="9" t="str">
        <f t="shared" si="22"/>
        <v/>
      </c>
      <c r="Y29" s="35"/>
      <c r="Z29" s="9">
        <f>IF(MONTH(AF28+1)=MONTH(AA26),AF28+1,"")</f>
        <v>45285</v>
      </c>
      <c r="AA29" s="9">
        <f>IFERROR(IF(MONTH(Z29+1)=MONTH(AA26),Z29+1,""),"")</f>
        <v>45286</v>
      </c>
      <c r="AB29" s="9">
        <f t="shared" ref="AB29:AF30" si="23">IFERROR(IF(MONTH(AA29+1)=MONTH(AB26),AA29+1,""),"")</f>
        <v>45287</v>
      </c>
      <c r="AC29" s="9">
        <f t="shared" si="23"/>
        <v>45288</v>
      </c>
      <c r="AD29" s="9">
        <f t="shared" si="23"/>
        <v>45289</v>
      </c>
      <c r="AE29" s="9">
        <f t="shared" si="23"/>
        <v>45290</v>
      </c>
      <c r="AF29" s="9">
        <f t="shared" si="23"/>
        <v>45291</v>
      </c>
    </row>
    <row r="30" spans="2:32" s="8" customFormat="1" ht="26.1" customHeight="1" x14ac:dyDescent="0.35">
      <c r="B30" s="9" t="str">
        <f>IFERROR(IF(MONTH(H29+1)=MONTH(C27),H29+1,""),"")</f>
        <v/>
      </c>
      <c r="C30" s="9" t="str">
        <f>IFERROR(IF(MONTH(B30+1)=MONTH(C27),B30+1,""),"")</f>
        <v/>
      </c>
      <c r="D30" s="9" t="str">
        <f t="shared" si="20"/>
        <v/>
      </c>
      <c r="E30" s="9" t="str">
        <f t="shared" si="20"/>
        <v/>
      </c>
      <c r="F30" s="9" t="str">
        <f t="shared" si="20"/>
        <v/>
      </c>
      <c r="G30" s="9" t="str">
        <f t="shared" si="20"/>
        <v/>
      </c>
      <c r="H30" s="9" t="str">
        <f t="shared" si="20"/>
        <v/>
      </c>
      <c r="I30" s="35"/>
      <c r="J30" s="9">
        <f>IFERROR(IF(MONTH(P29+1)=MONTH(K27),P29+1,""),"")</f>
        <v>45229</v>
      </c>
      <c r="K30" s="9">
        <f>IFERROR(IF(MONTH(J30+1)=MONTH(K27),J30+1,""),"")</f>
        <v>45230</v>
      </c>
      <c r="L30" s="9" t="str">
        <f t="shared" si="21"/>
        <v/>
      </c>
      <c r="M30" s="9" t="str">
        <f t="shared" si="21"/>
        <v/>
      </c>
      <c r="N30" s="9" t="str">
        <f t="shared" si="21"/>
        <v/>
      </c>
      <c r="O30" s="9" t="str">
        <f t="shared" si="21"/>
        <v/>
      </c>
      <c r="P30" s="9" t="str">
        <f t="shared" si="21"/>
        <v/>
      </c>
      <c r="Q30" s="35"/>
      <c r="R30" s="9" t="str">
        <f>IFERROR(IF(MONTH(X29+1)=MONTH(S27),X29+1,""),"")</f>
        <v/>
      </c>
      <c r="S30" s="9" t="str">
        <f>IFERROR(IF(MONTH(R30+1)=MONTH(S27),R30+1,""),"")</f>
        <v/>
      </c>
      <c r="T30" s="9" t="str">
        <f t="shared" si="22"/>
        <v/>
      </c>
      <c r="U30" s="9" t="str">
        <f t="shared" si="22"/>
        <v/>
      </c>
      <c r="V30" s="9" t="str">
        <f t="shared" si="22"/>
        <v/>
      </c>
      <c r="W30" s="9" t="str">
        <f t="shared" si="22"/>
        <v/>
      </c>
      <c r="X30" s="9" t="str">
        <f t="shared" si="22"/>
        <v/>
      </c>
      <c r="Y30" s="35"/>
      <c r="Z30" s="9" t="str">
        <f>IFERROR(IF(MONTH(AF29+1)=MONTH(AA27),AF29+1,""),"")</f>
        <v/>
      </c>
      <c r="AA30" s="9" t="str">
        <f>IFERROR(IF(MONTH(Z30+1)=MONTH(AA27),Z30+1,""),"")</f>
        <v/>
      </c>
      <c r="AB30" s="9" t="str">
        <f t="shared" si="23"/>
        <v/>
      </c>
      <c r="AC30" s="9" t="str">
        <f t="shared" si="23"/>
        <v/>
      </c>
      <c r="AD30" s="9" t="str">
        <f t="shared" si="23"/>
        <v/>
      </c>
      <c r="AE30" s="9" t="str">
        <f t="shared" si="23"/>
        <v/>
      </c>
      <c r="AF30" s="9" t="str">
        <f t="shared" si="23"/>
        <v/>
      </c>
    </row>
    <row r="31" spans="2:32" s="7" customFormat="1" ht="26.1" customHeight="1" x14ac:dyDescent="0.35"/>
    <row r="32" spans="2:32" ht="26.1" customHeight="1" x14ac:dyDescent="0.35">
      <c r="B32" s="17"/>
    </row>
    <row r="34" spans="2:3" ht="26.1" customHeight="1" x14ac:dyDescent="0.35">
      <c r="B34" s="23"/>
      <c r="C34" s="23"/>
    </row>
  </sheetData>
  <mergeCells count="13">
    <mergeCell ref="B23:H23"/>
    <mergeCell ref="J23:P23"/>
    <mergeCell ref="R23:X23"/>
    <mergeCell ref="Z23:AF23"/>
    <mergeCell ref="AC1:AF1"/>
    <mergeCell ref="B5:H5"/>
    <mergeCell ref="J5:P5"/>
    <mergeCell ref="R5:X5"/>
    <mergeCell ref="Z5:AF5"/>
    <mergeCell ref="B14:H14"/>
    <mergeCell ref="J14:P14"/>
    <mergeCell ref="R14:X14"/>
    <mergeCell ref="Z14:AF14"/>
  </mergeCells>
  <conditionalFormatting sqref="B7:H12 J7:P12 R7:X12 Z7:AF12 B16:H21 J16:P21 R16:X21 Z16:AF21 B25:H30 J25:P30 R25:X30 Z25:AF30">
    <cfRule type="expression" dxfId="0" priority="1" stopIfTrue="1">
      <formula>NOT(ISNUMBER(B7))</formula>
    </cfRule>
    <cfRule type="expression" priority="2" stopIfTrue="1">
      <formula>B7&lt;Pattern_Start</formula>
    </cfRule>
  </conditionalFormatting>
  <dataValidations count="3">
    <dataValidation allowBlank="1" showErrorMessage="1" sqref="C3 I3 O3" xr:uid="{89FED100-77BD-4F1F-A8D9-57F10FFB9053}"/>
    <dataValidation allowBlank="1" showErrorMessage="1" promptTitle="Calendrier d’horaire de travail" prompt="Utilisez les toupies pour modifier l’année du calendrier. _x000a__x000a_Calendar affiche automatiquement l’échéancier des équipes pour chaque date. Configurez les détails et le modèle à partir de l’onglet Modèle." sqref="A1" xr:uid="{5BDAFB1A-C430-4BB3-8680-51880BCB075F}"/>
    <dataValidation allowBlank="1" showErrorMessage="1" prompt="Utiliser les toupies pour modifier rapidement l’année du calendrier" sqref="AC1:AF1" xr:uid="{DB0F0D36-2F62-4B91-BEBA-2B5E807C3221}"/>
  </dataValidations>
  <printOptions horizontalCentered="1" verticalCentered="1"/>
  <pageMargins left="0.3" right="0.3" top="0.3" bottom="0.3" header="0" footer="0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oucle de progression">
              <controlPr defaultSize="0" print="0" autoPict="0" macro="[0]!mafeuille" altText="Utilisez le bouton de compteur pour modifier l’année civile ou modifiez l’année dans la cellule AE3">
                <anchor moveWithCells="1">
                  <from>
                    <xdr:col>27</xdr:col>
                    <xdr:colOff>411480</xdr:colOff>
                    <xdr:row>0</xdr:row>
                    <xdr:rowOff>342900</xdr:rowOff>
                  </from>
                  <to>
                    <xdr:col>28</xdr:col>
                    <xdr:colOff>144780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TM22790064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Data</vt:lpstr>
      <vt:lpstr>Calendrier</vt:lpstr>
      <vt:lpstr>Calendrier (2)</vt:lpstr>
      <vt:lpstr>Calendrier (3)</vt:lpstr>
      <vt:lpstr>'Calendrier (2)'!CalendarYear</vt:lpstr>
      <vt:lpstr>'Calendrier (3)'!CalendarYear</vt:lpstr>
      <vt:lpstr>CalendarYear</vt:lpstr>
      <vt:lpstr>'Calendrier (2)'!Range_Days</vt:lpstr>
      <vt:lpstr>'Calendrier (3)'!Range_Days</vt:lpstr>
      <vt:lpstr>Range_Days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2020-10-19T18:13:58Z</dcterms:created>
  <dcterms:modified xsi:type="dcterms:W3CDTF">2023-02-22T14:40:42Z</dcterms:modified>
</cp:coreProperties>
</file>