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93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AE9DCD5-E4DF-4CEF-8ECC-F590C86AD983}" xr6:coauthVersionLast="36" xr6:coauthVersionMax="36" xr10:uidLastSave="{00000000-0000-0000-0000-000000000000}"/>
  <bookViews>
    <workbookView xWindow="360" yWindow="480" windowWidth="16536" windowHeight="9432" xr2:uid="{00000000-000D-0000-FFFF-FFFF00000000}"/>
  </bookViews>
  <sheets>
    <sheet name="Tirage" sheetId="1" r:id="rId1"/>
    <sheet name="Synthese" sheetId="2" r:id="rId2"/>
  </sheets>
  <calcPr calcId="191029"/>
</workbook>
</file>

<file path=xl/calcChain.xml><?xml version="1.0" encoding="utf-8"?>
<calcChain xmlns="http://schemas.openxmlformats.org/spreadsheetml/2006/main">
  <c r="H33" i="1" l="1"/>
  <c r="I33" i="1" s="1"/>
  <c r="H17" i="1"/>
  <c r="I17" i="1" s="1"/>
  <c r="K4" i="2" l="1"/>
  <c r="K3" i="2"/>
  <c r="K11" i="2"/>
  <c r="K5" i="2"/>
  <c r="K8" i="2"/>
  <c r="K10" i="2"/>
  <c r="K6" i="2"/>
  <c r="K12" i="2"/>
  <c r="K9" i="2"/>
  <c r="K7" i="2"/>
  <c r="H15" i="2"/>
  <c r="H11" i="2"/>
  <c r="H12" i="2"/>
  <c r="H45" i="2"/>
  <c r="H34" i="2"/>
  <c r="H4" i="2"/>
  <c r="H20" i="2"/>
  <c r="H16" i="2"/>
  <c r="H27" i="2"/>
  <c r="H6" i="2"/>
  <c r="H26" i="2"/>
  <c r="H35" i="2"/>
  <c r="H19" i="2"/>
  <c r="H37" i="2"/>
  <c r="H46" i="2"/>
  <c r="H7" i="2"/>
  <c r="H38" i="2"/>
  <c r="H30" i="2"/>
  <c r="H41" i="2"/>
  <c r="H50" i="2"/>
  <c r="H29" i="2"/>
  <c r="H49" i="2"/>
  <c r="H33" i="2"/>
  <c r="H40" i="2"/>
  <c r="H39" i="2"/>
  <c r="H5" i="2"/>
  <c r="H9" i="2"/>
  <c r="H14" i="2"/>
  <c r="H3" i="2"/>
  <c r="H48" i="2"/>
  <c r="H23" i="2"/>
  <c r="H28" i="2"/>
  <c r="H17" i="2"/>
  <c r="H13" i="2"/>
  <c r="H51" i="2"/>
  <c r="H36" i="2"/>
  <c r="H44" i="2"/>
  <c r="H47" i="2"/>
  <c r="H22" i="2"/>
  <c r="H8" i="2"/>
  <c r="H10" i="2"/>
  <c r="H18" i="2"/>
  <c r="H43" i="2"/>
  <c r="H31" i="2"/>
  <c r="H21" i="2"/>
  <c r="H24" i="2"/>
  <c r="H32" i="2"/>
  <c r="H42" i="2"/>
  <c r="H25" i="2"/>
  <c r="B5" i="2" l="1"/>
  <c r="B11" i="2"/>
  <c r="B4" i="2"/>
  <c r="B6" i="2"/>
  <c r="B3" i="2"/>
  <c r="B7" i="2"/>
  <c r="B8" i="2"/>
  <c r="B12" i="2"/>
  <c r="B10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9" i="2"/>
  <c r="E3" i="2"/>
  <c r="E6" i="2"/>
  <c r="E12" i="2"/>
  <c r="E9" i="2"/>
  <c r="E7" i="2"/>
  <c r="E10" i="2"/>
  <c r="E5" i="2"/>
  <c r="E8" i="2"/>
  <c r="E11" i="2"/>
  <c r="E4" i="2"/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</calcChain>
</file>

<file path=xl/sharedStrings.xml><?xml version="1.0" encoding="utf-8"?>
<sst xmlns="http://schemas.openxmlformats.org/spreadsheetml/2006/main" count="13" uniqueCount="7">
  <si>
    <t>Gain</t>
  </si>
  <si>
    <t>Nos numéros</t>
  </si>
  <si>
    <t>Payé</t>
  </si>
  <si>
    <t>Complémentaire</t>
  </si>
  <si>
    <t>Trier du + grand au plus petit</t>
  </si>
  <si>
    <t>N°</t>
  </si>
  <si>
    <t>NB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</si>
</sst>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&quot; &quot;dd/mm/yyyy"/>
    <numFmt numFmtId="165" formatCode="#,##0.00&quot; &quot;[$€-40C];[Red]&quot;-&quot;#,##0.00&quot; &quot;[$€-40C]"/>
  </numFmts>
  <fonts count="10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4"/>
      <color rgb="FFFF0000"/>
      <name val="Arial"/>
      <family val="2"/>
    </font>
    <font>
      <i/>
      <sz val="11"/>
      <color theme="3" tint="0.39997558519241921"/>
      <name val="Algerian"/>
      <family val="5"/>
    </font>
    <font>
      <sz val="11"/>
      <color theme="3" tint="-0.249977111117893"/>
      <name val="Arial"/>
      <family val="2"/>
    </font>
    <font>
      <sz val="11"/>
      <color rgb="FF00B050"/>
      <name val="Arial"/>
      <family val="2"/>
    </font>
    <font>
      <i/>
      <sz val="11"/>
      <color theme="3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/>
      <right/>
      <top style="thick">
        <color auto="1"/>
      </top>
      <bottom/>
      <diagonal/>
    </border>
  </borders>
  <cellStyleXfs count="7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0" fontId="3" fillId="0" borderId="0"/>
    <xf numFmtId="0" fontId="4" fillId="0" borderId="0"/>
    <xf numFmtId="165" fontId="4" fillId="0" borderId="0"/>
  </cellStyleXfs>
  <cellXfs count="16">
    <xf numFmtId="0" fontId="0" fillId="0" borderId="0" xfId="0"/>
    <xf numFmtId="164" fontId="0" fillId="0" borderId="0" xfId="0" applyNumberFormat="1"/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165" fontId="2" fillId="0" borderId="0" xfId="0" applyNumberFormat="1" applyFont="1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6" fillId="0" borderId="0" xfId="0" applyNumberFormat="1" applyFont="1" applyAlignment="1">
      <alignment horizontal="right" vertical="center"/>
    </xf>
    <xf numFmtId="165" fontId="7" fillId="0" borderId="0" xfId="0" applyNumberFormat="1" applyFont="1"/>
    <xf numFmtId="164" fontId="8" fillId="0" borderId="0" xfId="0" applyNumberFormat="1" applyFont="1"/>
    <xf numFmtId="165" fontId="9" fillId="0" borderId="0" xfId="0" applyNumberFormat="1" applyFont="1" applyAlignment="1">
      <alignment horizontal="center"/>
    </xf>
    <xf numFmtId="165" fontId="0" fillId="0" borderId="2" xfId="0" applyNumberFormat="1" applyBorder="1"/>
    <xf numFmtId="0" fontId="0" fillId="2" borderId="0" xfId="0" applyFill="1" applyAlignment="1">
      <alignment horizontal="centerContinuous"/>
    </xf>
    <xf numFmtId="1" fontId="0" fillId="2" borderId="0" xfId="0" applyNumberFormat="1" applyFill="1" applyAlignment="1">
      <alignment horizontal="centerContinuous"/>
    </xf>
    <xf numFmtId="1" fontId="0" fillId="0" borderId="0" xfId="0" applyNumberFormat="1" applyAlignment="1">
      <alignment horizontal="center"/>
    </xf>
  </cellXfs>
  <cellStyles count="7">
    <cellStyle name="Heading" xfId="1" xr:uid="{00000000-0005-0000-0000-000000000000}"/>
    <cellStyle name="Heading1" xfId="2" xr:uid="{00000000-0005-0000-0000-000001000000}"/>
    <cellStyle name="joker" xfId="3" xr:uid="{00000000-0005-0000-0000-000002000000}"/>
    <cellStyle name="joker1" xfId="4" xr:uid="{00000000-0005-0000-0000-000003000000}"/>
    <cellStyle name="Normal" xfId="0" builtinId="0" customBuiltin="1"/>
    <cellStyle name="Result" xfId="5" xr:uid="{00000000-0005-0000-0000-000005000000}"/>
    <cellStyle name="Result2" xfId="6" xr:uid="{00000000-0005-0000-0000-000006000000}"/>
  </cellStyles>
  <dxfs count="979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numFmt numFmtId="0" formatCode="General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988617-7A7F-475E-A4D7-4BC3E8D6792F}" name="T_numtrier" displayName="T_numtrier" ref="G2:H51" totalsRowShown="0">
  <sortState ref="G3:H51">
    <sortCondition descending="1" ref="H3:H51"/>
  </sortState>
  <tableColumns count="2">
    <tableColumn id="1" xr3:uid="{B11A7EC6-D25E-4A36-90F5-E853B0FAD73D}" name="N°"/>
    <tableColumn id="2" xr3:uid="{051E585C-0C46-45B2-881C-06C8BA6393C8}" name="NB sortie" dataDxfId="978">
      <calculatedColumnFormula>COUNTIF(Tirage!B:F,T_numtrier[[#This Row],[N°]])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8A3CF77-80B4-488D-B90E-275D065DCBE8}" name="T_Compltrier" displayName="T_Compltrier" ref="J2:K12" totalsRowShown="0">
  <sortState ref="J3:K12">
    <sortCondition descending="1" ref="K3:K12"/>
  </sortState>
  <tableColumns count="2">
    <tableColumn id="1" xr3:uid="{4E7F7CA7-2B7E-4134-96EB-0798432E2BC4}" name="N°"/>
    <tableColumn id="2" xr3:uid="{8D95E61F-FA2C-422C-9AA2-C454B952EDF5}" name="NB sortie" dataDxfId="977">
      <calculatedColumnFormula>COUNTIF(Tirage!G:G,T_Compltrier[[#This Row],[N°]])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33"/>
  <sheetViews>
    <sheetView tabSelected="1" zoomScaleNormal="100" workbookViewId="0">
      <pane ySplit="1" topLeftCell="A2" activePane="bottomLeft" state="frozen"/>
      <selection pane="bottomLeft" activeCell="A3" sqref="A3"/>
    </sheetView>
  </sheetViews>
  <sheetFormatPr baseColWidth="10" defaultRowHeight="13.8" x14ac:dyDescent="0.25"/>
  <cols>
    <col min="1" max="1" width="17.69921875" style="1" customWidth="1"/>
    <col min="2" max="6" width="4.19921875" style="6" customWidth="1"/>
    <col min="7" max="7" width="4.19921875" style="7" customWidth="1"/>
    <col min="8" max="8" width="8.3984375" style="5" customWidth="1"/>
    <col min="9" max="9" width="10.69921875" style="9" customWidth="1"/>
    <col min="10" max="10" width="4" customWidth="1"/>
    <col min="11" max="11" width="1.19921875" customWidth="1"/>
    <col min="12" max="12" width="10.5" customWidth="1"/>
    <col min="13" max="13" width="7.19921875" customWidth="1"/>
    <col min="14" max="14" width="5.59765625" style="6" customWidth="1"/>
    <col min="15" max="15" width="8.796875" customWidth="1"/>
    <col min="16" max="16" width="5" customWidth="1"/>
    <col min="17" max="17" width="5.59765625" style="6" customWidth="1"/>
    <col min="18" max="18" width="6.8984375" customWidth="1"/>
    <col min="19" max="19" width="4.19921875" customWidth="1"/>
    <col min="20" max="20" width="5.59765625" style="6" customWidth="1"/>
    <col min="21" max="21" width="4.19921875" customWidth="1"/>
    <col min="22" max="22" width="4.59765625" customWidth="1"/>
    <col min="23" max="23" width="5.59765625" style="6" customWidth="1"/>
  </cols>
  <sheetData>
    <row r="1" spans="1:9" ht="17.399999999999999" x14ac:dyDescent="0.3">
      <c r="A1" s="8" t="s">
        <v>1</v>
      </c>
      <c r="B1" s="2">
        <v>13</v>
      </c>
      <c r="C1" s="2">
        <v>15</v>
      </c>
      <c r="D1" s="2">
        <v>21</v>
      </c>
      <c r="E1" s="2">
        <v>25</v>
      </c>
      <c r="F1" s="2">
        <v>43</v>
      </c>
      <c r="G1" s="3">
        <v>2</v>
      </c>
      <c r="H1" s="4" t="s">
        <v>0</v>
      </c>
      <c r="I1" s="11" t="s">
        <v>2</v>
      </c>
    </row>
    <row r="2" spans="1:9" x14ac:dyDescent="0.25">
      <c r="A2" s="10">
        <v>44874</v>
      </c>
      <c r="B2" s="6">
        <v>1</v>
      </c>
      <c r="C2" s="6">
        <v>2</v>
      </c>
      <c r="D2" s="6">
        <v>15</v>
      </c>
      <c r="E2" s="6">
        <v>30</v>
      </c>
      <c r="F2" s="6">
        <v>41</v>
      </c>
      <c r="G2" s="7">
        <v>9</v>
      </c>
    </row>
    <row r="3" spans="1:9" x14ac:dyDescent="0.25">
      <c r="A3" s="10">
        <f>A2+3</f>
        <v>44877</v>
      </c>
      <c r="B3" s="6">
        <v>4</v>
      </c>
      <c r="C3" s="6">
        <v>14</v>
      </c>
      <c r="D3" s="6">
        <v>25</v>
      </c>
      <c r="E3" s="6">
        <v>34</v>
      </c>
      <c r="F3" s="6">
        <v>44</v>
      </c>
      <c r="G3" s="7">
        <v>7</v>
      </c>
    </row>
    <row r="4" spans="1:9" x14ac:dyDescent="0.25">
      <c r="A4" s="10">
        <f>A3+2</f>
        <v>44879</v>
      </c>
      <c r="B4" s="6">
        <v>14</v>
      </c>
      <c r="C4" s="6">
        <v>23</v>
      </c>
      <c r="D4" s="6">
        <v>28</v>
      </c>
      <c r="E4" s="6">
        <v>34</v>
      </c>
      <c r="F4" s="6">
        <v>44</v>
      </c>
      <c r="G4" s="7">
        <v>5</v>
      </c>
    </row>
    <row r="5" spans="1:9" x14ac:dyDescent="0.25">
      <c r="A5" s="10">
        <f>A4+2</f>
        <v>44881</v>
      </c>
      <c r="B5" s="6">
        <v>1</v>
      </c>
      <c r="C5" s="6">
        <v>3</v>
      </c>
      <c r="D5" s="6">
        <v>8</v>
      </c>
      <c r="E5" s="6">
        <v>38</v>
      </c>
      <c r="F5" s="6">
        <v>48</v>
      </c>
      <c r="G5" s="7">
        <v>1</v>
      </c>
    </row>
    <row r="6" spans="1:9" x14ac:dyDescent="0.25">
      <c r="A6" s="10">
        <f>A5+3</f>
        <v>44884</v>
      </c>
      <c r="B6" s="6">
        <v>1</v>
      </c>
      <c r="C6" s="6">
        <v>19</v>
      </c>
      <c r="D6" s="6">
        <v>24</v>
      </c>
      <c r="E6" s="6">
        <v>28</v>
      </c>
      <c r="F6" s="6">
        <v>40</v>
      </c>
      <c r="G6" s="7">
        <v>8</v>
      </c>
    </row>
    <row r="7" spans="1:9" x14ac:dyDescent="0.25">
      <c r="A7" s="10">
        <f>A6+2</f>
        <v>44886</v>
      </c>
      <c r="B7" s="6">
        <v>15</v>
      </c>
      <c r="C7" s="6">
        <v>23</v>
      </c>
      <c r="D7" s="6">
        <v>33</v>
      </c>
      <c r="E7" s="6">
        <v>45</v>
      </c>
      <c r="F7" s="6">
        <v>47</v>
      </c>
      <c r="G7" s="7">
        <v>7</v>
      </c>
    </row>
    <row r="8" spans="1:9" x14ac:dyDescent="0.25">
      <c r="A8" s="10">
        <f>A7+2</f>
        <v>44888</v>
      </c>
      <c r="B8" s="6">
        <v>15</v>
      </c>
      <c r="C8" s="6">
        <v>19</v>
      </c>
      <c r="D8" s="6">
        <v>36</v>
      </c>
      <c r="E8" s="6">
        <v>45</v>
      </c>
      <c r="F8" s="6">
        <v>46</v>
      </c>
      <c r="G8" s="7">
        <v>4</v>
      </c>
    </row>
    <row r="9" spans="1:9" x14ac:dyDescent="0.25">
      <c r="A9" s="10">
        <f>A8+3</f>
        <v>44891</v>
      </c>
      <c r="B9" s="6">
        <v>2</v>
      </c>
      <c r="C9" s="6">
        <v>5</v>
      </c>
      <c r="D9" s="6">
        <v>7</v>
      </c>
      <c r="E9" s="6">
        <v>23</v>
      </c>
      <c r="F9" s="6">
        <v>28</v>
      </c>
      <c r="G9" s="7">
        <v>5</v>
      </c>
    </row>
    <row r="10" spans="1:9" x14ac:dyDescent="0.25">
      <c r="A10" s="10">
        <f>A9+2</f>
        <v>44893</v>
      </c>
      <c r="B10" s="6">
        <v>2</v>
      </c>
      <c r="C10" s="6">
        <v>9</v>
      </c>
      <c r="D10" s="6">
        <v>13</v>
      </c>
      <c r="E10" s="6">
        <v>24</v>
      </c>
      <c r="F10" s="6">
        <v>46</v>
      </c>
      <c r="G10" s="7">
        <v>6</v>
      </c>
    </row>
    <row r="11" spans="1:9" x14ac:dyDescent="0.25">
      <c r="A11" s="10">
        <f>A10+2</f>
        <v>44895</v>
      </c>
      <c r="B11" s="6">
        <v>18</v>
      </c>
      <c r="C11" s="6">
        <v>28</v>
      </c>
      <c r="D11" s="6">
        <v>30</v>
      </c>
      <c r="E11" s="6">
        <v>44</v>
      </c>
      <c r="F11" s="6">
        <v>49</v>
      </c>
      <c r="G11" s="7">
        <v>5</v>
      </c>
    </row>
    <row r="12" spans="1:9" x14ac:dyDescent="0.25">
      <c r="A12" s="10">
        <f>A11+3</f>
        <v>44898</v>
      </c>
      <c r="B12" s="6">
        <v>19</v>
      </c>
      <c r="C12" s="6">
        <v>26</v>
      </c>
      <c r="D12" s="6">
        <v>27</v>
      </c>
      <c r="E12" s="6">
        <v>32</v>
      </c>
      <c r="F12" s="6">
        <v>34</v>
      </c>
      <c r="G12" s="7">
        <v>9</v>
      </c>
    </row>
    <row r="13" spans="1:9" x14ac:dyDescent="0.25">
      <c r="A13" s="10">
        <f>A12+2</f>
        <v>44900</v>
      </c>
      <c r="B13" s="6">
        <v>9</v>
      </c>
      <c r="C13" s="6">
        <v>17</v>
      </c>
      <c r="D13" s="6">
        <v>24</v>
      </c>
      <c r="E13" s="6">
        <v>36</v>
      </c>
      <c r="F13" s="6">
        <v>45</v>
      </c>
      <c r="G13" s="7">
        <v>7</v>
      </c>
    </row>
    <row r="14" spans="1:9" x14ac:dyDescent="0.25">
      <c r="A14" s="10">
        <f>A13+2</f>
        <v>44902</v>
      </c>
      <c r="B14" s="6">
        <v>2</v>
      </c>
      <c r="C14" s="6">
        <v>10</v>
      </c>
      <c r="D14" s="6">
        <v>12</v>
      </c>
      <c r="E14" s="6">
        <v>15</v>
      </c>
      <c r="F14" s="6">
        <v>38</v>
      </c>
      <c r="G14" s="7">
        <v>5</v>
      </c>
    </row>
    <row r="15" spans="1:9" x14ac:dyDescent="0.25">
      <c r="A15" s="10">
        <f>A14+3</f>
        <v>44905</v>
      </c>
      <c r="B15" s="6">
        <v>6</v>
      </c>
      <c r="C15" s="6">
        <v>13</v>
      </c>
      <c r="D15" s="6">
        <v>27</v>
      </c>
      <c r="E15" s="6">
        <v>29</v>
      </c>
      <c r="F15" s="6">
        <v>43</v>
      </c>
      <c r="G15" s="7">
        <v>2</v>
      </c>
      <c r="H15" s="5">
        <v>11.1</v>
      </c>
    </row>
    <row r="16" spans="1:9" ht="14.4" thickBot="1" x14ac:dyDescent="0.3">
      <c r="A16" s="10">
        <f>A15+2</f>
        <v>44907</v>
      </c>
      <c r="B16" s="6">
        <v>2</v>
      </c>
      <c r="C16" s="6">
        <v>25</v>
      </c>
      <c r="D16" s="6">
        <v>35</v>
      </c>
      <c r="E16" s="6">
        <v>46</v>
      </c>
      <c r="F16" s="6">
        <v>47</v>
      </c>
      <c r="G16" s="7">
        <v>10</v>
      </c>
    </row>
    <row r="17" spans="1:9" ht="14.4" thickTop="1" x14ac:dyDescent="0.25">
      <c r="H17" s="12">
        <f>SUM(H2:H16)</f>
        <v>11.1</v>
      </c>
      <c r="I17" s="12">
        <f>IF(H17&gt;0,33-H17,33)</f>
        <v>21.9</v>
      </c>
    </row>
    <row r="18" spans="1:9" x14ac:dyDescent="0.25">
      <c r="A18" s="10">
        <f>A16+2</f>
        <v>44909</v>
      </c>
      <c r="B18" s="6">
        <v>4</v>
      </c>
      <c r="C18" s="6">
        <v>6</v>
      </c>
      <c r="D18" s="6">
        <v>15</v>
      </c>
      <c r="E18" s="6">
        <v>20</v>
      </c>
      <c r="F18" s="6">
        <v>37</v>
      </c>
      <c r="G18" s="7">
        <v>10</v>
      </c>
    </row>
    <row r="19" spans="1:9" x14ac:dyDescent="0.25">
      <c r="A19" s="10">
        <f>A18+3</f>
        <v>44912</v>
      </c>
      <c r="B19" s="6">
        <v>8</v>
      </c>
      <c r="C19" s="6">
        <v>23</v>
      </c>
      <c r="D19" s="6">
        <v>27</v>
      </c>
      <c r="E19" s="6">
        <v>42</v>
      </c>
      <c r="F19" s="6">
        <v>46</v>
      </c>
      <c r="G19" s="7">
        <v>3</v>
      </c>
    </row>
    <row r="20" spans="1:9" x14ac:dyDescent="0.25">
      <c r="A20" s="10">
        <f>A19+2</f>
        <v>44914</v>
      </c>
      <c r="B20" s="6">
        <v>6</v>
      </c>
      <c r="C20" s="6">
        <v>31</v>
      </c>
      <c r="D20" s="6">
        <v>35</v>
      </c>
      <c r="E20" s="6">
        <v>36</v>
      </c>
      <c r="F20" s="6">
        <v>46</v>
      </c>
      <c r="G20" s="7">
        <v>4</v>
      </c>
    </row>
    <row r="21" spans="1:9" x14ac:dyDescent="0.25">
      <c r="A21" s="10">
        <f>A20+2</f>
        <v>44916</v>
      </c>
      <c r="B21" s="6">
        <v>11</v>
      </c>
      <c r="C21" s="6">
        <v>12</v>
      </c>
      <c r="D21" s="6">
        <v>15</v>
      </c>
      <c r="E21" s="6">
        <v>21</v>
      </c>
      <c r="F21" s="6">
        <v>22</v>
      </c>
      <c r="G21" s="7">
        <v>7</v>
      </c>
      <c r="H21" s="5">
        <v>2.9</v>
      </c>
    </row>
    <row r="22" spans="1:9" x14ac:dyDescent="0.25">
      <c r="A22" s="10">
        <f>A21+3</f>
        <v>44919</v>
      </c>
      <c r="B22" s="6">
        <v>6</v>
      </c>
      <c r="C22" s="6">
        <v>12</v>
      </c>
      <c r="D22" s="6">
        <v>41</v>
      </c>
      <c r="E22" s="6">
        <v>46</v>
      </c>
      <c r="F22" s="6">
        <v>47</v>
      </c>
      <c r="G22" s="7">
        <v>6</v>
      </c>
    </row>
    <row r="23" spans="1:9" x14ac:dyDescent="0.25">
      <c r="A23" s="10">
        <f>A22+2</f>
        <v>44921</v>
      </c>
      <c r="B23" s="6">
        <v>6</v>
      </c>
      <c r="C23" s="6">
        <v>23</v>
      </c>
      <c r="D23" s="6">
        <v>32</v>
      </c>
      <c r="E23" s="6">
        <v>48</v>
      </c>
      <c r="F23" s="6">
        <v>49</v>
      </c>
      <c r="G23" s="7">
        <v>4</v>
      </c>
    </row>
    <row r="24" spans="1:9" x14ac:dyDescent="0.25">
      <c r="A24" s="10">
        <f>A23+2</f>
        <v>44923</v>
      </c>
      <c r="B24" s="6">
        <v>1</v>
      </c>
      <c r="C24" s="6">
        <v>3</v>
      </c>
      <c r="D24" s="6">
        <v>8</v>
      </c>
      <c r="E24" s="6">
        <v>29</v>
      </c>
      <c r="F24" s="6">
        <v>35</v>
      </c>
      <c r="G24" s="7">
        <v>8</v>
      </c>
    </row>
    <row r="25" spans="1:9" x14ac:dyDescent="0.25">
      <c r="A25" s="10">
        <f>A24+3</f>
        <v>44926</v>
      </c>
      <c r="B25" s="6">
        <v>11</v>
      </c>
      <c r="C25" s="6">
        <v>16</v>
      </c>
      <c r="D25" s="6">
        <v>23</v>
      </c>
      <c r="E25" s="6">
        <v>35</v>
      </c>
      <c r="F25" s="6">
        <v>39</v>
      </c>
      <c r="G25" s="7">
        <v>8</v>
      </c>
    </row>
    <row r="26" spans="1:9" x14ac:dyDescent="0.25">
      <c r="A26" s="10">
        <f>A25+2</f>
        <v>44928</v>
      </c>
      <c r="B26" s="6">
        <v>1</v>
      </c>
      <c r="C26" s="6">
        <v>39</v>
      </c>
      <c r="D26" s="6">
        <v>41</v>
      </c>
      <c r="E26" s="6">
        <v>45</v>
      </c>
      <c r="F26" s="6">
        <v>49</v>
      </c>
      <c r="G26" s="7">
        <v>5</v>
      </c>
    </row>
    <row r="27" spans="1:9" x14ac:dyDescent="0.25">
      <c r="A27" s="10">
        <f>A26+2</f>
        <v>44930</v>
      </c>
      <c r="B27" s="6">
        <v>3</v>
      </c>
      <c r="C27" s="6">
        <v>5</v>
      </c>
      <c r="D27" s="6">
        <v>25</v>
      </c>
      <c r="E27" s="6">
        <v>38</v>
      </c>
      <c r="F27" s="6">
        <v>49</v>
      </c>
      <c r="G27" s="7">
        <v>10</v>
      </c>
    </row>
    <row r="28" spans="1:9" x14ac:dyDescent="0.25">
      <c r="A28" s="10">
        <f>A27+3</f>
        <v>44933</v>
      </c>
      <c r="B28" s="6">
        <v>7</v>
      </c>
      <c r="C28" s="6">
        <v>8</v>
      </c>
      <c r="D28" s="6">
        <v>21</v>
      </c>
      <c r="E28" s="6">
        <v>34</v>
      </c>
      <c r="F28" s="6">
        <v>43</v>
      </c>
      <c r="G28" s="7">
        <v>6</v>
      </c>
      <c r="H28" s="5">
        <v>4.4000000000000004</v>
      </c>
    </row>
    <row r="29" spans="1:9" x14ac:dyDescent="0.25">
      <c r="A29" s="10">
        <f>A28+2</f>
        <v>44935</v>
      </c>
      <c r="B29" s="6">
        <v>1</v>
      </c>
      <c r="C29" s="6">
        <v>20</v>
      </c>
      <c r="D29" s="6">
        <v>30</v>
      </c>
      <c r="E29" s="6">
        <v>38</v>
      </c>
      <c r="F29" s="6">
        <v>48</v>
      </c>
      <c r="G29" s="7">
        <v>3</v>
      </c>
    </row>
    <row r="30" spans="1:9" x14ac:dyDescent="0.25">
      <c r="A30" s="10">
        <f>A29+2</f>
        <v>44937</v>
      </c>
      <c r="B30" s="6">
        <v>3</v>
      </c>
      <c r="C30" s="6">
        <v>8</v>
      </c>
      <c r="D30" s="6">
        <v>16</v>
      </c>
      <c r="E30" s="6">
        <v>17</v>
      </c>
      <c r="F30" s="6">
        <v>47</v>
      </c>
      <c r="G30" s="7">
        <v>9</v>
      </c>
    </row>
    <row r="31" spans="1:9" x14ac:dyDescent="0.25">
      <c r="A31" s="10">
        <f>A30+3</f>
        <v>44940</v>
      </c>
    </row>
    <row r="32" spans="1:9" ht="14.4" thickBot="1" x14ac:dyDescent="0.3">
      <c r="A32" s="10">
        <f>A31+2</f>
        <v>44942</v>
      </c>
    </row>
    <row r="33" spans="8:9" ht="14.4" thickTop="1" x14ac:dyDescent="0.25">
      <c r="H33" s="12">
        <f>SUM(H18:H32)</f>
        <v>7.3000000000000007</v>
      </c>
      <c r="I33" s="12">
        <f>IF(H33&gt;0,33-H33,33)</f>
        <v>25.7</v>
      </c>
    </row>
  </sheetData>
  <conditionalFormatting sqref="G2:G16 G18:G32 G34:G3862">
    <cfRule type="cellIs" dxfId="976" priority="1260" operator="equal">
      <formula>$G$1</formula>
    </cfRule>
  </conditionalFormatting>
  <conditionalFormatting sqref="B2:F16 B18:F32 B34:F3862">
    <cfRule type="cellIs" dxfId="975" priority="1255" operator="equal">
      <formula>$F$1</formula>
    </cfRule>
    <cfRule type="cellIs" dxfId="974" priority="1256" operator="equal">
      <formula>$E$1</formula>
    </cfRule>
    <cfRule type="cellIs" dxfId="973" priority="1257" operator="equal">
      <formula>$D$1</formula>
    </cfRule>
    <cfRule type="cellIs" dxfId="972" priority="1258" operator="equal">
      <formula>$C$1</formula>
    </cfRule>
    <cfRule type="cellIs" dxfId="971" priority="1259" operator="equal">
      <formula>$B$1</formula>
    </cfRule>
  </conditionalFormatting>
  <conditionalFormatting sqref="G17">
    <cfRule type="cellIs" dxfId="11" priority="12" operator="equal">
      <formula>$G$1</formula>
    </cfRule>
  </conditionalFormatting>
  <conditionalFormatting sqref="B17:F17">
    <cfRule type="cellIs" dxfId="10" priority="7" operator="equal">
      <formula>$F$1</formula>
    </cfRule>
    <cfRule type="cellIs" dxfId="9" priority="8" operator="equal">
      <formula>$E$1</formula>
    </cfRule>
    <cfRule type="cellIs" dxfId="8" priority="9" operator="equal">
      <formula>$D$1</formula>
    </cfRule>
    <cfRule type="cellIs" dxfId="7" priority="10" operator="equal">
      <formula>$C$1</formula>
    </cfRule>
    <cfRule type="cellIs" dxfId="6" priority="11" operator="equal">
      <formula>$B$1</formula>
    </cfRule>
  </conditionalFormatting>
  <conditionalFormatting sqref="G33">
    <cfRule type="cellIs" dxfId="5" priority="6" operator="equal">
      <formula>$G$1</formula>
    </cfRule>
  </conditionalFormatting>
  <conditionalFormatting sqref="B33:F33">
    <cfRule type="cellIs" dxfId="4" priority="1" operator="equal">
      <formula>$F$1</formula>
    </cfRule>
    <cfRule type="cellIs" dxfId="3" priority="2" operator="equal">
      <formula>$E$1</formula>
    </cfRule>
    <cfRule type="cellIs" dxfId="2" priority="3" operator="equal">
      <formula>$D$1</formula>
    </cfRule>
    <cfRule type="cellIs" dxfId="1" priority="4" operator="equal">
      <formula>$C$1</formula>
    </cfRule>
    <cfRule type="cellIs" dxfId="0" priority="5" operator="equal">
      <formula>$B$1</formula>
    </cfRule>
  </conditionalFormatting>
  <dataValidations count="2">
    <dataValidation type="whole" allowBlank="1" showInputMessage="1" showErrorMessage="1" sqref="B1:F1048576" xr:uid="{00000000-0002-0000-0000-000000000000}">
      <formula1>1</formula1>
      <formula2>49</formula2>
    </dataValidation>
    <dataValidation type="whole" allowBlank="1" showInputMessage="1" showErrorMessage="1" sqref="G1:G1048576" xr:uid="{00000000-0002-0000-0000-000001000000}">
      <formula1>1</formula1>
      <formula2>10</formula2>
    </dataValidation>
  </dataValidations>
  <pageMargins left="0" right="0" top="0.39409448818897641" bottom="0.39409448818897641" header="0" footer="0"/>
  <pageSetup paperSize="9" orientation="portrait" horizontalDpi="360" verticalDpi="360" r:id="rId1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AFA11A-3F45-4F9F-9FB7-2DF47008037A}">
  <sheetPr codeName="Feuil2"/>
  <dimension ref="A1:K51"/>
  <sheetViews>
    <sheetView workbookViewId="0">
      <selection activeCell="M9" sqref="M9"/>
    </sheetView>
  </sheetViews>
  <sheetFormatPr baseColWidth="10" defaultRowHeight="13.8" x14ac:dyDescent="0.25"/>
  <cols>
    <col min="1" max="1" width="3.796875" customWidth="1"/>
    <col min="2" max="2" width="9.8984375" style="6" customWidth="1"/>
    <col min="4" max="4" width="3.19921875" customWidth="1"/>
    <col min="5" max="5" width="9" customWidth="1"/>
    <col min="7" max="7" width="4.59765625" customWidth="1"/>
    <col min="8" max="8" width="10.69921875" style="15" customWidth="1"/>
    <col min="10" max="10" width="4.59765625" customWidth="1"/>
    <col min="11" max="11" width="10.69921875" style="15" customWidth="1"/>
  </cols>
  <sheetData>
    <row r="1" spans="1:11" x14ac:dyDescent="0.25">
      <c r="D1" s="13" t="s">
        <v>3</v>
      </c>
      <c r="E1" s="13"/>
      <c r="G1" s="13" t="s">
        <v>4</v>
      </c>
      <c r="H1" s="14"/>
      <c r="I1" s="13"/>
      <c r="J1" s="13"/>
      <c r="K1" s="14"/>
    </row>
    <row r="2" spans="1:11" x14ac:dyDescent="0.25">
      <c r="A2" t="s">
        <v>5</v>
      </c>
      <c r="B2" s="6" t="s">
        <v>6</v>
      </c>
      <c r="D2" t="s">
        <v>5</v>
      </c>
      <c r="E2" t="s">
        <v>6</v>
      </c>
      <c r="G2" t="s">
        <v>5</v>
      </c>
      <c r="H2" s="6" t="s">
        <v>6</v>
      </c>
      <c r="J2" t="s">
        <v>5</v>
      </c>
      <c r="K2" s="6" t="s">
        <v>6</v>
      </c>
    </row>
    <row r="3" spans="1:11" x14ac:dyDescent="0.25">
      <c r="A3">
        <v>10</v>
      </c>
      <c r="B3" s="6">
        <f>COUNTIF(Tirage!$B:$F,Synthese!A8)</f>
        <v>2</v>
      </c>
      <c r="D3">
        <v>10</v>
      </c>
      <c r="E3">
        <f>COUNTIF(Tirage!$G:$G,Synthese!$D4)</f>
        <v>3</v>
      </c>
      <c r="G3">
        <v>44</v>
      </c>
      <c r="H3" s="15">
        <f>COUNTIF(Tirage!B:F,T_numtrier[[#This Row],[N°]])</f>
        <v>3</v>
      </c>
      <c r="J3">
        <v>9</v>
      </c>
      <c r="K3" s="6">
        <f>COUNTIF(Tirage!G:G,T_Compltrier[[#This Row],[N°]])</f>
        <v>3</v>
      </c>
    </row>
    <row r="4" spans="1:11" x14ac:dyDescent="0.25">
      <c r="A4">
        <v>9</v>
      </c>
      <c r="B4" s="6">
        <f>COUNTIF(Tirage!$B:$F,Synthese!A6)</f>
        <v>2</v>
      </c>
      <c r="D4">
        <v>9</v>
      </c>
      <c r="E4">
        <f>COUNTIF(Tirage!$G:$G,Synthese!$D3)</f>
        <v>3</v>
      </c>
      <c r="G4">
        <v>15</v>
      </c>
      <c r="H4" s="15">
        <f>COUNTIF(Tirage!B:F,T_numtrier[[#This Row],[N°]])</f>
        <v>7</v>
      </c>
      <c r="J4">
        <v>10</v>
      </c>
      <c r="K4" s="6">
        <f>COUNTIF(Tirage!G:G,T_Compltrier[[#This Row],[N°]])</f>
        <v>3</v>
      </c>
    </row>
    <row r="5" spans="1:11" x14ac:dyDescent="0.25">
      <c r="A5">
        <v>8</v>
      </c>
      <c r="B5" s="6">
        <f>COUNTIF(Tirage!$B:$F,Synthese!A4)</f>
        <v>2</v>
      </c>
      <c r="D5">
        <v>8</v>
      </c>
      <c r="E5">
        <f>COUNTIF(Tirage!$G:$G,Synthese!$D10)</f>
        <v>2</v>
      </c>
      <c r="G5">
        <v>5</v>
      </c>
      <c r="H5" s="15">
        <f>COUNTIF(Tirage!B:F,T_numtrier[[#This Row],[N°]])</f>
        <v>2</v>
      </c>
      <c r="J5">
        <v>3</v>
      </c>
      <c r="K5" s="6">
        <f>COUNTIF(Tirage!G:G,T_Compltrier[[#This Row],[N°]])</f>
        <v>2</v>
      </c>
    </row>
    <row r="6" spans="1:11" x14ac:dyDescent="0.25">
      <c r="A6">
        <v>7</v>
      </c>
      <c r="B6" s="6">
        <f>COUNTIF(Tirage!$B:$F,Synthese!A7)</f>
        <v>5</v>
      </c>
      <c r="D6">
        <v>7</v>
      </c>
      <c r="E6">
        <f>COUNTIF(Tirage!$G:$G,Synthese!$D5)</f>
        <v>3</v>
      </c>
      <c r="G6">
        <v>19</v>
      </c>
      <c r="H6" s="15">
        <f>COUNTIF(Tirage!B:F,T_numtrier[[#This Row],[N°]])</f>
        <v>3</v>
      </c>
      <c r="J6">
        <v>5</v>
      </c>
      <c r="K6" s="6">
        <f>COUNTIF(Tirage!G:G,T_Compltrier[[#This Row],[N°]])</f>
        <v>5</v>
      </c>
    </row>
    <row r="7" spans="1:11" x14ac:dyDescent="0.25">
      <c r="A7">
        <v>6</v>
      </c>
      <c r="B7" s="6">
        <f>COUNTIF(Tirage!$B:$F,Synthese!A9)</f>
        <v>2</v>
      </c>
      <c r="D7">
        <v>6</v>
      </c>
      <c r="E7">
        <f>COUNTIF(Tirage!$G:$G,Synthese!$D8)</f>
        <v>5</v>
      </c>
      <c r="G7">
        <v>24</v>
      </c>
      <c r="H7" s="15">
        <f>COUNTIF(Tirage!B:F,T_numtrier[[#This Row],[N°]])</f>
        <v>3</v>
      </c>
      <c r="J7">
        <v>8</v>
      </c>
      <c r="K7" s="6">
        <f>COUNTIF(Tirage!G:G,T_Compltrier[[#This Row],[N°]])</f>
        <v>3</v>
      </c>
    </row>
    <row r="8" spans="1:11" x14ac:dyDescent="0.25">
      <c r="A8">
        <v>5</v>
      </c>
      <c r="B8" s="6">
        <f>COUNTIF(Tirage!$B:$F,Synthese!A10)</f>
        <v>4</v>
      </c>
      <c r="D8">
        <v>5</v>
      </c>
      <c r="E8">
        <f>COUNTIF(Tirage!$G:$G,Synthese!$D11)</f>
        <v>2</v>
      </c>
      <c r="G8">
        <v>42</v>
      </c>
      <c r="H8" s="15">
        <f>COUNTIF(Tirage!B:F,T_numtrier[[#This Row],[N°]])</f>
        <v>1</v>
      </c>
      <c r="J8">
        <v>2</v>
      </c>
      <c r="K8" s="6">
        <f>COUNTIF(Tirage!G:G,T_Compltrier[[#This Row],[N°]])</f>
        <v>2</v>
      </c>
    </row>
    <row r="9" spans="1:11" x14ac:dyDescent="0.25">
      <c r="A9">
        <v>4</v>
      </c>
      <c r="B9" s="6">
        <f>COUNTIF(Tirage!$B:$F,Synthese!A3)</f>
        <v>1</v>
      </c>
      <c r="D9">
        <v>4</v>
      </c>
      <c r="E9">
        <f>COUNTIF(Tirage!$G:$G,Synthese!$D7)</f>
        <v>3</v>
      </c>
      <c r="G9">
        <v>38</v>
      </c>
      <c r="H9" s="15">
        <f>COUNTIF(Tirage!B:F,T_numtrier[[#This Row],[N°]])</f>
        <v>4</v>
      </c>
      <c r="J9">
        <v>6</v>
      </c>
      <c r="K9" s="6">
        <f>COUNTIF(Tirage!G:G,T_Compltrier[[#This Row],[N°]])</f>
        <v>3</v>
      </c>
    </row>
    <row r="10" spans="1:11" x14ac:dyDescent="0.25">
      <c r="A10">
        <v>3</v>
      </c>
      <c r="B10" s="6">
        <f>COUNTIF(Tirage!$B:$F,Synthese!A12)</f>
        <v>6</v>
      </c>
      <c r="D10">
        <v>3</v>
      </c>
      <c r="E10">
        <f>COUNTIF(Tirage!$G:$G,Synthese!$D9)</f>
        <v>3</v>
      </c>
      <c r="G10">
        <v>41</v>
      </c>
      <c r="H10" s="15">
        <f>COUNTIF(Tirage!B:F,T_numtrier[[#This Row],[N°]])</f>
        <v>3</v>
      </c>
      <c r="J10">
        <v>4</v>
      </c>
      <c r="K10" s="6">
        <f>COUNTIF(Tirage!G:G,T_Compltrier[[#This Row],[N°]])</f>
        <v>3</v>
      </c>
    </row>
    <row r="11" spans="1:11" x14ac:dyDescent="0.25">
      <c r="A11">
        <v>2</v>
      </c>
      <c r="B11" s="6">
        <f>COUNTIF(Tirage!$B:$F,Synthese!A5)</f>
        <v>5</v>
      </c>
      <c r="D11">
        <v>2</v>
      </c>
      <c r="E11">
        <f>COUNTIF(Tirage!$G:$G,Synthese!$D12)</f>
        <v>1</v>
      </c>
      <c r="G11">
        <v>35</v>
      </c>
      <c r="H11" s="15">
        <f>COUNTIF(Tirage!B:F,T_numtrier[[#This Row],[N°]])</f>
        <v>4</v>
      </c>
      <c r="J11">
        <v>1</v>
      </c>
      <c r="K11" s="6">
        <f>COUNTIF(Tirage!G:G,T_Compltrier[[#This Row],[N°]])</f>
        <v>1</v>
      </c>
    </row>
    <row r="12" spans="1:11" x14ac:dyDescent="0.25">
      <c r="A12">
        <v>1</v>
      </c>
      <c r="B12" s="6">
        <f>COUNTIF(Tirage!$B:$F,Synthese!A11)</f>
        <v>5</v>
      </c>
      <c r="D12">
        <v>1</v>
      </c>
      <c r="E12">
        <f>COUNTIF(Tirage!$G:$G,Synthese!$D6)</f>
        <v>4</v>
      </c>
      <c r="G12">
        <v>31</v>
      </c>
      <c r="H12" s="15">
        <f>COUNTIF(Tirage!B:F,T_numtrier[[#This Row],[N°]])</f>
        <v>1</v>
      </c>
      <c r="J12">
        <v>7</v>
      </c>
      <c r="K12" s="6">
        <f>COUNTIF(Tirage!G:G,T_Compltrier[[#This Row],[N°]])</f>
        <v>4</v>
      </c>
    </row>
    <row r="13" spans="1:11" x14ac:dyDescent="0.25">
      <c r="A13">
        <v>11</v>
      </c>
      <c r="B13" s="6">
        <f>COUNTIF(Tirage!$B:$F,Synthese!A13)</f>
        <v>2</v>
      </c>
      <c r="G13">
        <v>36</v>
      </c>
      <c r="H13" s="15">
        <f>COUNTIF(Tirage!B:F,T_numtrier[[#This Row],[N°]])</f>
        <v>3</v>
      </c>
    </row>
    <row r="14" spans="1:11" x14ac:dyDescent="0.25">
      <c r="A14">
        <v>12</v>
      </c>
      <c r="B14" s="6">
        <f>COUNTIF(Tirage!$B:$F,Synthese!A14)</f>
        <v>3</v>
      </c>
      <c r="G14">
        <v>7</v>
      </c>
      <c r="H14" s="15">
        <f>COUNTIF(Tirage!B:F,T_numtrier[[#This Row],[N°]])</f>
        <v>2</v>
      </c>
    </row>
    <row r="15" spans="1:11" x14ac:dyDescent="0.25">
      <c r="A15">
        <v>13</v>
      </c>
      <c r="B15" s="6">
        <f>COUNTIF(Tirage!$B:$F,Synthese!A15)</f>
        <v>3</v>
      </c>
      <c r="G15">
        <v>6</v>
      </c>
      <c r="H15" s="15">
        <f>COUNTIF(Tirage!B:F,T_numtrier[[#This Row],[N°]])</f>
        <v>5</v>
      </c>
    </row>
    <row r="16" spans="1:11" x14ac:dyDescent="0.25">
      <c r="A16">
        <v>14</v>
      </c>
      <c r="B16" s="6">
        <f>COUNTIF(Tirage!$B:$F,Synthese!A16)</f>
        <v>2</v>
      </c>
      <c r="G16">
        <v>26</v>
      </c>
      <c r="H16" s="15">
        <f>COUNTIF(Tirage!B:F,T_numtrier[[#This Row],[N°]])</f>
        <v>1</v>
      </c>
    </row>
    <row r="17" spans="1:8" x14ac:dyDescent="0.25">
      <c r="A17">
        <v>15</v>
      </c>
      <c r="B17" s="6">
        <f>COUNTIF(Tirage!$B:$F,Synthese!A17)</f>
        <v>7</v>
      </c>
      <c r="G17">
        <v>22</v>
      </c>
      <c r="H17" s="15">
        <f>COUNTIF(Tirage!B:F,T_numtrier[[#This Row],[N°]])</f>
        <v>1</v>
      </c>
    </row>
    <row r="18" spans="1:8" x14ac:dyDescent="0.25">
      <c r="A18">
        <v>16</v>
      </c>
      <c r="B18" s="6">
        <f>COUNTIF(Tirage!$B:$F,Synthese!A18)</f>
        <v>2</v>
      </c>
      <c r="G18">
        <v>29</v>
      </c>
      <c r="H18" s="15">
        <f>COUNTIF(Tirage!B:F,T_numtrier[[#This Row],[N°]])</f>
        <v>2</v>
      </c>
    </row>
    <row r="19" spans="1:8" x14ac:dyDescent="0.25">
      <c r="A19">
        <v>17</v>
      </c>
      <c r="B19" s="6">
        <f>COUNTIF(Tirage!$B:$F,Synthese!A19)</f>
        <v>2</v>
      </c>
      <c r="G19">
        <v>9</v>
      </c>
      <c r="H19" s="15">
        <f>COUNTIF(Tirage!B:F,T_numtrier[[#This Row],[N°]])</f>
        <v>2</v>
      </c>
    </row>
    <row r="20" spans="1:8" x14ac:dyDescent="0.25">
      <c r="A20">
        <v>18</v>
      </c>
      <c r="B20" s="6">
        <f>COUNTIF(Tirage!$B:$F,Synthese!A20)</f>
        <v>1</v>
      </c>
      <c r="G20">
        <v>48</v>
      </c>
      <c r="H20" s="15">
        <f>COUNTIF(Tirage!B:F,T_numtrier[[#This Row],[N°]])</f>
        <v>3</v>
      </c>
    </row>
    <row r="21" spans="1:8" x14ac:dyDescent="0.25">
      <c r="A21">
        <v>19</v>
      </c>
      <c r="B21" s="6">
        <f>COUNTIF(Tirage!$B:$F,Synthese!A21)</f>
        <v>3</v>
      </c>
      <c r="G21">
        <v>13</v>
      </c>
      <c r="H21" s="15">
        <f>COUNTIF(Tirage!B:F,T_numtrier[[#This Row],[N°]])</f>
        <v>3</v>
      </c>
    </row>
    <row r="22" spans="1:8" x14ac:dyDescent="0.25">
      <c r="A22">
        <v>20</v>
      </c>
      <c r="B22" s="6">
        <f>COUNTIF(Tirage!$B:$F,Synthese!A22)</f>
        <v>2</v>
      </c>
      <c r="G22">
        <v>4</v>
      </c>
      <c r="H22" s="15">
        <f>COUNTIF(Tirage!B:F,T_numtrier[[#This Row],[N°]])</f>
        <v>2</v>
      </c>
    </row>
    <row r="23" spans="1:8" x14ac:dyDescent="0.25">
      <c r="A23">
        <v>21</v>
      </c>
      <c r="B23" s="6">
        <f>COUNTIF(Tirage!$B:$F,Synthese!A23)</f>
        <v>3</v>
      </c>
      <c r="G23">
        <v>17</v>
      </c>
      <c r="H23" s="15">
        <f>COUNTIF(Tirage!B:F,T_numtrier[[#This Row],[N°]])</f>
        <v>2</v>
      </c>
    </row>
    <row r="24" spans="1:8" x14ac:dyDescent="0.25">
      <c r="A24">
        <v>22</v>
      </c>
      <c r="B24" s="6">
        <f>COUNTIF(Tirage!$B:$F,Synthese!A24)</f>
        <v>1</v>
      </c>
      <c r="G24">
        <v>40</v>
      </c>
      <c r="H24" s="15">
        <f>COUNTIF(Tirage!B:F,T_numtrier[[#This Row],[N°]])</f>
        <v>1</v>
      </c>
    </row>
    <row r="25" spans="1:8" x14ac:dyDescent="0.25">
      <c r="A25">
        <v>23</v>
      </c>
      <c r="B25" s="6">
        <f>COUNTIF(Tirage!$B:$F,Synthese!A25)</f>
        <v>6</v>
      </c>
      <c r="G25">
        <v>11</v>
      </c>
      <c r="H25" s="15">
        <f>COUNTIF(Tirage!B:F,T_numtrier[[#This Row],[N°]])</f>
        <v>2</v>
      </c>
    </row>
    <row r="26" spans="1:8" x14ac:dyDescent="0.25">
      <c r="A26">
        <v>24</v>
      </c>
      <c r="B26" s="6">
        <f>COUNTIF(Tirage!$B:$F,Synthese!A26)</f>
        <v>3</v>
      </c>
      <c r="G26">
        <v>47</v>
      </c>
      <c r="H26" s="15">
        <f>COUNTIF(Tirage!B:F,T_numtrier[[#This Row],[N°]])</f>
        <v>4</v>
      </c>
    </row>
    <row r="27" spans="1:8" x14ac:dyDescent="0.25">
      <c r="A27">
        <v>25</v>
      </c>
      <c r="B27" s="6">
        <f>COUNTIF(Tirage!$B:$F,Synthese!A27)</f>
        <v>4</v>
      </c>
      <c r="G27">
        <v>12</v>
      </c>
      <c r="H27" s="15">
        <f>COUNTIF(Tirage!B:F,T_numtrier[[#This Row],[N°]])</f>
        <v>3</v>
      </c>
    </row>
    <row r="28" spans="1:8" x14ac:dyDescent="0.25">
      <c r="A28">
        <v>26</v>
      </c>
      <c r="B28" s="6">
        <f>COUNTIF(Tirage!$B:$F,Synthese!A28)</f>
        <v>1</v>
      </c>
      <c r="G28">
        <v>43</v>
      </c>
      <c r="H28" s="15">
        <f>COUNTIF(Tirage!B:F,T_numtrier[[#This Row],[N°]])</f>
        <v>3</v>
      </c>
    </row>
    <row r="29" spans="1:8" x14ac:dyDescent="0.25">
      <c r="A29">
        <v>27</v>
      </c>
      <c r="B29" s="6">
        <f>COUNTIF(Tirage!$B:$F,Synthese!A29)</f>
        <v>3</v>
      </c>
      <c r="G29">
        <v>33</v>
      </c>
      <c r="H29" s="15">
        <f>COUNTIF(Tirage!B:F,T_numtrier[[#This Row],[N°]])</f>
        <v>1</v>
      </c>
    </row>
    <row r="30" spans="1:8" x14ac:dyDescent="0.25">
      <c r="A30">
        <v>28</v>
      </c>
      <c r="B30" s="6">
        <f>COUNTIF(Tirage!$B:$F,Synthese!A30)</f>
        <v>4</v>
      </c>
      <c r="G30">
        <v>45</v>
      </c>
      <c r="H30" s="15">
        <f>COUNTIF(Tirage!B:F,T_numtrier[[#This Row],[N°]])</f>
        <v>4</v>
      </c>
    </row>
    <row r="31" spans="1:8" x14ac:dyDescent="0.25">
      <c r="A31">
        <v>29</v>
      </c>
      <c r="B31" s="6">
        <f>COUNTIF(Tirage!$B:$F,Synthese!A31)</f>
        <v>2</v>
      </c>
      <c r="G31">
        <v>18</v>
      </c>
      <c r="H31" s="15">
        <f>COUNTIF(Tirage!B:F,T_numtrier[[#This Row],[N°]])</f>
        <v>1</v>
      </c>
    </row>
    <row r="32" spans="1:8" x14ac:dyDescent="0.25">
      <c r="A32">
        <v>30</v>
      </c>
      <c r="B32" s="6">
        <f>COUNTIF(Tirage!$B:$F,Synthese!A32)</f>
        <v>3</v>
      </c>
      <c r="G32">
        <v>30</v>
      </c>
      <c r="H32" s="15">
        <f>COUNTIF(Tirage!B:F,T_numtrier[[#This Row],[N°]])</f>
        <v>3</v>
      </c>
    </row>
    <row r="33" spans="1:8" x14ac:dyDescent="0.25">
      <c r="A33">
        <v>31</v>
      </c>
      <c r="B33" s="6">
        <f>COUNTIF(Tirage!$B:$F,Synthese!A33)</f>
        <v>1</v>
      </c>
      <c r="G33">
        <v>10</v>
      </c>
      <c r="H33" s="15">
        <f>COUNTIF(Tirage!B:F,T_numtrier[[#This Row],[N°]])</f>
        <v>1</v>
      </c>
    </row>
    <row r="34" spans="1:8" x14ac:dyDescent="0.25">
      <c r="A34">
        <v>32</v>
      </c>
      <c r="B34" s="6">
        <f>COUNTIF(Tirage!$B:$F,Synthese!A34)</f>
        <v>2</v>
      </c>
      <c r="G34">
        <v>49</v>
      </c>
      <c r="H34" s="15">
        <f>COUNTIF(Tirage!B:F,T_numtrier[[#This Row],[N°]])</f>
        <v>4</v>
      </c>
    </row>
    <row r="35" spans="1:8" x14ac:dyDescent="0.25">
      <c r="A35">
        <v>33</v>
      </c>
      <c r="B35" s="6">
        <f>COUNTIF(Tirage!$B:$F,Synthese!A35)</f>
        <v>1</v>
      </c>
      <c r="G35">
        <v>14</v>
      </c>
      <c r="H35" s="15">
        <f>COUNTIF(Tirage!B:F,T_numtrier[[#This Row],[N°]])</f>
        <v>2</v>
      </c>
    </row>
    <row r="36" spans="1:8" x14ac:dyDescent="0.25">
      <c r="A36">
        <v>34</v>
      </c>
      <c r="B36" s="6">
        <f>COUNTIF(Tirage!$B:$F,Synthese!A36)</f>
        <v>4</v>
      </c>
      <c r="G36">
        <v>25</v>
      </c>
      <c r="H36" s="15">
        <f>COUNTIF(Tirage!B:F,T_numtrier[[#This Row],[N°]])</f>
        <v>4</v>
      </c>
    </row>
    <row r="37" spans="1:8" x14ac:dyDescent="0.25">
      <c r="A37">
        <v>35</v>
      </c>
      <c r="B37" s="6">
        <f>COUNTIF(Tirage!$B:$F,Synthese!A37)</f>
        <v>4</v>
      </c>
      <c r="G37">
        <v>46</v>
      </c>
      <c r="H37" s="15">
        <f>COUNTIF(Tirage!B:F,T_numtrier[[#This Row],[N°]])</f>
        <v>6</v>
      </c>
    </row>
    <row r="38" spans="1:8" x14ac:dyDescent="0.25">
      <c r="A38">
        <v>36</v>
      </c>
      <c r="B38" s="6">
        <f>COUNTIF(Tirage!$B:$F,Synthese!A38)</f>
        <v>3</v>
      </c>
      <c r="G38">
        <v>21</v>
      </c>
      <c r="H38" s="15">
        <f>COUNTIF(Tirage!B:F,T_numtrier[[#This Row],[N°]])</f>
        <v>3</v>
      </c>
    </row>
    <row r="39" spans="1:8" x14ac:dyDescent="0.25">
      <c r="A39">
        <v>37</v>
      </c>
      <c r="B39" s="6">
        <f>COUNTIF(Tirage!$B:$F,Synthese!A39)</f>
        <v>1</v>
      </c>
      <c r="G39">
        <v>32</v>
      </c>
      <c r="H39" s="15">
        <f>COUNTIF(Tirage!B:F,T_numtrier[[#This Row],[N°]])</f>
        <v>2</v>
      </c>
    </row>
    <row r="40" spans="1:8" x14ac:dyDescent="0.25">
      <c r="A40">
        <v>38</v>
      </c>
      <c r="B40" s="6">
        <f>COUNTIF(Tirage!$B:$F,Synthese!A40)</f>
        <v>4</v>
      </c>
      <c r="G40">
        <v>3</v>
      </c>
      <c r="H40" s="15">
        <f>COUNTIF(Tirage!B:F,T_numtrier[[#This Row],[N°]])</f>
        <v>4</v>
      </c>
    </row>
    <row r="41" spans="1:8" x14ac:dyDescent="0.25">
      <c r="A41">
        <v>39</v>
      </c>
      <c r="B41" s="6">
        <f>COUNTIF(Tirage!$B:$F,Synthese!A41)</f>
        <v>2</v>
      </c>
      <c r="G41">
        <v>28</v>
      </c>
      <c r="H41" s="15">
        <f>COUNTIF(Tirage!B:F,T_numtrier[[#This Row],[N°]])</f>
        <v>4</v>
      </c>
    </row>
    <row r="42" spans="1:8" x14ac:dyDescent="0.25">
      <c r="A42">
        <v>40</v>
      </c>
      <c r="B42" s="6">
        <f>COUNTIF(Tirage!$B:$F,Synthese!A42)</f>
        <v>1</v>
      </c>
      <c r="G42">
        <v>16</v>
      </c>
      <c r="H42" s="15">
        <f>COUNTIF(Tirage!B:F,T_numtrier[[#This Row],[N°]])</f>
        <v>2</v>
      </c>
    </row>
    <row r="43" spans="1:8" x14ac:dyDescent="0.25">
      <c r="A43">
        <v>41</v>
      </c>
      <c r="B43" s="6">
        <f>COUNTIF(Tirage!$B:$F,Synthese!A43)</f>
        <v>3</v>
      </c>
      <c r="G43">
        <v>27</v>
      </c>
      <c r="H43" s="15">
        <f>COUNTIF(Tirage!B:F,T_numtrier[[#This Row],[N°]])</f>
        <v>3</v>
      </c>
    </row>
    <row r="44" spans="1:8" x14ac:dyDescent="0.25">
      <c r="A44">
        <v>42</v>
      </c>
      <c r="B44" s="6">
        <f>COUNTIF(Tirage!$B:$F,Synthese!A44)</f>
        <v>1</v>
      </c>
      <c r="G44">
        <v>1</v>
      </c>
      <c r="H44" s="15">
        <f>COUNTIF(Tirage!B:F,T_numtrier[[#This Row],[N°]])</f>
        <v>6</v>
      </c>
    </row>
    <row r="45" spans="1:8" x14ac:dyDescent="0.25">
      <c r="A45">
        <v>43</v>
      </c>
      <c r="B45" s="6">
        <f>COUNTIF(Tirage!$B:$F,Synthese!A45)</f>
        <v>3</v>
      </c>
      <c r="G45">
        <v>8</v>
      </c>
      <c r="H45" s="15">
        <f>COUNTIF(Tirage!B:F,T_numtrier[[#This Row],[N°]])</f>
        <v>5</v>
      </c>
    </row>
    <row r="46" spans="1:8" x14ac:dyDescent="0.25">
      <c r="A46">
        <v>44</v>
      </c>
      <c r="B46" s="6">
        <f>COUNTIF(Tirage!$B:$F,Synthese!A46)</f>
        <v>3</v>
      </c>
      <c r="G46">
        <v>37</v>
      </c>
      <c r="H46" s="15">
        <f>COUNTIF(Tirage!B:F,T_numtrier[[#This Row],[N°]])</f>
        <v>1</v>
      </c>
    </row>
    <row r="47" spans="1:8" x14ac:dyDescent="0.25">
      <c r="A47">
        <v>45</v>
      </c>
      <c r="B47" s="6">
        <f>COUNTIF(Tirage!$B:$F,Synthese!A47)</f>
        <v>4</v>
      </c>
      <c r="G47">
        <v>23</v>
      </c>
      <c r="H47" s="15">
        <f>COUNTIF(Tirage!B:F,T_numtrier[[#This Row],[N°]])</f>
        <v>6</v>
      </c>
    </row>
    <row r="48" spans="1:8" x14ac:dyDescent="0.25">
      <c r="A48">
        <v>46</v>
      </c>
      <c r="B48" s="6">
        <f>COUNTIF(Tirage!$B:$F,Synthese!A48)</f>
        <v>6</v>
      </c>
      <c r="G48">
        <v>20</v>
      </c>
      <c r="H48" s="15">
        <f>COUNTIF(Tirage!B:F,T_numtrier[[#This Row],[N°]])</f>
        <v>2</v>
      </c>
    </row>
    <row r="49" spans="1:8" x14ac:dyDescent="0.25">
      <c r="A49">
        <v>47</v>
      </c>
      <c r="B49" s="6">
        <f>COUNTIF(Tirage!$B:$F,Synthese!A49)</f>
        <v>4</v>
      </c>
      <c r="G49">
        <v>39</v>
      </c>
      <c r="H49" s="15">
        <f>COUNTIF(Tirage!B:F,T_numtrier[[#This Row],[N°]])</f>
        <v>2</v>
      </c>
    </row>
    <row r="50" spans="1:8" x14ac:dyDescent="0.25">
      <c r="A50">
        <v>48</v>
      </c>
      <c r="B50" s="6">
        <f>COUNTIF(Tirage!$B:$F,Synthese!A50)</f>
        <v>3</v>
      </c>
      <c r="G50">
        <v>2</v>
      </c>
      <c r="H50" s="15">
        <f>COUNTIF(Tirage!B:F,T_numtrier[[#This Row],[N°]])</f>
        <v>5</v>
      </c>
    </row>
    <row r="51" spans="1:8" x14ac:dyDescent="0.25">
      <c r="A51">
        <v>49</v>
      </c>
      <c r="B51" s="6">
        <f>COUNTIF(Tirage!$B:$F,Synthese!A51)</f>
        <v>4</v>
      </c>
      <c r="G51">
        <v>34</v>
      </c>
      <c r="H51" s="15">
        <f>COUNTIF(Tirage!B:F,T_numtrier[[#This Row],[N°]])</f>
        <v>4</v>
      </c>
    </row>
  </sheetData>
  <sortState ref="G3:H51">
    <sortCondition descending="1" ref="H3"/>
  </sortState>
  <pageMargins left="0.7" right="0.7" top="0.75" bottom="0.75" header="0.3" footer="0.3"/>
  <pageSetup paperSize="9" orientation="portrait" horizontalDpi="360" verticalDpi="36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Tirage</vt:lpstr>
      <vt:lpstr>Synthese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cp:revision>2</cp:revision>
  <dcterms:created xsi:type="dcterms:W3CDTF">2010-09-19T05:43:11Z</dcterms:created>
  <dcterms:modified xsi:type="dcterms:W3CDTF">2023-01-13T09:09:26Z</dcterms:modified>
</cp:coreProperties>
</file>