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mc:AlternateContent xmlns:mc="http://schemas.openxmlformats.org/markup-compatibility/2006">
    <mc:Choice Requires="x15">
      <x15ac:absPath xmlns:x15ac="http://schemas.microsoft.com/office/spreadsheetml/2010/11/ac" url="C:\Users\franc\Downloads\"/>
    </mc:Choice>
  </mc:AlternateContent>
  <xr:revisionPtr revIDLastSave="0" documentId="13_ncr:1_{1DD701DA-055A-4F13-AE65-0A6478ED03C2}" xr6:coauthVersionLast="36" xr6:coauthVersionMax="36" xr10:uidLastSave="{00000000-0000-0000-0000-000000000000}"/>
  <bookViews>
    <workbookView xWindow="0" yWindow="0" windowWidth="24000" windowHeight="12396" tabRatio="686" activeTab="9" xr2:uid="{00000000-000D-0000-FFFF-FFFF00000000}"/>
  </bookViews>
  <sheets>
    <sheet name="Janvier" sheetId="4" r:id="rId1"/>
    <sheet name="Février" sheetId="20" r:id="rId2"/>
    <sheet name="Mars" sheetId="21" r:id="rId3"/>
    <sheet name="Avril" sheetId="22" r:id="rId4"/>
    <sheet name="Mai" sheetId="27" r:id="rId5"/>
    <sheet name="Juin" sheetId="23" r:id="rId6"/>
    <sheet name="Juillet" sheetId="28" r:id="rId7"/>
    <sheet name="Août" sheetId="29" r:id="rId8"/>
    <sheet name="Septembre" sheetId="24" r:id="rId9"/>
    <sheet name="Octobre" sheetId="31" r:id="rId10"/>
    <sheet name="Novembre" sheetId="26" r:id="rId11"/>
    <sheet name="Décembre" sheetId="30" r:id="rId12"/>
    <sheet name="Noms des employés" sheetId="16" r:id="rId13"/>
  </sheets>
  <definedNames>
    <definedName name="_xlnm._FilterDatabase" localSheetId="7" hidden="1">Août!$B$6:$AH$36</definedName>
    <definedName name="_xlnm._FilterDatabase" localSheetId="3" hidden="1">Avril!$B$6:$AH$36</definedName>
    <definedName name="_xlnm._FilterDatabase" localSheetId="11" hidden="1">Décembre!$B$6:$AH$36</definedName>
    <definedName name="_xlnm._FilterDatabase" localSheetId="1" hidden="1">Février!$B$6:$AH$36</definedName>
    <definedName name="_xlnm._FilterDatabase" localSheetId="0" hidden="1">Janvier!$B$6:$AH$36</definedName>
    <definedName name="_xlnm._FilterDatabase" localSheetId="6" hidden="1">Juillet!$B$6:$AH$36</definedName>
    <definedName name="_xlnm._FilterDatabase" localSheetId="5" hidden="1">Juin!$B$6:$AH$36</definedName>
    <definedName name="_xlnm._FilterDatabase" localSheetId="4" hidden="1">Mai!$B$6:$AH$36</definedName>
    <definedName name="_xlnm._FilterDatabase" localSheetId="2" hidden="1">Mars!$B$6:$AH$36</definedName>
    <definedName name="_xlnm._FilterDatabase" localSheetId="12" hidden="1">'Noms des employés'!$B$3:$B$33</definedName>
    <definedName name="_xlnm._FilterDatabase" localSheetId="10" hidden="1">Novembre!$B$6:$AH$36</definedName>
    <definedName name="_xlnm._FilterDatabase" localSheetId="9" hidden="1">Octobre!$B$6:$AH$36</definedName>
    <definedName name="_xlnm._FilterDatabase" localSheetId="8" hidden="1">Septembre!$B$6:$AH$36</definedName>
    <definedName name="AnnéeCalendrier">Janvier!$AH$4</definedName>
    <definedName name="feries">'Noms des employés'!$J$1:$J$13</definedName>
  </definedNames>
  <calcPr calcId="191029"/>
</workbook>
</file>

<file path=xl/calcChain.xml><?xml version="1.0" encoding="utf-8"?>
<calcChain xmlns="http://schemas.openxmlformats.org/spreadsheetml/2006/main">
  <c r="AE5" i="4" l="1"/>
  <c r="AF5" i="4" s="1"/>
  <c r="AG5" i="4" s="1"/>
  <c r="AL36" i="31"/>
  <c r="AK36" i="31"/>
  <c r="AJ36" i="31"/>
  <c r="AI36" i="31"/>
  <c r="AH36" i="31"/>
  <c r="AL35" i="31"/>
  <c r="AK35" i="31"/>
  <c r="AJ35" i="31"/>
  <c r="AI35" i="31"/>
  <c r="AH35" i="31"/>
  <c r="AL34" i="31"/>
  <c r="AK34" i="31"/>
  <c r="AJ34" i="31"/>
  <c r="AI34" i="31"/>
  <c r="AH34" i="31"/>
  <c r="AL33" i="31"/>
  <c r="AK33" i="31"/>
  <c r="AJ33" i="31"/>
  <c r="AI33" i="31"/>
  <c r="AH33" i="31"/>
  <c r="AL32" i="31"/>
  <c r="AK32" i="31"/>
  <c r="AJ32" i="31"/>
  <c r="AI32" i="31"/>
  <c r="AH32" i="31"/>
  <c r="AL31" i="31"/>
  <c r="AK31" i="31"/>
  <c r="AJ31" i="31"/>
  <c r="AI31" i="31"/>
  <c r="AH31" i="31"/>
  <c r="AL30" i="31"/>
  <c r="AK30" i="31"/>
  <c r="AJ30" i="31"/>
  <c r="AI30" i="31"/>
  <c r="AH30" i="31"/>
  <c r="AL29" i="31"/>
  <c r="AK29" i="31"/>
  <c r="AJ29" i="31"/>
  <c r="AI29" i="31"/>
  <c r="AH29" i="31"/>
  <c r="AL28" i="31"/>
  <c r="AK28" i="31"/>
  <c r="AJ28" i="31"/>
  <c r="AI28" i="31"/>
  <c r="AH28" i="31"/>
  <c r="AL27" i="31"/>
  <c r="AK27" i="31"/>
  <c r="AJ27" i="31"/>
  <c r="AI27" i="31"/>
  <c r="AH27" i="31"/>
  <c r="AL26" i="31"/>
  <c r="AK26" i="31"/>
  <c r="AJ26" i="31"/>
  <c r="AI26" i="31"/>
  <c r="AH26" i="31"/>
  <c r="AL25" i="31"/>
  <c r="AK25" i="31"/>
  <c r="AJ25" i="31"/>
  <c r="AI25" i="31"/>
  <c r="AH25" i="31"/>
  <c r="AL24" i="31"/>
  <c r="AK24" i="31"/>
  <c r="AJ24" i="31"/>
  <c r="AI24" i="31"/>
  <c r="AH24" i="31"/>
  <c r="AL23" i="31"/>
  <c r="AK23" i="31"/>
  <c r="AJ23" i="31"/>
  <c r="AI23" i="31"/>
  <c r="AH23" i="31"/>
  <c r="AL22" i="31"/>
  <c r="AK22" i="31"/>
  <c r="AJ22" i="31"/>
  <c r="AI22" i="31"/>
  <c r="AH22" i="31"/>
  <c r="AL21" i="31"/>
  <c r="AK21" i="31"/>
  <c r="AJ21" i="31"/>
  <c r="AI21" i="31"/>
  <c r="AH21" i="31"/>
  <c r="AL20" i="31"/>
  <c r="AK20" i="31"/>
  <c r="AJ20" i="31"/>
  <c r="AI20" i="31"/>
  <c r="AH20" i="31"/>
  <c r="AL19" i="31"/>
  <c r="AK19" i="31"/>
  <c r="AJ19" i="31"/>
  <c r="AI19" i="31"/>
  <c r="AH19" i="31"/>
  <c r="AL18" i="31"/>
  <c r="AK18" i="31"/>
  <c r="AJ18" i="31"/>
  <c r="AI18" i="31"/>
  <c r="AH18" i="31"/>
  <c r="AL17" i="31"/>
  <c r="AK17" i="31"/>
  <c r="AJ17" i="31"/>
  <c r="AI17" i="31"/>
  <c r="AH17" i="31"/>
  <c r="AL16" i="31"/>
  <c r="AK16" i="31"/>
  <c r="AJ16" i="31"/>
  <c r="AI16" i="31"/>
  <c r="AH16" i="31"/>
  <c r="AL15" i="31"/>
  <c r="AK15" i="31"/>
  <c r="AJ15" i="31"/>
  <c r="AI15" i="31"/>
  <c r="AH15" i="31"/>
  <c r="AL14" i="31"/>
  <c r="AK14" i="31"/>
  <c r="AJ14" i="31"/>
  <c r="AI14" i="31"/>
  <c r="AH14" i="31"/>
  <c r="AL13" i="31"/>
  <c r="AK13" i="31"/>
  <c r="AJ13" i="31"/>
  <c r="AI13" i="31"/>
  <c r="AH13" i="31"/>
  <c r="AL12" i="31"/>
  <c r="AK12" i="31"/>
  <c r="AJ12" i="31"/>
  <c r="AI12" i="31"/>
  <c r="AH12" i="31"/>
  <c r="AL11" i="31"/>
  <c r="AK11" i="31"/>
  <c r="AJ11" i="31"/>
  <c r="AI11" i="31"/>
  <c r="AH11" i="31"/>
  <c r="AL10" i="31"/>
  <c r="AK10" i="31"/>
  <c r="AJ10" i="31"/>
  <c r="AI10" i="31"/>
  <c r="AH10" i="31"/>
  <c r="AL9" i="31"/>
  <c r="AK9" i="31"/>
  <c r="AJ9" i="31"/>
  <c r="AI9" i="31"/>
  <c r="AH9" i="31"/>
  <c r="AL8" i="31"/>
  <c r="AK8" i="31"/>
  <c r="AJ8" i="31"/>
  <c r="AI8" i="31"/>
  <c r="AH8" i="31"/>
  <c r="AL7" i="31"/>
  <c r="AK7" i="31"/>
  <c r="AK37" i="31" s="1"/>
  <c r="AJ7" i="31"/>
  <c r="AI7" i="31"/>
  <c r="AI37" i="31" s="1"/>
  <c r="AH7" i="31"/>
  <c r="C5" i="31"/>
  <c r="D5" i="31" s="1"/>
  <c r="E5" i="31" s="1"/>
  <c r="F5" i="31" s="1"/>
  <c r="G5" i="31" s="1"/>
  <c r="H5" i="31" s="1"/>
  <c r="I5" i="31" s="1"/>
  <c r="J5" i="31" s="1"/>
  <c r="K5" i="31" s="1"/>
  <c r="L5" i="31" s="1"/>
  <c r="M5" i="31" s="1"/>
  <c r="N5" i="31" s="1"/>
  <c r="O5" i="31" s="1"/>
  <c r="P5" i="31" s="1"/>
  <c r="Q5" i="31" s="1"/>
  <c r="R5" i="31" s="1"/>
  <c r="S5" i="31" s="1"/>
  <c r="T5" i="31" s="1"/>
  <c r="U5" i="31" s="1"/>
  <c r="V5" i="31" s="1"/>
  <c r="W5" i="31" s="1"/>
  <c r="X5" i="31" s="1"/>
  <c r="Y5" i="31" s="1"/>
  <c r="Z5" i="31" s="1"/>
  <c r="AA5" i="31" s="1"/>
  <c r="AB5" i="31" s="1"/>
  <c r="AC5" i="31" s="1"/>
  <c r="AD5" i="31" s="1"/>
  <c r="AE5" i="31" s="1"/>
  <c r="AF5" i="31" s="1"/>
  <c r="AG5" i="31" s="1"/>
  <c r="AH4" i="31"/>
  <c r="AL36" i="30"/>
  <c r="AK36" i="30"/>
  <c r="AJ36" i="30"/>
  <c r="AI36" i="30"/>
  <c r="AH36" i="30"/>
  <c r="AL35" i="30"/>
  <c r="AK35" i="30"/>
  <c r="AJ35" i="30"/>
  <c r="AI35" i="30"/>
  <c r="AH35" i="30"/>
  <c r="AL34" i="30"/>
  <c r="AK34" i="30"/>
  <c r="AJ34" i="30"/>
  <c r="AI34" i="30"/>
  <c r="AH34" i="30"/>
  <c r="AL33" i="30"/>
  <c r="AK33" i="30"/>
  <c r="AJ33" i="30"/>
  <c r="AI33" i="30"/>
  <c r="AH33" i="30"/>
  <c r="AL32" i="30"/>
  <c r="AK32" i="30"/>
  <c r="AJ32" i="30"/>
  <c r="AI32" i="30"/>
  <c r="AH32" i="30"/>
  <c r="AL31" i="30"/>
  <c r="AK31" i="30"/>
  <c r="AJ31" i="30"/>
  <c r="AI31" i="30"/>
  <c r="AH31" i="30"/>
  <c r="AL30" i="30"/>
  <c r="AK30" i="30"/>
  <c r="AJ30" i="30"/>
  <c r="AI30" i="30"/>
  <c r="AH30" i="30"/>
  <c r="AL29" i="30"/>
  <c r="AK29" i="30"/>
  <c r="AJ29" i="30"/>
  <c r="AI29" i="30"/>
  <c r="AH29" i="30"/>
  <c r="AL28" i="30"/>
  <c r="AK28" i="30"/>
  <c r="AJ28" i="30"/>
  <c r="AI28" i="30"/>
  <c r="AH28" i="30"/>
  <c r="AL27" i="30"/>
  <c r="AK27" i="30"/>
  <c r="AJ27" i="30"/>
  <c r="AI27" i="30"/>
  <c r="AH27" i="30"/>
  <c r="AL26" i="30"/>
  <c r="AK26" i="30"/>
  <c r="AJ26" i="30"/>
  <c r="AI26" i="30"/>
  <c r="AH26" i="30"/>
  <c r="AL25" i="30"/>
  <c r="AK25" i="30"/>
  <c r="AJ25" i="30"/>
  <c r="AI25" i="30"/>
  <c r="AH25" i="30"/>
  <c r="AL24" i="30"/>
  <c r="AK24" i="30"/>
  <c r="AJ24" i="30"/>
  <c r="AI24" i="30"/>
  <c r="AH24" i="30"/>
  <c r="AL23" i="30"/>
  <c r="AK23" i="30"/>
  <c r="AJ23" i="30"/>
  <c r="AI23" i="30"/>
  <c r="AH23" i="30"/>
  <c r="AL22" i="30"/>
  <c r="AK22" i="30"/>
  <c r="AJ22" i="30"/>
  <c r="AI22" i="30"/>
  <c r="AH22" i="30"/>
  <c r="AL21" i="30"/>
  <c r="AK21" i="30"/>
  <c r="AJ21" i="30"/>
  <c r="AI21" i="30"/>
  <c r="AH21" i="30"/>
  <c r="AL20" i="30"/>
  <c r="AK20" i="30"/>
  <c r="AJ20" i="30"/>
  <c r="AI20" i="30"/>
  <c r="AH20" i="30"/>
  <c r="AL19" i="30"/>
  <c r="AK19" i="30"/>
  <c r="AJ19" i="30"/>
  <c r="AI19" i="30"/>
  <c r="AH19" i="30"/>
  <c r="AL18" i="30"/>
  <c r="AK18" i="30"/>
  <c r="AJ18" i="30"/>
  <c r="AI18" i="30"/>
  <c r="AH18" i="30"/>
  <c r="AL17" i="30"/>
  <c r="AK17" i="30"/>
  <c r="AJ17" i="30"/>
  <c r="AI17" i="30"/>
  <c r="AH17" i="30"/>
  <c r="AL16" i="30"/>
  <c r="AK16" i="30"/>
  <c r="AJ16" i="30"/>
  <c r="AI16" i="30"/>
  <c r="AH16" i="30"/>
  <c r="AL15" i="30"/>
  <c r="AK15" i="30"/>
  <c r="AJ15" i="30"/>
  <c r="AI15" i="30"/>
  <c r="AH15" i="30"/>
  <c r="AL14" i="30"/>
  <c r="AK14" i="30"/>
  <c r="AJ14" i="30"/>
  <c r="AI14" i="30"/>
  <c r="AH14" i="30"/>
  <c r="AL13" i="30"/>
  <c r="AK13" i="30"/>
  <c r="AJ13" i="30"/>
  <c r="AI13" i="30"/>
  <c r="AH13" i="30"/>
  <c r="AL12" i="30"/>
  <c r="AK12" i="30"/>
  <c r="AJ12" i="30"/>
  <c r="AI12" i="30"/>
  <c r="AH12" i="30"/>
  <c r="AL11" i="30"/>
  <c r="AK11" i="30"/>
  <c r="AJ11" i="30"/>
  <c r="AI11" i="30"/>
  <c r="AH11" i="30"/>
  <c r="AL10" i="30"/>
  <c r="AK10" i="30"/>
  <c r="AJ10" i="30"/>
  <c r="AI10" i="30"/>
  <c r="AH10" i="30"/>
  <c r="AL9" i="30"/>
  <c r="AK9" i="30"/>
  <c r="AJ9" i="30"/>
  <c r="AI9" i="30"/>
  <c r="AH9" i="30"/>
  <c r="AL8" i="30"/>
  <c r="AK8" i="30"/>
  <c r="AJ8" i="30"/>
  <c r="AI8" i="30"/>
  <c r="AH8" i="30"/>
  <c r="AL7" i="30"/>
  <c r="AK7" i="30"/>
  <c r="AK37" i="30" s="1"/>
  <c r="AJ7" i="30"/>
  <c r="AI7" i="30"/>
  <c r="AH7" i="30"/>
  <c r="C5" i="30"/>
  <c r="D5" i="30" s="1"/>
  <c r="E5" i="30" s="1"/>
  <c r="F5" i="30" s="1"/>
  <c r="G5" i="30" s="1"/>
  <c r="H5" i="30" s="1"/>
  <c r="I5" i="30" s="1"/>
  <c r="J5" i="30" s="1"/>
  <c r="K5" i="30" s="1"/>
  <c r="L5" i="30" s="1"/>
  <c r="M5" i="30" s="1"/>
  <c r="N5" i="30" s="1"/>
  <c r="O5" i="30" s="1"/>
  <c r="P5" i="30" s="1"/>
  <c r="Q5" i="30" s="1"/>
  <c r="R5" i="30" s="1"/>
  <c r="S5" i="30" s="1"/>
  <c r="T5" i="30" s="1"/>
  <c r="U5" i="30" s="1"/>
  <c r="V5" i="30" s="1"/>
  <c r="W5" i="30" s="1"/>
  <c r="X5" i="30" s="1"/>
  <c r="Y5" i="30" s="1"/>
  <c r="Z5" i="30" s="1"/>
  <c r="AA5" i="30" s="1"/>
  <c r="AB5" i="30" s="1"/>
  <c r="AC5" i="30" s="1"/>
  <c r="AD5" i="30" s="1"/>
  <c r="AE5" i="30" s="1"/>
  <c r="AF5" i="30" s="1"/>
  <c r="AG5" i="30" s="1"/>
  <c r="AH4" i="30"/>
  <c r="AL36" i="29"/>
  <c r="AK36" i="29"/>
  <c r="AJ36" i="29"/>
  <c r="AI36" i="29"/>
  <c r="AH36" i="29"/>
  <c r="AL35" i="29"/>
  <c r="AK35" i="29"/>
  <c r="AJ35" i="29"/>
  <c r="AI35" i="29"/>
  <c r="AH35" i="29"/>
  <c r="AL34" i="29"/>
  <c r="AK34" i="29"/>
  <c r="AJ34" i="29"/>
  <c r="AI34" i="29"/>
  <c r="AH34" i="29"/>
  <c r="AL33" i="29"/>
  <c r="AK33" i="29"/>
  <c r="AJ33" i="29"/>
  <c r="AI33" i="29"/>
  <c r="AH33" i="29"/>
  <c r="AL32" i="29"/>
  <c r="AK32" i="29"/>
  <c r="AJ32" i="29"/>
  <c r="AI32" i="29"/>
  <c r="AH32" i="29"/>
  <c r="AL31" i="29"/>
  <c r="AK31" i="29"/>
  <c r="AJ31" i="29"/>
  <c r="AI31" i="29"/>
  <c r="AH31" i="29"/>
  <c r="AL30" i="29"/>
  <c r="AK30" i="29"/>
  <c r="AJ30" i="29"/>
  <c r="AI30" i="29"/>
  <c r="AH30" i="29"/>
  <c r="AL29" i="29"/>
  <c r="AK29" i="29"/>
  <c r="AJ29" i="29"/>
  <c r="AI29" i="29"/>
  <c r="AH29" i="29"/>
  <c r="AL28" i="29"/>
  <c r="AK28" i="29"/>
  <c r="AJ28" i="29"/>
  <c r="AI28" i="29"/>
  <c r="AH28" i="29"/>
  <c r="AL27" i="29"/>
  <c r="AK27" i="29"/>
  <c r="AJ27" i="29"/>
  <c r="AI27" i="29"/>
  <c r="AH27" i="29"/>
  <c r="AL26" i="29"/>
  <c r="AK26" i="29"/>
  <c r="AJ26" i="29"/>
  <c r="AI26" i="29"/>
  <c r="AH26" i="29"/>
  <c r="AL25" i="29"/>
  <c r="AK25" i="29"/>
  <c r="AJ25" i="29"/>
  <c r="AI25" i="29"/>
  <c r="AH25" i="29"/>
  <c r="AL24" i="29"/>
  <c r="AK24" i="29"/>
  <c r="AJ24" i="29"/>
  <c r="AI24" i="29"/>
  <c r="AH24" i="29"/>
  <c r="AL23" i="29"/>
  <c r="AK23" i="29"/>
  <c r="AJ23" i="29"/>
  <c r="AI23" i="29"/>
  <c r="AH23" i="29"/>
  <c r="AL22" i="29"/>
  <c r="AK22" i="29"/>
  <c r="AJ22" i="29"/>
  <c r="AI22" i="29"/>
  <c r="AH22" i="29"/>
  <c r="AL21" i="29"/>
  <c r="AK21" i="29"/>
  <c r="AJ21" i="29"/>
  <c r="AI21" i="29"/>
  <c r="AH21" i="29"/>
  <c r="AL20" i="29"/>
  <c r="AK20" i="29"/>
  <c r="AJ20" i="29"/>
  <c r="AI20" i="29"/>
  <c r="AH20" i="29"/>
  <c r="AL19" i="29"/>
  <c r="AK19" i="29"/>
  <c r="AJ19" i="29"/>
  <c r="AI19" i="29"/>
  <c r="AH19" i="29"/>
  <c r="AL18" i="29"/>
  <c r="AK18" i="29"/>
  <c r="AJ18" i="29"/>
  <c r="AI18" i="29"/>
  <c r="AH18" i="29"/>
  <c r="AL17" i="29"/>
  <c r="AK17" i="29"/>
  <c r="AJ17" i="29"/>
  <c r="AI17" i="29"/>
  <c r="AH17" i="29"/>
  <c r="AL16" i="29"/>
  <c r="AK16" i="29"/>
  <c r="AJ16" i="29"/>
  <c r="AI16" i="29"/>
  <c r="AH16" i="29"/>
  <c r="AL15" i="29"/>
  <c r="AK15" i="29"/>
  <c r="AJ15" i="29"/>
  <c r="AI15" i="29"/>
  <c r="AH15" i="29"/>
  <c r="AL14" i="29"/>
  <c r="AK14" i="29"/>
  <c r="AJ14" i="29"/>
  <c r="AI14" i="29"/>
  <c r="AH14" i="29"/>
  <c r="AL13" i="29"/>
  <c r="AK13" i="29"/>
  <c r="AJ13" i="29"/>
  <c r="AI13" i="29"/>
  <c r="AH13" i="29"/>
  <c r="AL12" i="29"/>
  <c r="AK12" i="29"/>
  <c r="AJ12" i="29"/>
  <c r="AI12" i="29"/>
  <c r="AH12" i="29"/>
  <c r="AL11" i="29"/>
  <c r="AK11" i="29"/>
  <c r="AJ11" i="29"/>
  <c r="AI11" i="29"/>
  <c r="AH11" i="29"/>
  <c r="AL10" i="29"/>
  <c r="AK10" i="29"/>
  <c r="AJ10" i="29"/>
  <c r="AI10" i="29"/>
  <c r="AH10" i="29"/>
  <c r="AL9" i="29"/>
  <c r="AK9" i="29"/>
  <c r="AJ9" i="29"/>
  <c r="AI9" i="29"/>
  <c r="AH9" i="29"/>
  <c r="AL8" i="29"/>
  <c r="AK8" i="29"/>
  <c r="AJ8" i="29"/>
  <c r="AI8" i="29"/>
  <c r="AH8" i="29"/>
  <c r="AL7" i="29"/>
  <c r="AK7" i="29"/>
  <c r="AK37" i="29" s="1"/>
  <c r="AJ7" i="29"/>
  <c r="AI7" i="29"/>
  <c r="AH7" i="29"/>
  <c r="C5" i="29"/>
  <c r="D5" i="29" s="1"/>
  <c r="E5" i="29" s="1"/>
  <c r="F5" i="29" s="1"/>
  <c r="G5" i="29" s="1"/>
  <c r="H5" i="29" s="1"/>
  <c r="I5" i="29" s="1"/>
  <c r="J5" i="29" s="1"/>
  <c r="K5" i="29" s="1"/>
  <c r="L5" i="29" s="1"/>
  <c r="M5" i="29" s="1"/>
  <c r="N5" i="29" s="1"/>
  <c r="O5" i="29" s="1"/>
  <c r="P5" i="29" s="1"/>
  <c r="Q5" i="29" s="1"/>
  <c r="R5" i="29" s="1"/>
  <c r="S5" i="29" s="1"/>
  <c r="T5" i="29" s="1"/>
  <c r="U5" i="29" s="1"/>
  <c r="V5" i="29" s="1"/>
  <c r="W5" i="29" s="1"/>
  <c r="X5" i="29" s="1"/>
  <c r="Y5" i="29" s="1"/>
  <c r="Z5" i="29" s="1"/>
  <c r="AA5" i="29" s="1"/>
  <c r="AB5" i="29" s="1"/>
  <c r="AC5" i="29" s="1"/>
  <c r="AD5" i="29" s="1"/>
  <c r="AE5" i="29" s="1"/>
  <c r="AF5" i="29" s="1"/>
  <c r="AG5" i="29" s="1"/>
  <c r="AH4" i="29"/>
  <c r="AL36" i="28"/>
  <c r="AK36" i="28"/>
  <c r="AJ36" i="28"/>
  <c r="AI36" i="28"/>
  <c r="AH36" i="28"/>
  <c r="AL35" i="28"/>
  <c r="AK35" i="28"/>
  <c r="AJ35" i="28"/>
  <c r="AI35" i="28"/>
  <c r="AH35" i="28"/>
  <c r="AL34" i="28"/>
  <c r="AK34" i="28"/>
  <c r="AJ34" i="28"/>
  <c r="AI34" i="28"/>
  <c r="AH34" i="28"/>
  <c r="AL33" i="28"/>
  <c r="AK33" i="28"/>
  <c r="AJ33" i="28"/>
  <c r="AI33" i="28"/>
  <c r="AH33" i="28"/>
  <c r="AL32" i="28"/>
  <c r="AK32" i="28"/>
  <c r="AJ32" i="28"/>
  <c r="AI32" i="28"/>
  <c r="AH32" i="28"/>
  <c r="AL31" i="28"/>
  <c r="AK31" i="28"/>
  <c r="AJ31" i="28"/>
  <c r="AI31" i="28"/>
  <c r="AH31" i="28"/>
  <c r="AL30" i="28"/>
  <c r="AK30" i="28"/>
  <c r="AJ30" i="28"/>
  <c r="AI30" i="28"/>
  <c r="AH30" i="28"/>
  <c r="AL29" i="28"/>
  <c r="AK29" i="28"/>
  <c r="AJ29" i="28"/>
  <c r="AI29" i="28"/>
  <c r="AH29" i="28"/>
  <c r="AL28" i="28"/>
  <c r="AK28" i="28"/>
  <c r="AJ28" i="28"/>
  <c r="AI28" i="28"/>
  <c r="AH28" i="28"/>
  <c r="AL27" i="28"/>
  <c r="AK27" i="28"/>
  <c r="AJ27" i="28"/>
  <c r="AI27" i="28"/>
  <c r="AH27" i="28"/>
  <c r="AL26" i="28"/>
  <c r="AK26" i="28"/>
  <c r="AJ26" i="28"/>
  <c r="AI26" i="28"/>
  <c r="AH26" i="28"/>
  <c r="AL25" i="28"/>
  <c r="AK25" i="28"/>
  <c r="AJ25" i="28"/>
  <c r="AI25" i="28"/>
  <c r="AH25" i="28"/>
  <c r="AL24" i="28"/>
  <c r="AK24" i="28"/>
  <c r="AJ24" i="28"/>
  <c r="AI24" i="28"/>
  <c r="AH24" i="28"/>
  <c r="AL23" i="28"/>
  <c r="AK23" i="28"/>
  <c r="AJ23" i="28"/>
  <c r="AI23" i="28"/>
  <c r="AH23" i="28"/>
  <c r="AL22" i="28"/>
  <c r="AK22" i="28"/>
  <c r="AJ22" i="28"/>
  <c r="AI22" i="28"/>
  <c r="AH22" i="28"/>
  <c r="AL21" i="28"/>
  <c r="AK21" i="28"/>
  <c r="AJ21" i="28"/>
  <c r="AI21" i="28"/>
  <c r="AH21" i="28"/>
  <c r="AL20" i="28"/>
  <c r="AK20" i="28"/>
  <c r="AJ20" i="28"/>
  <c r="AI20" i="28"/>
  <c r="AH20" i="28"/>
  <c r="AL19" i="28"/>
  <c r="AK19" i="28"/>
  <c r="AJ19" i="28"/>
  <c r="AI19" i="28"/>
  <c r="AH19" i="28"/>
  <c r="AL18" i="28"/>
  <c r="AK18" i="28"/>
  <c r="AJ18" i="28"/>
  <c r="AI18" i="28"/>
  <c r="AH18" i="28"/>
  <c r="AL17" i="28"/>
  <c r="AK17" i="28"/>
  <c r="AJ17" i="28"/>
  <c r="AI17" i="28"/>
  <c r="AH17" i="28"/>
  <c r="AL16" i="28"/>
  <c r="AK16" i="28"/>
  <c r="AJ16" i="28"/>
  <c r="AI16" i="28"/>
  <c r="AH16" i="28"/>
  <c r="AL15" i="28"/>
  <c r="AK15" i="28"/>
  <c r="AJ15" i="28"/>
  <c r="AI15" i="28"/>
  <c r="AH15" i="28"/>
  <c r="AL14" i="28"/>
  <c r="AK14" i="28"/>
  <c r="AJ14" i="28"/>
  <c r="AI14" i="28"/>
  <c r="AH14" i="28"/>
  <c r="AL13" i="28"/>
  <c r="AK13" i="28"/>
  <c r="AJ13" i="28"/>
  <c r="AI13" i="28"/>
  <c r="AH13" i="28"/>
  <c r="AL12" i="28"/>
  <c r="AK12" i="28"/>
  <c r="AJ12" i="28"/>
  <c r="AI12" i="28"/>
  <c r="AH12" i="28"/>
  <c r="AL11" i="28"/>
  <c r="AK11" i="28"/>
  <c r="AJ11" i="28"/>
  <c r="AI11" i="28"/>
  <c r="AH11" i="28"/>
  <c r="AL10" i="28"/>
  <c r="AK10" i="28"/>
  <c r="AJ10" i="28"/>
  <c r="AI10" i="28"/>
  <c r="AH10" i="28"/>
  <c r="AL9" i="28"/>
  <c r="AK9" i="28"/>
  <c r="AJ9" i="28"/>
  <c r="AI9" i="28"/>
  <c r="AH9" i="28"/>
  <c r="AL8" i="28"/>
  <c r="AK8" i="28"/>
  <c r="AJ8" i="28"/>
  <c r="AI8" i="28"/>
  <c r="AH8" i="28"/>
  <c r="AL7" i="28"/>
  <c r="AK7" i="28"/>
  <c r="AK37" i="28" s="1"/>
  <c r="AJ7" i="28"/>
  <c r="AI7" i="28"/>
  <c r="AH7" i="28"/>
  <c r="C5" i="28"/>
  <c r="D5" i="28" s="1"/>
  <c r="E5" i="28" s="1"/>
  <c r="F5" i="28" s="1"/>
  <c r="G5" i="28" s="1"/>
  <c r="H5" i="28" s="1"/>
  <c r="I5" i="28" s="1"/>
  <c r="J5" i="28" s="1"/>
  <c r="K5" i="28" s="1"/>
  <c r="L5" i="28" s="1"/>
  <c r="M5" i="28" s="1"/>
  <c r="N5" i="28" s="1"/>
  <c r="O5" i="28" s="1"/>
  <c r="P5" i="28" s="1"/>
  <c r="Q5" i="28" s="1"/>
  <c r="R5" i="28" s="1"/>
  <c r="S5" i="28" s="1"/>
  <c r="T5" i="28" s="1"/>
  <c r="U5" i="28" s="1"/>
  <c r="V5" i="28" s="1"/>
  <c r="W5" i="28" s="1"/>
  <c r="X5" i="28" s="1"/>
  <c r="Y5" i="28" s="1"/>
  <c r="Z5" i="28" s="1"/>
  <c r="AA5" i="28" s="1"/>
  <c r="AB5" i="28" s="1"/>
  <c r="AC5" i="28" s="1"/>
  <c r="AD5" i="28" s="1"/>
  <c r="AE5" i="28" s="1"/>
  <c r="AF5" i="28" s="1"/>
  <c r="AG5" i="28" s="1"/>
  <c r="AH4" i="28"/>
  <c r="AL36" i="27"/>
  <c r="AK36" i="27"/>
  <c r="AJ36" i="27"/>
  <c r="AI36" i="27"/>
  <c r="AH36" i="27"/>
  <c r="AL35" i="27"/>
  <c r="AK35" i="27"/>
  <c r="AJ35" i="27"/>
  <c r="AI35" i="27"/>
  <c r="AH35" i="27"/>
  <c r="AL34" i="27"/>
  <c r="AK34" i="27"/>
  <c r="AJ34" i="27"/>
  <c r="AI34" i="27"/>
  <c r="AH34" i="27"/>
  <c r="AL33" i="27"/>
  <c r="AK33" i="27"/>
  <c r="AJ33" i="27"/>
  <c r="AI33" i="27"/>
  <c r="AH33" i="27"/>
  <c r="AL32" i="27"/>
  <c r="AK32" i="27"/>
  <c r="AJ32" i="27"/>
  <c r="AI32" i="27"/>
  <c r="AH32" i="27"/>
  <c r="AL31" i="27"/>
  <c r="AK31" i="27"/>
  <c r="AJ31" i="27"/>
  <c r="AI31" i="27"/>
  <c r="AH31" i="27"/>
  <c r="AL30" i="27"/>
  <c r="AK30" i="27"/>
  <c r="AJ30" i="27"/>
  <c r="AI30" i="27"/>
  <c r="AH30" i="27"/>
  <c r="AL29" i="27"/>
  <c r="AK29" i="27"/>
  <c r="AJ29" i="27"/>
  <c r="AI29" i="27"/>
  <c r="AH29" i="27"/>
  <c r="AL28" i="27"/>
  <c r="AK28" i="27"/>
  <c r="AJ28" i="27"/>
  <c r="AI28" i="27"/>
  <c r="AH28" i="27"/>
  <c r="AL27" i="27"/>
  <c r="AK27" i="27"/>
  <c r="AJ27" i="27"/>
  <c r="AI27" i="27"/>
  <c r="AH27" i="27"/>
  <c r="AL26" i="27"/>
  <c r="AK26" i="27"/>
  <c r="AJ26" i="27"/>
  <c r="AI26" i="27"/>
  <c r="AH26" i="27"/>
  <c r="AL25" i="27"/>
  <c r="AK25" i="27"/>
  <c r="AJ25" i="27"/>
  <c r="AI25" i="27"/>
  <c r="AH25" i="27"/>
  <c r="AL24" i="27"/>
  <c r="AK24" i="27"/>
  <c r="AJ24" i="27"/>
  <c r="AI24" i="27"/>
  <c r="AH24" i="27"/>
  <c r="AL23" i="27"/>
  <c r="AK23" i="27"/>
  <c r="AJ23" i="27"/>
  <c r="AI23" i="27"/>
  <c r="AH23" i="27"/>
  <c r="AL22" i="27"/>
  <c r="AK22" i="27"/>
  <c r="AJ22" i="27"/>
  <c r="AI22" i="27"/>
  <c r="AH22" i="27"/>
  <c r="AL21" i="27"/>
  <c r="AK21" i="27"/>
  <c r="AJ21" i="27"/>
  <c r="AI21" i="27"/>
  <c r="AH21" i="27"/>
  <c r="AL20" i="27"/>
  <c r="AK20" i="27"/>
  <c r="AJ20" i="27"/>
  <c r="AI20" i="27"/>
  <c r="AH20" i="27"/>
  <c r="AL19" i="27"/>
  <c r="AK19" i="27"/>
  <c r="AJ19" i="27"/>
  <c r="AI19" i="27"/>
  <c r="AH19" i="27"/>
  <c r="AL18" i="27"/>
  <c r="AK18" i="27"/>
  <c r="AJ18" i="27"/>
  <c r="AI18" i="27"/>
  <c r="AH18" i="27"/>
  <c r="AL17" i="27"/>
  <c r="AK17" i="27"/>
  <c r="AJ17" i="27"/>
  <c r="AI17" i="27"/>
  <c r="AH17" i="27"/>
  <c r="AL16" i="27"/>
  <c r="AK16" i="27"/>
  <c r="AJ16" i="27"/>
  <c r="AI16" i="27"/>
  <c r="AH16" i="27"/>
  <c r="AL15" i="27"/>
  <c r="AK15" i="27"/>
  <c r="AJ15" i="27"/>
  <c r="AI15" i="27"/>
  <c r="AH15" i="27"/>
  <c r="AL14" i="27"/>
  <c r="AK14" i="27"/>
  <c r="AJ14" i="27"/>
  <c r="AI14" i="27"/>
  <c r="AH14" i="27"/>
  <c r="AL13" i="27"/>
  <c r="AK13" i="27"/>
  <c r="AJ13" i="27"/>
  <c r="AI13" i="27"/>
  <c r="AH13" i="27"/>
  <c r="AL12" i="27"/>
  <c r="AK12" i="27"/>
  <c r="AJ12" i="27"/>
  <c r="AI12" i="27"/>
  <c r="AH12" i="27"/>
  <c r="AL11" i="27"/>
  <c r="AK11" i="27"/>
  <c r="AJ11" i="27"/>
  <c r="AI11" i="27"/>
  <c r="AH11" i="27"/>
  <c r="AL10" i="27"/>
  <c r="AK10" i="27"/>
  <c r="AJ10" i="27"/>
  <c r="AI10" i="27"/>
  <c r="AH10" i="27"/>
  <c r="AL9" i="27"/>
  <c r="AK9" i="27"/>
  <c r="AJ9" i="27"/>
  <c r="AI9" i="27"/>
  <c r="AH9" i="27"/>
  <c r="AL8" i="27"/>
  <c r="AK8" i="27"/>
  <c r="AJ8" i="27"/>
  <c r="AI8" i="27"/>
  <c r="AH8" i="27"/>
  <c r="AL7" i="27"/>
  <c r="AK7" i="27"/>
  <c r="AK37" i="27" s="1"/>
  <c r="AJ7" i="27"/>
  <c r="AI7" i="27"/>
  <c r="AI37" i="27" s="1"/>
  <c r="AH7" i="27"/>
  <c r="C5" i="27"/>
  <c r="D5" i="27" s="1"/>
  <c r="E5" i="27" s="1"/>
  <c r="F5" i="27" s="1"/>
  <c r="G5" i="27" s="1"/>
  <c r="H5" i="27" s="1"/>
  <c r="I5" i="27" s="1"/>
  <c r="J5" i="27" s="1"/>
  <c r="K5" i="27" s="1"/>
  <c r="L5" i="27" s="1"/>
  <c r="M5" i="27" s="1"/>
  <c r="N5" i="27" s="1"/>
  <c r="O5" i="27" s="1"/>
  <c r="P5" i="27" s="1"/>
  <c r="Q5" i="27" s="1"/>
  <c r="R5" i="27" s="1"/>
  <c r="S5" i="27" s="1"/>
  <c r="T5" i="27" s="1"/>
  <c r="U5" i="27" s="1"/>
  <c r="V5" i="27" s="1"/>
  <c r="W5" i="27" s="1"/>
  <c r="X5" i="27" s="1"/>
  <c r="Y5" i="27" s="1"/>
  <c r="Z5" i="27" s="1"/>
  <c r="AA5" i="27" s="1"/>
  <c r="AB5" i="27" s="1"/>
  <c r="AC5" i="27" s="1"/>
  <c r="AD5" i="27" s="1"/>
  <c r="AE5" i="27" s="1"/>
  <c r="AF5" i="27" s="1"/>
  <c r="AG5" i="27" s="1"/>
  <c r="AH4" i="27"/>
  <c r="AL36" i="26"/>
  <c r="AK36" i="26"/>
  <c r="AJ36" i="26"/>
  <c r="AI36" i="26"/>
  <c r="AH36" i="26"/>
  <c r="AL35" i="26"/>
  <c r="AK35" i="26"/>
  <c r="AJ35" i="26"/>
  <c r="AI35" i="26"/>
  <c r="AH35" i="26"/>
  <c r="AL34" i="26"/>
  <c r="AK34" i="26"/>
  <c r="AJ34" i="26"/>
  <c r="AI34" i="26"/>
  <c r="AH34" i="26"/>
  <c r="AL33" i="26"/>
  <c r="AK33" i="26"/>
  <c r="AJ33" i="26"/>
  <c r="AI33" i="26"/>
  <c r="AH33" i="26"/>
  <c r="AL32" i="26"/>
  <c r="AK32" i="26"/>
  <c r="AJ32" i="26"/>
  <c r="AI32" i="26"/>
  <c r="AH32" i="26"/>
  <c r="AL31" i="26"/>
  <c r="AK31" i="26"/>
  <c r="AJ31" i="26"/>
  <c r="AI31" i="26"/>
  <c r="AH31" i="26"/>
  <c r="AL30" i="26"/>
  <c r="AK30" i="26"/>
  <c r="AJ30" i="26"/>
  <c r="AI30" i="26"/>
  <c r="AH30" i="26"/>
  <c r="AL29" i="26"/>
  <c r="AK29" i="26"/>
  <c r="AJ29" i="26"/>
  <c r="AI29" i="26"/>
  <c r="AH29" i="26"/>
  <c r="AL28" i="26"/>
  <c r="AK28" i="26"/>
  <c r="AJ28" i="26"/>
  <c r="AI28" i="26"/>
  <c r="AH28" i="26"/>
  <c r="AL27" i="26"/>
  <c r="AK27" i="26"/>
  <c r="AJ27" i="26"/>
  <c r="AI27" i="26"/>
  <c r="AH27" i="26"/>
  <c r="AL26" i="26"/>
  <c r="AK26" i="26"/>
  <c r="AJ26" i="26"/>
  <c r="AI26" i="26"/>
  <c r="AH26" i="26"/>
  <c r="AL25" i="26"/>
  <c r="AK25" i="26"/>
  <c r="AJ25" i="26"/>
  <c r="AI25" i="26"/>
  <c r="AH25" i="26"/>
  <c r="AL24" i="26"/>
  <c r="AK24" i="26"/>
  <c r="AJ24" i="26"/>
  <c r="AI24" i="26"/>
  <c r="AH24" i="26"/>
  <c r="AL23" i="26"/>
  <c r="AK23" i="26"/>
  <c r="AJ23" i="26"/>
  <c r="AI23" i="26"/>
  <c r="AH23" i="26"/>
  <c r="AL22" i="26"/>
  <c r="AK22" i="26"/>
  <c r="AJ22" i="26"/>
  <c r="AI22" i="26"/>
  <c r="AH22" i="26"/>
  <c r="AL21" i="26"/>
  <c r="AK21" i="26"/>
  <c r="AJ21" i="26"/>
  <c r="AI21" i="26"/>
  <c r="AH21" i="26"/>
  <c r="AL20" i="26"/>
  <c r="AK20" i="26"/>
  <c r="AJ20" i="26"/>
  <c r="AI20" i="26"/>
  <c r="AH20" i="26"/>
  <c r="AL19" i="26"/>
  <c r="AK19" i="26"/>
  <c r="AJ19" i="26"/>
  <c r="AI19" i="26"/>
  <c r="AH19" i="26"/>
  <c r="AL18" i="26"/>
  <c r="AK18" i="26"/>
  <c r="AJ18" i="26"/>
  <c r="AI18" i="26"/>
  <c r="AH18" i="26"/>
  <c r="AL17" i="26"/>
  <c r="AK17" i="26"/>
  <c r="AJ17" i="26"/>
  <c r="AI17" i="26"/>
  <c r="AH17" i="26"/>
  <c r="AL16" i="26"/>
  <c r="AK16" i="26"/>
  <c r="AJ16" i="26"/>
  <c r="AI16" i="26"/>
  <c r="AH16" i="26"/>
  <c r="AL15" i="26"/>
  <c r="AK15" i="26"/>
  <c r="AJ15" i="26"/>
  <c r="AI15" i="26"/>
  <c r="AH15" i="26"/>
  <c r="AL14" i="26"/>
  <c r="AK14" i="26"/>
  <c r="AJ14" i="26"/>
  <c r="AI14" i="26"/>
  <c r="AH14" i="26"/>
  <c r="AL13" i="26"/>
  <c r="AK13" i="26"/>
  <c r="AJ13" i="26"/>
  <c r="AI13" i="26"/>
  <c r="AH13" i="26"/>
  <c r="AL12" i="26"/>
  <c r="AK12" i="26"/>
  <c r="AJ12" i="26"/>
  <c r="AI12" i="26"/>
  <c r="AH12" i="26"/>
  <c r="AL11" i="26"/>
  <c r="AK11" i="26"/>
  <c r="AJ11" i="26"/>
  <c r="AI11" i="26"/>
  <c r="AH11" i="26"/>
  <c r="AL10" i="26"/>
  <c r="AK10" i="26"/>
  <c r="AJ10" i="26"/>
  <c r="AI10" i="26"/>
  <c r="AH10" i="26"/>
  <c r="AL9" i="26"/>
  <c r="AK9" i="26"/>
  <c r="AJ9" i="26"/>
  <c r="AI9" i="26"/>
  <c r="AH9" i="26"/>
  <c r="AL8" i="26"/>
  <c r="AK8" i="26"/>
  <c r="AJ8" i="26"/>
  <c r="AI8" i="26"/>
  <c r="AH8" i="26"/>
  <c r="AL7" i="26"/>
  <c r="AK7" i="26"/>
  <c r="AK37" i="26" s="1"/>
  <c r="AJ7" i="26"/>
  <c r="AI7" i="26"/>
  <c r="AH7" i="26"/>
  <c r="C5" i="26"/>
  <c r="D5" i="26" s="1"/>
  <c r="E5" i="26" s="1"/>
  <c r="F5" i="26" s="1"/>
  <c r="G5" i="26" s="1"/>
  <c r="H5" i="26" s="1"/>
  <c r="I5" i="26" s="1"/>
  <c r="J5" i="26" s="1"/>
  <c r="K5" i="26" s="1"/>
  <c r="L5" i="26" s="1"/>
  <c r="M5" i="26" s="1"/>
  <c r="N5" i="26" s="1"/>
  <c r="O5" i="26" s="1"/>
  <c r="P5" i="26" s="1"/>
  <c r="Q5" i="26" s="1"/>
  <c r="R5" i="26" s="1"/>
  <c r="S5" i="26" s="1"/>
  <c r="T5" i="26" s="1"/>
  <c r="U5" i="26" s="1"/>
  <c r="V5" i="26" s="1"/>
  <c r="W5" i="26" s="1"/>
  <c r="X5" i="26" s="1"/>
  <c r="Y5" i="26" s="1"/>
  <c r="Z5" i="26" s="1"/>
  <c r="AA5" i="26" s="1"/>
  <c r="AB5" i="26" s="1"/>
  <c r="AC5" i="26" s="1"/>
  <c r="AD5" i="26" s="1"/>
  <c r="AE5" i="26" s="1"/>
  <c r="AF5" i="26" s="1"/>
  <c r="AG5" i="26" s="1"/>
  <c r="AH4" i="26"/>
  <c r="AL36" i="24"/>
  <c r="AK36" i="24"/>
  <c r="AJ36" i="24"/>
  <c r="AI36" i="24"/>
  <c r="AH36" i="24"/>
  <c r="AL35" i="24"/>
  <c r="AK35" i="24"/>
  <c r="AJ35" i="24"/>
  <c r="AI35" i="24"/>
  <c r="AH35" i="24"/>
  <c r="AL34" i="24"/>
  <c r="AK34" i="24"/>
  <c r="AJ34" i="24"/>
  <c r="AI34" i="24"/>
  <c r="AH34" i="24"/>
  <c r="AL33" i="24"/>
  <c r="AK33" i="24"/>
  <c r="AJ33" i="24"/>
  <c r="AI33" i="24"/>
  <c r="AH33" i="24"/>
  <c r="AL32" i="24"/>
  <c r="AK32" i="24"/>
  <c r="AJ32" i="24"/>
  <c r="AI32" i="24"/>
  <c r="AH32" i="24"/>
  <c r="AL31" i="24"/>
  <c r="AK31" i="24"/>
  <c r="AJ31" i="24"/>
  <c r="AI31" i="24"/>
  <c r="AH31" i="24"/>
  <c r="AL30" i="24"/>
  <c r="AK30" i="24"/>
  <c r="AJ30" i="24"/>
  <c r="AI30" i="24"/>
  <c r="AH30" i="24"/>
  <c r="AL29" i="24"/>
  <c r="AK29" i="24"/>
  <c r="AJ29" i="24"/>
  <c r="AI29" i="24"/>
  <c r="AH29" i="24"/>
  <c r="AL28" i="24"/>
  <c r="AK28" i="24"/>
  <c r="AJ28" i="24"/>
  <c r="AI28" i="24"/>
  <c r="AH28" i="24"/>
  <c r="AL27" i="24"/>
  <c r="AK27" i="24"/>
  <c r="AJ27" i="24"/>
  <c r="AI27" i="24"/>
  <c r="AH27" i="24"/>
  <c r="AL26" i="24"/>
  <c r="AK26" i="24"/>
  <c r="AJ26" i="24"/>
  <c r="AI26" i="24"/>
  <c r="AH26" i="24"/>
  <c r="AL25" i="24"/>
  <c r="AK25" i="24"/>
  <c r="AJ25" i="24"/>
  <c r="AI25" i="24"/>
  <c r="AH25" i="24"/>
  <c r="AL24" i="24"/>
  <c r="AK24" i="24"/>
  <c r="AJ24" i="24"/>
  <c r="AI24" i="24"/>
  <c r="AH24" i="24"/>
  <c r="AL23" i="24"/>
  <c r="AK23" i="24"/>
  <c r="AJ23" i="24"/>
  <c r="AI23" i="24"/>
  <c r="AH23" i="24"/>
  <c r="AL22" i="24"/>
  <c r="AK22" i="24"/>
  <c r="AJ22" i="24"/>
  <c r="AI22" i="24"/>
  <c r="AH22" i="24"/>
  <c r="AL21" i="24"/>
  <c r="AK21" i="24"/>
  <c r="AJ21" i="24"/>
  <c r="AI21" i="24"/>
  <c r="AH21" i="24"/>
  <c r="AL20" i="24"/>
  <c r="AK20" i="24"/>
  <c r="AJ20" i="24"/>
  <c r="AI20" i="24"/>
  <c r="AH20" i="24"/>
  <c r="AL19" i="24"/>
  <c r="AK19" i="24"/>
  <c r="AJ19" i="24"/>
  <c r="AI19" i="24"/>
  <c r="AH19" i="24"/>
  <c r="AL18" i="24"/>
  <c r="AK18" i="24"/>
  <c r="AJ18" i="24"/>
  <c r="AI18" i="24"/>
  <c r="AH18" i="24"/>
  <c r="AL17" i="24"/>
  <c r="AK17" i="24"/>
  <c r="AJ17" i="24"/>
  <c r="AI17" i="24"/>
  <c r="AH17" i="24"/>
  <c r="AL16" i="24"/>
  <c r="AK16" i="24"/>
  <c r="AJ16" i="24"/>
  <c r="AI16" i="24"/>
  <c r="AH16" i="24"/>
  <c r="AL15" i="24"/>
  <c r="AK15" i="24"/>
  <c r="AJ15" i="24"/>
  <c r="AI15" i="24"/>
  <c r="AH15" i="24"/>
  <c r="AL14" i="24"/>
  <c r="AK14" i="24"/>
  <c r="AJ14" i="24"/>
  <c r="AI14" i="24"/>
  <c r="AH14" i="24"/>
  <c r="AL13" i="24"/>
  <c r="AK13" i="24"/>
  <c r="AJ13" i="24"/>
  <c r="AI13" i="24"/>
  <c r="AH13" i="24"/>
  <c r="AL12" i="24"/>
  <c r="AK12" i="24"/>
  <c r="AJ12" i="24"/>
  <c r="AI12" i="24"/>
  <c r="AH12" i="24"/>
  <c r="AL11" i="24"/>
  <c r="AK11" i="24"/>
  <c r="AJ11" i="24"/>
  <c r="AI11" i="24"/>
  <c r="AH11" i="24"/>
  <c r="AL10" i="24"/>
  <c r="AK10" i="24"/>
  <c r="AJ10" i="24"/>
  <c r="AI10" i="24"/>
  <c r="AH10" i="24"/>
  <c r="AL9" i="24"/>
  <c r="AK9" i="24"/>
  <c r="AJ9" i="24"/>
  <c r="AI9" i="24"/>
  <c r="AH9" i="24"/>
  <c r="AL8" i="24"/>
  <c r="AK8" i="24"/>
  <c r="AJ8" i="24"/>
  <c r="AI8" i="24"/>
  <c r="AH8" i="24"/>
  <c r="AL7" i="24"/>
  <c r="AK7" i="24"/>
  <c r="AK37" i="24" s="1"/>
  <c r="AJ7" i="24"/>
  <c r="AI7" i="24"/>
  <c r="AI37" i="24" s="1"/>
  <c r="AH7" i="24"/>
  <c r="C5" i="24"/>
  <c r="D5" i="24" s="1"/>
  <c r="E5" i="24" s="1"/>
  <c r="F5" i="24" s="1"/>
  <c r="G5" i="24" s="1"/>
  <c r="H5" i="24" s="1"/>
  <c r="I5" i="24" s="1"/>
  <c r="J5" i="24" s="1"/>
  <c r="K5" i="24" s="1"/>
  <c r="L5" i="24" s="1"/>
  <c r="M5" i="24" s="1"/>
  <c r="N5" i="24" s="1"/>
  <c r="O5" i="24" s="1"/>
  <c r="P5" i="24" s="1"/>
  <c r="Q5" i="24" s="1"/>
  <c r="R5" i="24" s="1"/>
  <c r="S5" i="24" s="1"/>
  <c r="T5" i="24" s="1"/>
  <c r="U5" i="24" s="1"/>
  <c r="V5" i="24" s="1"/>
  <c r="W5" i="24" s="1"/>
  <c r="X5" i="24" s="1"/>
  <c r="Y5" i="24" s="1"/>
  <c r="Z5" i="24" s="1"/>
  <c r="AA5" i="24" s="1"/>
  <c r="AB5" i="24" s="1"/>
  <c r="AC5" i="24" s="1"/>
  <c r="AD5" i="24" s="1"/>
  <c r="AE5" i="24" s="1"/>
  <c r="AF5" i="24" s="1"/>
  <c r="AG5" i="24" s="1"/>
  <c r="AH4" i="24"/>
  <c r="AL36" i="23"/>
  <c r="AK36" i="23"/>
  <c r="AJ36" i="23"/>
  <c r="AI36" i="23"/>
  <c r="AH36" i="23"/>
  <c r="AL35" i="23"/>
  <c r="AK35" i="23"/>
  <c r="AJ35" i="23"/>
  <c r="AI35" i="23"/>
  <c r="AH35" i="23"/>
  <c r="AL34" i="23"/>
  <c r="AK34" i="23"/>
  <c r="AJ34" i="23"/>
  <c r="AI34" i="23"/>
  <c r="AH34" i="23"/>
  <c r="AL33" i="23"/>
  <c r="AK33" i="23"/>
  <c r="AJ33" i="23"/>
  <c r="AI33" i="23"/>
  <c r="AH33" i="23"/>
  <c r="AL32" i="23"/>
  <c r="AK32" i="23"/>
  <c r="AJ32" i="23"/>
  <c r="AI32" i="23"/>
  <c r="AH32" i="23"/>
  <c r="AL31" i="23"/>
  <c r="AK31" i="23"/>
  <c r="AJ31" i="23"/>
  <c r="AI31" i="23"/>
  <c r="AH31" i="23"/>
  <c r="AL30" i="23"/>
  <c r="AK30" i="23"/>
  <c r="AJ30" i="23"/>
  <c r="AI30" i="23"/>
  <c r="AH30" i="23"/>
  <c r="AL29" i="23"/>
  <c r="AK29" i="23"/>
  <c r="AJ29" i="23"/>
  <c r="AI29" i="23"/>
  <c r="AH29" i="23"/>
  <c r="AL28" i="23"/>
  <c r="AK28" i="23"/>
  <c r="AJ28" i="23"/>
  <c r="AI28" i="23"/>
  <c r="AH28" i="23"/>
  <c r="AL27" i="23"/>
  <c r="AK27" i="23"/>
  <c r="AJ27" i="23"/>
  <c r="AI27" i="23"/>
  <c r="AH27" i="23"/>
  <c r="AL26" i="23"/>
  <c r="AK26" i="23"/>
  <c r="AJ26" i="23"/>
  <c r="AI26" i="23"/>
  <c r="AH26" i="23"/>
  <c r="AL25" i="23"/>
  <c r="AK25" i="23"/>
  <c r="AJ25" i="23"/>
  <c r="AI25" i="23"/>
  <c r="AH25" i="23"/>
  <c r="AL24" i="23"/>
  <c r="AK24" i="23"/>
  <c r="AJ24" i="23"/>
  <c r="AI24" i="23"/>
  <c r="AH24" i="23"/>
  <c r="AL23" i="23"/>
  <c r="AK23" i="23"/>
  <c r="AJ23" i="23"/>
  <c r="AI23" i="23"/>
  <c r="AH23" i="23"/>
  <c r="AL22" i="23"/>
  <c r="AK22" i="23"/>
  <c r="AJ22" i="23"/>
  <c r="AI22" i="23"/>
  <c r="AH22" i="23"/>
  <c r="AL21" i="23"/>
  <c r="AK21" i="23"/>
  <c r="AJ21" i="23"/>
  <c r="AI21" i="23"/>
  <c r="AH21" i="23"/>
  <c r="AL20" i="23"/>
  <c r="AK20" i="23"/>
  <c r="AJ20" i="23"/>
  <c r="AI20" i="23"/>
  <c r="AH20" i="23"/>
  <c r="AL19" i="23"/>
  <c r="AK19" i="23"/>
  <c r="AJ19" i="23"/>
  <c r="AI19" i="23"/>
  <c r="AH19" i="23"/>
  <c r="AL18" i="23"/>
  <c r="AK18" i="23"/>
  <c r="AJ18" i="23"/>
  <c r="AI18" i="23"/>
  <c r="AH18" i="23"/>
  <c r="AL17" i="23"/>
  <c r="AK17" i="23"/>
  <c r="AJ17" i="23"/>
  <c r="AI17" i="23"/>
  <c r="AH17" i="23"/>
  <c r="AL16" i="23"/>
  <c r="AK16" i="23"/>
  <c r="AJ16" i="23"/>
  <c r="AI16" i="23"/>
  <c r="AH16" i="23"/>
  <c r="AL15" i="23"/>
  <c r="AK15" i="23"/>
  <c r="AJ15" i="23"/>
  <c r="AI15" i="23"/>
  <c r="AH15" i="23"/>
  <c r="AL14" i="23"/>
  <c r="AK14" i="23"/>
  <c r="AJ14" i="23"/>
  <c r="AI14" i="23"/>
  <c r="AH14" i="23"/>
  <c r="AL13" i="23"/>
  <c r="AK13" i="23"/>
  <c r="AJ13" i="23"/>
  <c r="AI13" i="23"/>
  <c r="AH13" i="23"/>
  <c r="AL12" i="23"/>
  <c r="AK12" i="23"/>
  <c r="AJ12" i="23"/>
  <c r="AI12" i="23"/>
  <c r="AH12" i="23"/>
  <c r="AL11" i="23"/>
  <c r="AK11" i="23"/>
  <c r="AJ11" i="23"/>
  <c r="AI11" i="23"/>
  <c r="AH11" i="23"/>
  <c r="AL10" i="23"/>
  <c r="AK10" i="23"/>
  <c r="AJ10" i="23"/>
  <c r="AI10" i="23"/>
  <c r="AH10" i="23"/>
  <c r="AL9" i="23"/>
  <c r="AK9" i="23"/>
  <c r="AJ9" i="23"/>
  <c r="AI9" i="23"/>
  <c r="AH9" i="23"/>
  <c r="AL8" i="23"/>
  <c r="AK8" i="23"/>
  <c r="AJ8" i="23"/>
  <c r="AI8" i="23"/>
  <c r="AH8" i="23"/>
  <c r="AL7" i="23"/>
  <c r="AK7" i="23"/>
  <c r="AK37" i="23" s="1"/>
  <c r="AJ7" i="23"/>
  <c r="AI7" i="23"/>
  <c r="AI37" i="23" s="1"/>
  <c r="AH7" i="23"/>
  <c r="C5" i="23"/>
  <c r="D5" i="23" s="1"/>
  <c r="E5" i="23" s="1"/>
  <c r="F5" i="23" s="1"/>
  <c r="G5" i="23" s="1"/>
  <c r="H5" i="23" s="1"/>
  <c r="I5" i="23" s="1"/>
  <c r="J5" i="23" s="1"/>
  <c r="K5" i="23" s="1"/>
  <c r="L5" i="23" s="1"/>
  <c r="M5" i="23" s="1"/>
  <c r="N5" i="23" s="1"/>
  <c r="O5" i="23" s="1"/>
  <c r="P5" i="23" s="1"/>
  <c r="Q5" i="23" s="1"/>
  <c r="R5" i="23" s="1"/>
  <c r="S5" i="23" s="1"/>
  <c r="T5" i="23" s="1"/>
  <c r="U5" i="23" s="1"/>
  <c r="V5" i="23" s="1"/>
  <c r="W5" i="23" s="1"/>
  <c r="X5" i="23" s="1"/>
  <c r="Y5" i="23" s="1"/>
  <c r="Z5" i="23" s="1"/>
  <c r="AA5" i="23" s="1"/>
  <c r="AB5" i="23" s="1"/>
  <c r="AC5" i="23" s="1"/>
  <c r="AD5" i="23" s="1"/>
  <c r="AE5" i="23" s="1"/>
  <c r="AF5" i="23" s="1"/>
  <c r="AG5" i="23" s="1"/>
  <c r="AH4" i="23"/>
  <c r="AH4" i="20"/>
  <c r="AH4" i="21"/>
  <c r="AH4" i="22"/>
  <c r="AL36" i="22"/>
  <c r="AK36" i="22"/>
  <c r="AJ36" i="22"/>
  <c r="AI36" i="22"/>
  <c r="AH36" i="22"/>
  <c r="AL35" i="22"/>
  <c r="AK35" i="22"/>
  <c r="AJ35" i="22"/>
  <c r="AI35" i="22"/>
  <c r="AH35" i="22"/>
  <c r="AL34" i="22"/>
  <c r="AK34" i="22"/>
  <c r="AJ34" i="22"/>
  <c r="AI34" i="22"/>
  <c r="AH34" i="22"/>
  <c r="AL33" i="22"/>
  <c r="AK33" i="22"/>
  <c r="AJ33" i="22"/>
  <c r="AI33" i="22"/>
  <c r="AH33" i="22"/>
  <c r="AL32" i="22"/>
  <c r="AK32" i="22"/>
  <c r="AJ32" i="22"/>
  <c r="AI32" i="22"/>
  <c r="AH32" i="22"/>
  <c r="AL31" i="22"/>
  <c r="AK31" i="22"/>
  <c r="AJ31" i="22"/>
  <c r="AI31" i="22"/>
  <c r="AH31" i="22"/>
  <c r="AL30" i="22"/>
  <c r="AK30" i="22"/>
  <c r="AJ30" i="22"/>
  <c r="AI30" i="22"/>
  <c r="AH30" i="22"/>
  <c r="AL29" i="22"/>
  <c r="AK29" i="22"/>
  <c r="AJ29" i="22"/>
  <c r="AI29" i="22"/>
  <c r="AH29" i="22"/>
  <c r="AL28" i="22"/>
  <c r="AK28" i="22"/>
  <c r="AJ28" i="22"/>
  <c r="AI28" i="22"/>
  <c r="AH28" i="22"/>
  <c r="AL27" i="22"/>
  <c r="AK27" i="22"/>
  <c r="AJ27" i="22"/>
  <c r="AI27" i="22"/>
  <c r="AH27" i="22"/>
  <c r="AL26" i="22"/>
  <c r="AK26" i="22"/>
  <c r="AJ26" i="22"/>
  <c r="AI26" i="22"/>
  <c r="AH26" i="22"/>
  <c r="AL25" i="22"/>
  <c r="AK25" i="22"/>
  <c r="AJ25" i="22"/>
  <c r="AI25" i="22"/>
  <c r="AH25" i="22"/>
  <c r="AL24" i="22"/>
  <c r="AK24" i="22"/>
  <c r="AJ24" i="22"/>
  <c r="AI24" i="22"/>
  <c r="AH24" i="22"/>
  <c r="AL23" i="22"/>
  <c r="AK23" i="22"/>
  <c r="AJ23" i="22"/>
  <c r="AI23" i="22"/>
  <c r="AH23" i="22"/>
  <c r="AL22" i="22"/>
  <c r="AK22" i="22"/>
  <c r="AJ22" i="22"/>
  <c r="AI22" i="22"/>
  <c r="AH22" i="22"/>
  <c r="AL21" i="22"/>
  <c r="AK21" i="22"/>
  <c r="AJ21" i="22"/>
  <c r="AI21" i="22"/>
  <c r="AH21" i="22"/>
  <c r="AL20" i="22"/>
  <c r="AK20" i="22"/>
  <c r="AJ20" i="22"/>
  <c r="AI20" i="22"/>
  <c r="AH20" i="22"/>
  <c r="AL19" i="22"/>
  <c r="AK19" i="22"/>
  <c r="AJ19" i="22"/>
  <c r="AI19" i="22"/>
  <c r="AH19" i="22"/>
  <c r="AL18" i="22"/>
  <c r="AK18" i="22"/>
  <c r="AJ18" i="22"/>
  <c r="AI18" i="22"/>
  <c r="AH18" i="22"/>
  <c r="AL17" i="22"/>
  <c r="AK17" i="22"/>
  <c r="AJ17" i="22"/>
  <c r="AI17" i="22"/>
  <c r="AH17" i="22"/>
  <c r="AL16" i="22"/>
  <c r="AK16" i="22"/>
  <c r="AJ16" i="22"/>
  <c r="AI16" i="22"/>
  <c r="AH16" i="22"/>
  <c r="AL15" i="22"/>
  <c r="AK15" i="22"/>
  <c r="AJ15" i="22"/>
  <c r="AI15" i="22"/>
  <c r="AH15" i="22"/>
  <c r="AL14" i="22"/>
  <c r="AK14" i="22"/>
  <c r="AJ14" i="22"/>
  <c r="AI14" i="22"/>
  <c r="AH14" i="22"/>
  <c r="AL13" i="22"/>
  <c r="AK13" i="22"/>
  <c r="AJ13" i="22"/>
  <c r="AI13" i="22"/>
  <c r="AH13" i="22"/>
  <c r="AL12" i="22"/>
  <c r="AK12" i="22"/>
  <c r="AJ12" i="22"/>
  <c r="AI12" i="22"/>
  <c r="AH12" i="22"/>
  <c r="AL11" i="22"/>
  <c r="AK11" i="22"/>
  <c r="AJ11" i="22"/>
  <c r="AI11" i="22"/>
  <c r="AH11" i="22"/>
  <c r="AL10" i="22"/>
  <c r="AK10" i="22"/>
  <c r="AJ10" i="22"/>
  <c r="AI10" i="22"/>
  <c r="AH10" i="22"/>
  <c r="AL9" i="22"/>
  <c r="AK9" i="22"/>
  <c r="AJ9" i="22"/>
  <c r="AI9" i="22"/>
  <c r="AH9" i="22"/>
  <c r="AL8" i="22"/>
  <c r="AK8" i="22"/>
  <c r="AJ8" i="22"/>
  <c r="AI8" i="22"/>
  <c r="AH8" i="22"/>
  <c r="AL7" i="22"/>
  <c r="AL37" i="22" s="1"/>
  <c r="AK7" i="22"/>
  <c r="AJ7" i="22"/>
  <c r="AJ37" i="22" s="1"/>
  <c r="AI7" i="22"/>
  <c r="AH7" i="22"/>
  <c r="AH37" i="22" s="1"/>
  <c r="AL36" i="21"/>
  <c r="AK36" i="21"/>
  <c r="AJ36" i="21"/>
  <c r="AI36" i="21"/>
  <c r="AH36" i="21"/>
  <c r="AL35" i="21"/>
  <c r="AK35" i="21"/>
  <c r="AJ35" i="21"/>
  <c r="AI35" i="21"/>
  <c r="AH35" i="21"/>
  <c r="AL34" i="21"/>
  <c r="AK34" i="21"/>
  <c r="AJ34" i="21"/>
  <c r="AI34" i="21"/>
  <c r="AH34" i="21"/>
  <c r="AL33" i="21"/>
  <c r="AK33" i="21"/>
  <c r="AJ33" i="21"/>
  <c r="AI33" i="21"/>
  <c r="AH33" i="21"/>
  <c r="AL32" i="21"/>
  <c r="AK32" i="21"/>
  <c r="AJ32" i="21"/>
  <c r="AI32" i="21"/>
  <c r="AH32" i="21"/>
  <c r="AL31" i="21"/>
  <c r="AK31" i="21"/>
  <c r="AJ31" i="21"/>
  <c r="AI31" i="21"/>
  <c r="AH31" i="21"/>
  <c r="AL30" i="21"/>
  <c r="AK30" i="21"/>
  <c r="AJ30" i="21"/>
  <c r="AI30" i="21"/>
  <c r="AH30" i="21"/>
  <c r="AL29" i="21"/>
  <c r="AK29" i="21"/>
  <c r="AJ29" i="21"/>
  <c r="AI29" i="21"/>
  <c r="AH29" i="21"/>
  <c r="AL28" i="21"/>
  <c r="AK28" i="21"/>
  <c r="AJ28" i="21"/>
  <c r="AI28" i="21"/>
  <c r="AH28" i="21"/>
  <c r="AL27" i="21"/>
  <c r="AK27" i="21"/>
  <c r="AJ27" i="21"/>
  <c r="AI27" i="21"/>
  <c r="AH27" i="21"/>
  <c r="AL26" i="21"/>
  <c r="AK26" i="21"/>
  <c r="AJ26" i="21"/>
  <c r="AI26" i="21"/>
  <c r="AH26" i="21"/>
  <c r="AL25" i="21"/>
  <c r="AK25" i="21"/>
  <c r="AJ25" i="21"/>
  <c r="AI25" i="21"/>
  <c r="AH25" i="21"/>
  <c r="AL24" i="21"/>
  <c r="AK24" i="21"/>
  <c r="AJ24" i="21"/>
  <c r="AI24" i="21"/>
  <c r="AH24" i="21"/>
  <c r="AL23" i="21"/>
  <c r="AK23" i="21"/>
  <c r="AJ23" i="21"/>
  <c r="AI23" i="21"/>
  <c r="AH23" i="21"/>
  <c r="AL22" i="21"/>
  <c r="AK22" i="21"/>
  <c r="AJ22" i="21"/>
  <c r="AI22" i="21"/>
  <c r="AH22" i="21"/>
  <c r="AL21" i="21"/>
  <c r="AK21" i="21"/>
  <c r="AJ21" i="21"/>
  <c r="AI21" i="21"/>
  <c r="AH21" i="21"/>
  <c r="AL20" i="21"/>
  <c r="AK20" i="21"/>
  <c r="AJ20" i="21"/>
  <c r="AI20" i="21"/>
  <c r="AH20" i="21"/>
  <c r="AL19" i="21"/>
  <c r="AK19" i="21"/>
  <c r="AJ19" i="21"/>
  <c r="AI19" i="21"/>
  <c r="AH19" i="21"/>
  <c r="AL18" i="21"/>
  <c r="AK18" i="21"/>
  <c r="AJ18" i="21"/>
  <c r="AI18" i="21"/>
  <c r="AH18" i="21"/>
  <c r="AL17" i="21"/>
  <c r="AK17" i="21"/>
  <c r="AJ17" i="21"/>
  <c r="AI17" i="21"/>
  <c r="AH17" i="21"/>
  <c r="AL16" i="21"/>
  <c r="AK16" i="21"/>
  <c r="AJ16" i="21"/>
  <c r="AI16" i="21"/>
  <c r="AH16" i="21"/>
  <c r="AL15" i="21"/>
  <c r="AK15" i="21"/>
  <c r="AJ15" i="21"/>
  <c r="AI15" i="21"/>
  <c r="AH15" i="21"/>
  <c r="AL14" i="21"/>
  <c r="AK14" i="21"/>
  <c r="AJ14" i="21"/>
  <c r="AI14" i="21"/>
  <c r="AH14" i="21"/>
  <c r="AL13" i="21"/>
  <c r="AK13" i="21"/>
  <c r="AJ13" i="21"/>
  <c r="AI13" i="21"/>
  <c r="AH13" i="21"/>
  <c r="AL12" i="21"/>
  <c r="AK12" i="21"/>
  <c r="AJ12" i="21"/>
  <c r="AI12" i="21"/>
  <c r="AH12" i="21"/>
  <c r="AL11" i="21"/>
  <c r="AK11" i="21"/>
  <c r="AJ11" i="21"/>
  <c r="AI11" i="21"/>
  <c r="AH11" i="21"/>
  <c r="AL10" i="21"/>
  <c r="AK10" i="21"/>
  <c r="AJ10" i="21"/>
  <c r="AI10" i="21"/>
  <c r="AH10" i="21"/>
  <c r="AL9" i="21"/>
  <c r="AK9" i="21"/>
  <c r="AJ9" i="21"/>
  <c r="AI9" i="21"/>
  <c r="AH9" i="21"/>
  <c r="AL8" i="21"/>
  <c r="AK8" i="21"/>
  <c r="AJ8" i="21"/>
  <c r="AI8" i="21"/>
  <c r="AH8" i="21"/>
  <c r="AL7" i="21"/>
  <c r="AL37" i="21" s="1"/>
  <c r="AK7" i="21"/>
  <c r="AJ7" i="21"/>
  <c r="AJ37" i="21" s="1"/>
  <c r="AI7" i="21"/>
  <c r="AH7" i="21"/>
  <c r="AH37" i="21" s="1"/>
  <c r="AL36" i="20"/>
  <c r="AK36" i="20"/>
  <c r="AJ36" i="20"/>
  <c r="AI36" i="20"/>
  <c r="AH36" i="20"/>
  <c r="AL35" i="20"/>
  <c r="AK35" i="20"/>
  <c r="AJ35" i="20"/>
  <c r="AI35" i="20"/>
  <c r="AH35" i="20"/>
  <c r="AL34" i="20"/>
  <c r="AK34" i="20"/>
  <c r="AJ34" i="20"/>
  <c r="AI34" i="20"/>
  <c r="AH34" i="20"/>
  <c r="AL33" i="20"/>
  <c r="AK33" i="20"/>
  <c r="AJ33" i="20"/>
  <c r="AI33" i="20"/>
  <c r="AH33" i="20"/>
  <c r="AL32" i="20"/>
  <c r="AK32" i="20"/>
  <c r="AJ32" i="20"/>
  <c r="AI32" i="20"/>
  <c r="AH32" i="20"/>
  <c r="AL31" i="20"/>
  <c r="AK31" i="20"/>
  <c r="AJ31" i="20"/>
  <c r="AI31" i="20"/>
  <c r="AH31" i="20"/>
  <c r="AL30" i="20"/>
  <c r="AK30" i="20"/>
  <c r="AJ30" i="20"/>
  <c r="AI30" i="20"/>
  <c r="AH30" i="20"/>
  <c r="AL29" i="20"/>
  <c r="AK29" i="20"/>
  <c r="AJ29" i="20"/>
  <c r="AI29" i="20"/>
  <c r="AH29" i="20"/>
  <c r="AL28" i="20"/>
  <c r="AK28" i="20"/>
  <c r="AJ28" i="20"/>
  <c r="AI28" i="20"/>
  <c r="AH28" i="20"/>
  <c r="AL27" i="20"/>
  <c r="AK27" i="20"/>
  <c r="AJ27" i="20"/>
  <c r="AI27" i="20"/>
  <c r="AH27" i="20"/>
  <c r="AL26" i="20"/>
  <c r="AK26" i="20"/>
  <c r="AJ26" i="20"/>
  <c r="AI26" i="20"/>
  <c r="AH26" i="20"/>
  <c r="AL25" i="20"/>
  <c r="AK25" i="20"/>
  <c r="AJ25" i="20"/>
  <c r="AI25" i="20"/>
  <c r="AH25" i="20"/>
  <c r="AL24" i="20"/>
  <c r="AK24" i="20"/>
  <c r="AJ24" i="20"/>
  <c r="AI24" i="20"/>
  <c r="AH24" i="20"/>
  <c r="AL23" i="20"/>
  <c r="AK23" i="20"/>
  <c r="AJ23" i="20"/>
  <c r="AI23" i="20"/>
  <c r="AH23" i="20"/>
  <c r="AL22" i="20"/>
  <c r="AK22" i="20"/>
  <c r="AJ22" i="20"/>
  <c r="AI22" i="20"/>
  <c r="AH22" i="20"/>
  <c r="AL21" i="20"/>
  <c r="AK21" i="20"/>
  <c r="AJ21" i="20"/>
  <c r="AI21" i="20"/>
  <c r="AH21" i="20"/>
  <c r="AL20" i="20"/>
  <c r="AK20" i="20"/>
  <c r="AJ20" i="20"/>
  <c r="AI20" i="20"/>
  <c r="AH20" i="20"/>
  <c r="AL19" i="20"/>
  <c r="AK19" i="20"/>
  <c r="AJ19" i="20"/>
  <c r="AI19" i="20"/>
  <c r="AH19" i="20"/>
  <c r="AL18" i="20"/>
  <c r="AK18" i="20"/>
  <c r="AJ18" i="20"/>
  <c r="AI18" i="20"/>
  <c r="AH18" i="20"/>
  <c r="AL17" i="20"/>
  <c r="AK17" i="20"/>
  <c r="AJ17" i="20"/>
  <c r="AI17" i="20"/>
  <c r="AH17" i="20"/>
  <c r="AL16" i="20"/>
  <c r="AK16" i="20"/>
  <c r="AJ16" i="20"/>
  <c r="AI16" i="20"/>
  <c r="AH16" i="20"/>
  <c r="AL15" i="20"/>
  <c r="AK15" i="20"/>
  <c r="AJ15" i="20"/>
  <c r="AI15" i="20"/>
  <c r="AH15" i="20"/>
  <c r="AL14" i="20"/>
  <c r="AK14" i="20"/>
  <c r="AJ14" i="20"/>
  <c r="AI14" i="20"/>
  <c r="AH14" i="20"/>
  <c r="AL13" i="20"/>
  <c r="AK13" i="20"/>
  <c r="AJ13" i="20"/>
  <c r="AI13" i="20"/>
  <c r="AH13" i="20"/>
  <c r="AL12" i="20"/>
  <c r="AK12" i="20"/>
  <c r="AJ12" i="20"/>
  <c r="AI12" i="20"/>
  <c r="AH12" i="20"/>
  <c r="AL11" i="20"/>
  <c r="AK11" i="20"/>
  <c r="AJ11" i="20"/>
  <c r="AI11" i="20"/>
  <c r="AH11" i="20"/>
  <c r="AL10" i="20"/>
  <c r="AK10" i="20"/>
  <c r="AJ10" i="20"/>
  <c r="AI10" i="20"/>
  <c r="AH10" i="20"/>
  <c r="AL9" i="20"/>
  <c r="AK9" i="20"/>
  <c r="AJ9" i="20"/>
  <c r="AI9" i="20"/>
  <c r="AH9" i="20"/>
  <c r="AL8" i="20"/>
  <c r="AK8" i="20"/>
  <c r="AJ8" i="20"/>
  <c r="AI8" i="20"/>
  <c r="AH8" i="20"/>
  <c r="AL7" i="20"/>
  <c r="AL37" i="20" s="1"/>
  <c r="AK7" i="20"/>
  <c r="AJ7" i="20"/>
  <c r="AJ37" i="20" s="1"/>
  <c r="AI7" i="20"/>
  <c r="AH7" i="20"/>
  <c r="AH37" i="20" s="1"/>
  <c r="C5" i="20"/>
  <c r="D5" i="20" s="1"/>
  <c r="E5" i="20" s="1"/>
  <c r="F5" i="20" s="1"/>
  <c r="G5" i="20" s="1"/>
  <c r="H5" i="20" s="1"/>
  <c r="I5" i="20" s="1"/>
  <c r="J5" i="20" s="1"/>
  <c r="K5" i="20" s="1"/>
  <c r="L5" i="20" s="1"/>
  <c r="M5" i="20" s="1"/>
  <c r="N5" i="20" s="1"/>
  <c r="O5" i="20" s="1"/>
  <c r="P5" i="20" s="1"/>
  <c r="Q5" i="20" s="1"/>
  <c r="R5" i="20" s="1"/>
  <c r="S5" i="20" s="1"/>
  <c r="T5" i="20" s="1"/>
  <c r="U5" i="20" s="1"/>
  <c r="V5" i="20" s="1"/>
  <c r="W5" i="20" s="1"/>
  <c r="X5" i="20" s="1"/>
  <c r="Y5" i="20" s="1"/>
  <c r="Z5" i="20" s="1"/>
  <c r="AA5" i="20" s="1"/>
  <c r="AB5" i="20" s="1"/>
  <c r="AC5" i="20" s="1"/>
  <c r="AD5" i="20" s="1"/>
  <c r="AE5" i="20" s="1"/>
  <c r="AF5" i="20" s="1"/>
  <c r="AG5" i="20" s="1"/>
  <c r="C5" i="4"/>
  <c r="AI37" i="28" l="1"/>
  <c r="AI37" i="26"/>
  <c r="AI37" i="30"/>
  <c r="AH37" i="30"/>
  <c r="AJ37" i="30"/>
  <c r="AL37" i="30"/>
  <c r="AH37" i="26"/>
  <c r="AJ37" i="26"/>
  <c r="AL37" i="26"/>
  <c r="AH37" i="31"/>
  <c r="AJ37" i="31"/>
  <c r="AL37" i="31"/>
  <c r="AH37" i="24"/>
  <c r="AJ37" i="24"/>
  <c r="AL37" i="24"/>
  <c r="AI37" i="29"/>
  <c r="AH37" i="29"/>
  <c r="AJ37" i="29"/>
  <c r="AL37" i="29"/>
  <c r="AH37" i="28"/>
  <c r="AJ37" i="28"/>
  <c r="AL37" i="28"/>
  <c r="AH37" i="23"/>
  <c r="AJ37" i="23"/>
  <c r="AL37" i="23"/>
  <c r="AH37" i="27"/>
  <c r="AJ37" i="27"/>
  <c r="AL37" i="27"/>
  <c r="AI37" i="22"/>
  <c r="AK37" i="22"/>
  <c r="AI37" i="21"/>
  <c r="AK37" i="21"/>
  <c r="AI37" i="20"/>
  <c r="AK37" i="20"/>
  <c r="AL8" i="4"/>
  <c r="AL9" i="4"/>
  <c r="AL10" i="4"/>
  <c r="AL11" i="4"/>
  <c r="AL12" i="4"/>
  <c r="AL13" i="4"/>
  <c r="AL14" i="4"/>
  <c r="AL15" i="4"/>
  <c r="AL16" i="4"/>
  <c r="AL17" i="4"/>
  <c r="AL18" i="4"/>
  <c r="AL19" i="4"/>
  <c r="AL20" i="4"/>
  <c r="AL21" i="4"/>
  <c r="AL22" i="4"/>
  <c r="AL23" i="4"/>
  <c r="AL24" i="4"/>
  <c r="AL25" i="4"/>
  <c r="AL26" i="4"/>
  <c r="AL27" i="4"/>
  <c r="AL28" i="4"/>
  <c r="AL29" i="4"/>
  <c r="AL30" i="4"/>
  <c r="AL31" i="4"/>
  <c r="AL32" i="4"/>
  <c r="AL33" i="4"/>
  <c r="AL34" i="4"/>
  <c r="AL35" i="4"/>
  <c r="AL36" i="4"/>
  <c r="AL7" i="4"/>
  <c r="D5" i="4"/>
  <c r="E5" i="4" s="1"/>
  <c r="F5" i="4" s="1"/>
  <c r="G5" i="4" s="1"/>
  <c r="H5" i="4" s="1"/>
  <c r="I5" i="4" s="1"/>
  <c r="J5" i="4" s="1"/>
  <c r="K5" i="4" s="1"/>
  <c r="L5" i="4" s="1"/>
  <c r="M5" i="4" s="1"/>
  <c r="N5" i="4" s="1"/>
  <c r="O5" i="4" s="1"/>
  <c r="J13" i="16"/>
  <c r="J12" i="16"/>
  <c r="J11" i="16"/>
  <c r="J10" i="16"/>
  <c r="J9" i="16"/>
  <c r="J5" i="16"/>
  <c r="J4" i="16"/>
  <c r="J2" i="16"/>
  <c r="J7" i="16" s="1"/>
  <c r="J8" i="16" s="1"/>
  <c r="J1" i="16"/>
  <c r="P5" i="4" l="1"/>
  <c r="Q5" i="4" s="1"/>
  <c r="R5" i="4" s="1"/>
  <c r="S5" i="4" s="1"/>
  <c r="T5" i="4" s="1"/>
  <c r="U5" i="4" s="1"/>
  <c r="V5" i="4" s="1"/>
  <c r="W5" i="4" s="1"/>
  <c r="X5" i="4" s="1"/>
  <c r="Y5" i="4" s="1"/>
  <c r="Z5" i="4" s="1"/>
  <c r="AA5" i="4" s="1"/>
  <c r="AB5" i="4" s="1"/>
  <c r="AC5" i="4" s="1"/>
  <c r="AD5" i="4" s="1"/>
  <c r="AL37" i="4"/>
  <c r="J3" i="16"/>
  <c r="J6" i="16"/>
  <c r="AH8" i="4"/>
  <c r="AI8" i="4"/>
  <c r="AJ8" i="4"/>
  <c r="AK8" i="4"/>
  <c r="AH9" i="4"/>
  <c r="AI9" i="4"/>
  <c r="AJ9" i="4"/>
  <c r="AK9" i="4"/>
  <c r="AH10" i="4"/>
  <c r="AI10" i="4"/>
  <c r="AJ10" i="4"/>
  <c r="AK10" i="4"/>
  <c r="AH11" i="4"/>
  <c r="AI11" i="4"/>
  <c r="AJ11" i="4"/>
  <c r="AK11" i="4"/>
  <c r="AH12" i="4"/>
  <c r="AI12" i="4"/>
  <c r="AJ12" i="4"/>
  <c r="AK12" i="4"/>
  <c r="AH13" i="4"/>
  <c r="AI13" i="4"/>
  <c r="AJ13" i="4"/>
  <c r="AK13" i="4"/>
  <c r="AH14" i="4"/>
  <c r="AI14" i="4"/>
  <c r="AJ14" i="4"/>
  <c r="AK14" i="4"/>
  <c r="AH15" i="4"/>
  <c r="AI15" i="4"/>
  <c r="AJ15" i="4"/>
  <c r="AK15" i="4"/>
  <c r="AH16" i="4"/>
  <c r="AI16" i="4"/>
  <c r="AJ16" i="4"/>
  <c r="AK16" i="4"/>
  <c r="AH17" i="4"/>
  <c r="AI17" i="4"/>
  <c r="AJ17" i="4"/>
  <c r="AK17" i="4"/>
  <c r="AH18" i="4"/>
  <c r="AI18" i="4"/>
  <c r="AJ18" i="4"/>
  <c r="AK18" i="4"/>
  <c r="AH19" i="4"/>
  <c r="AI19" i="4"/>
  <c r="AJ19" i="4"/>
  <c r="AK19" i="4"/>
  <c r="AH20" i="4"/>
  <c r="AI20" i="4"/>
  <c r="AJ20" i="4"/>
  <c r="AK20" i="4"/>
  <c r="AH21" i="4"/>
  <c r="AI21" i="4"/>
  <c r="AJ21" i="4"/>
  <c r="AK21" i="4"/>
  <c r="AH22" i="4"/>
  <c r="AI22" i="4"/>
  <c r="AJ22" i="4"/>
  <c r="AK22" i="4"/>
  <c r="AH23" i="4"/>
  <c r="AI23" i="4"/>
  <c r="AJ23" i="4"/>
  <c r="AK23" i="4"/>
  <c r="AH24" i="4"/>
  <c r="AI24" i="4"/>
  <c r="AJ24" i="4"/>
  <c r="AK24" i="4"/>
  <c r="AH25" i="4"/>
  <c r="AI25" i="4"/>
  <c r="AJ25" i="4"/>
  <c r="AK25" i="4"/>
  <c r="AH26" i="4"/>
  <c r="AI26" i="4"/>
  <c r="AJ26" i="4"/>
  <c r="AK26" i="4"/>
  <c r="AH27" i="4"/>
  <c r="AI27" i="4"/>
  <c r="AJ27" i="4"/>
  <c r="AK27" i="4"/>
  <c r="AH28" i="4"/>
  <c r="AI28" i="4"/>
  <c r="AJ28" i="4"/>
  <c r="AK28" i="4"/>
  <c r="AH29" i="4"/>
  <c r="AI29" i="4"/>
  <c r="AJ29" i="4"/>
  <c r="AK29" i="4"/>
  <c r="AH30" i="4"/>
  <c r="AI30" i="4"/>
  <c r="AJ30" i="4"/>
  <c r="AK30" i="4"/>
  <c r="AH31" i="4"/>
  <c r="AI31" i="4"/>
  <c r="AJ31" i="4"/>
  <c r="AK31" i="4"/>
  <c r="AH32" i="4"/>
  <c r="AI32" i="4"/>
  <c r="AJ32" i="4"/>
  <c r="AK32" i="4"/>
  <c r="AH33" i="4"/>
  <c r="AI33" i="4"/>
  <c r="AJ33" i="4"/>
  <c r="AK33" i="4"/>
  <c r="AH34" i="4"/>
  <c r="AI34" i="4"/>
  <c r="AJ34" i="4"/>
  <c r="AK34" i="4"/>
  <c r="AH35" i="4"/>
  <c r="AI35" i="4"/>
  <c r="AJ35" i="4"/>
  <c r="AK35" i="4"/>
  <c r="AH36" i="4"/>
  <c r="AI36" i="4"/>
  <c r="AJ36" i="4"/>
  <c r="AK36" i="4"/>
  <c r="AK7" i="4"/>
  <c r="AH7" i="4"/>
  <c r="AJ7" i="4"/>
  <c r="AI7" i="4"/>
  <c r="AH37" i="4" l="1"/>
  <c r="AK37" i="4" l="1"/>
  <c r="AI37" i="4"/>
  <c r="AJ37" i="4" l="1"/>
  <c r="C5" i="22"/>
  <c r="D5" i="22" s="1"/>
  <c r="E5" i="22" s="1"/>
  <c r="F5" i="22" s="1"/>
  <c r="G5" i="22" s="1"/>
  <c r="H5" i="22" s="1"/>
  <c r="I5" i="22" s="1"/>
  <c r="J5" i="22" s="1"/>
  <c r="K5" i="22" s="1"/>
  <c r="L5" i="22" s="1"/>
  <c r="M5" i="22" s="1"/>
  <c r="N5" i="22" s="1"/>
  <c r="O5" i="22" s="1"/>
  <c r="P5" i="22" s="1"/>
  <c r="Q5" i="22" s="1"/>
  <c r="R5" i="22" s="1"/>
  <c r="S5" i="22" s="1"/>
  <c r="T5" i="22" s="1"/>
  <c r="U5" i="22" s="1"/>
  <c r="V5" i="22" s="1"/>
  <c r="W5" i="22" s="1"/>
  <c r="X5" i="22" s="1"/>
  <c r="Y5" i="22" s="1"/>
  <c r="Z5" i="22" s="1"/>
  <c r="AA5" i="22" s="1"/>
  <c r="AB5" i="22" s="1"/>
  <c r="AC5" i="22" s="1"/>
  <c r="AD5" i="22" s="1"/>
  <c r="AE5" i="22" s="1"/>
  <c r="AF5" i="22" s="1"/>
  <c r="AG5" i="22" s="1"/>
  <c r="C5" i="21"/>
  <c r="D5" i="21"/>
  <c r="E5" i="21" s="1"/>
  <c r="F5" i="21" s="1"/>
  <c r="G5" i="21" s="1"/>
  <c r="H5" i="21" s="1"/>
  <c r="I5" i="21" s="1"/>
  <c r="J5" i="21" s="1"/>
  <c r="K5" i="21" s="1"/>
  <c r="L5" i="21" s="1"/>
  <c r="M5" i="21" s="1"/>
  <c r="N5" i="21" s="1"/>
  <c r="O5" i="21" s="1"/>
  <c r="P5" i="21" s="1"/>
  <c r="Q5" i="21" s="1"/>
  <c r="R5" i="21" s="1"/>
  <c r="S5" i="21" s="1"/>
  <c r="T5" i="21" s="1"/>
  <c r="U5" i="21" s="1"/>
  <c r="V5" i="21" s="1"/>
  <c r="W5" i="21" s="1"/>
  <c r="X5" i="21" s="1"/>
  <c r="Y5" i="21" s="1"/>
  <c r="Z5" i="21" s="1"/>
  <c r="AA5" i="21" s="1"/>
  <c r="AB5" i="21" s="1"/>
  <c r="AC5" i="21" s="1"/>
  <c r="AD5" i="21" s="1"/>
  <c r="AE5" i="21" s="1"/>
  <c r="AF5" i="21" s="1"/>
  <c r="AG5" i="21" s="1"/>
</calcChain>
</file>

<file path=xl/sharedStrings.xml><?xml version="1.0" encoding="utf-8"?>
<sst xmlns="http://schemas.openxmlformats.org/spreadsheetml/2006/main" count="2676" uniqueCount="104">
  <si>
    <t>Janvier</t>
  </si>
  <si>
    <t>Nom de l’employé</t>
  </si>
  <si>
    <t>C</t>
  </si>
  <si>
    <t>1</t>
  </si>
  <si>
    <t>2</t>
  </si>
  <si>
    <t>3</t>
  </si>
  <si>
    <t>4</t>
  </si>
  <si>
    <t>M</t>
  </si>
  <si>
    <t>5</t>
  </si>
  <si>
    <t>6</t>
  </si>
  <si>
    <t>7</t>
  </si>
  <si>
    <t>8</t>
  </si>
  <si>
    <t>9</t>
  </si>
  <si>
    <t>Maladie</t>
  </si>
  <si>
    <t>10</t>
  </si>
  <si>
    <t>11</t>
  </si>
  <si>
    <t>12</t>
  </si>
  <si>
    <t>13</t>
  </si>
  <si>
    <t>14</t>
  </si>
  <si>
    <t>15</t>
  </si>
  <si>
    <t>16</t>
  </si>
  <si>
    <t>17</t>
  </si>
  <si>
    <t>18</t>
  </si>
  <si>
    <t>19</t>
  </si>
  <si>
    <t>20</t>
  </si>
  <si>
    <t>21</t>
  </si>
  <si>
    <t>22</t>
  </si>
  <si>
    <t>23</t>
  </si>
  <si>
    <t>24</t>
  </si>
  <si>
    <t>25</t>
  </si>
  <si>
    <t>26</t>
  </si>
  <si>
    <t>27</t>
  </si>
  <si>
    <t>28</t>
  </si>
  <si>
    <t>29</t>
  </si>
  <si>
    <t>30</t>
  </si>
  <si>
    <t>31</t>
  </si>
  <si>
    <t>Noms des employés</t>
  </si>
  <si>
    <t>FS</t>
  </si>
  <si>
    <t>A</t>
  </si>
  <si>
    <t>BONNEFOND Manon</t>
  </si>
  <si>
    <t>CABANNES Emile</t>
  </si>
  <si>
    <t>CHAZEAUD Anita</t>
  </si>
  <si>
    <t>CASTANG Jean-Claude</t>
  </si>
  <si>
    <t>DA SILVA Marc</t>
  </si>
  <si>
    <t>DERACO Philippe</t>
  </si>
  <si>
    <t>DURAN Alexandre</t>
  </si>
  <si>
    <t>FAGETTE Philippe</t>
  </si>
  <si>
    <t>FRANCOIS Jean-Paul</t>
  </si>
  <si>
    <t>FRANCOIS Mathéo</t>
  </si>
  <si>
    <t>FONDIN Patrice</t>
  </si>
  <si>
    <t>GRIVOIS Nicolas</t>
  </si>
  <si>
    <t>LAFAYE Marion</t>
  </si>
  <si>
    <t>MARCHE Philippe</t>
  </si>
  <si>
    <t>MARTIAL Jean-Luc</t>
  </si>
  <si>
    <t>MENARD Martial</t>
  </si>
  <si>
    <t>NOEL Didier</t>
  </si>
  <si>
    <t>NORMAND Christian</t>
  </si>
  <si>
    <t>PARAT Alex</t>
  </si>
  <si>
    <t>PICAUD Carine</t>
  </si>
  <si>
    <t>RIBEIRO Rui</t>
  </si>
  <si>
    <t>RIGAL Pauline</t>
  </si>
  <si>
    <t>ROUGIER Stéphanie</t>
  </si>
  <si>
    <t>SAVARIT André</t>
  </si>
  <si>
    <t>SAVARIT David</t>
  </si>
  <si>
    <t>THOMAS Karl</t>
  </si>
  <si>
    <t>VAVASSEUR Célia</t>
  </si>
  <si>
    <t>G1</t>
  </si>
  <si>
    <t>G2</t>
  </si>
  <si>
    <t>Calendrier des gardes et absences des employés</t>
  </si>
  <si>
    <t>Année :</t>
  </si>
  <si>
    <t>Congés</t>
  </si>
  <si>
    <t>Gardes</t>
  </si>
  <si>
    <t>Gardes 1</t>
  </si>
  <si>
    <t>Gardes 2</t>
  </si>
  <si>
    <t>Formations/Stages</t>
  </si>
  <si>
    <t>Absences</t>
  </si>
  <si>
    <t>Formations       Stages</t>
  </si>
  <si>
    <t>Légende</t>
  </si>
  <si>
    <t>Nouvel An</t>
  </si>
  <si>
    <t>Pâques</t>
  </si>
  <si>
    <t>Lundi de Pâques</t>
  </si>
  <si>
    <t>Fête Du Travail</t>
  </si>
  <si>
    <t>Comm. Victoire 1945</t>
  </si>
  <si>
    <t>Ascension</t>
  </si>
  <si>
    <t>Pentecôte</t>
  </si>
  <si>
    <t>Lundi de Pentecôte</t>
  </si>
  <si>
    <t>Fête Nationale</t>
  </si>
  <si>
    <t>Assomption</t>
  </si>
  <si>
    <t>Toussaint</t>
  </si>
  <si>
    <t>Comm. Armistice 1918</t>
  </si>
  <si>
    <t>Noël</t>
  </si>
  <si>
    <t>Férié</t>
  </si>
  <si>
    <t xml:space="preserve">Dates </t>
  </si>
  <si>
    <t>Février</t>
  </si>
  <si>
    <t>Mars</t>
  </si>
  <si>
    <t>Avril</t>
  </si>
  <si>
    <t>Novembre</t>
  </si>
  <si>
    <t>Septembre</t>
  </si>
  <si>
    <t>Juin</t>
  </si>
  <si>
    <t>Mai</t>
  </si>
  <si>
    <t>Juillet</t>
  </si>
  <si>
    <t>Août</t>
  </si>
  <si>
    <t>Octobre</t>
  </si>
  <si>
    <t>Décembre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</si>
</sst>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7">
    <numFmt numFmtId="42" formatCode="_-* #,##0\ &quot;€&quot;_-;\-* #,##0\ &quot;€&quot;_-;_-* &quot;-&quot;\ &quot;€&quot;_-;_-@_-"/>
    <numFmt numFmtId="44" formatCode="_-* #,##0.00\ &quot;€&quot;_-;\-* #,##0.00\ &quot;€&quot;_-;_-* &quot;-&quot;??\ &quot;€&quot;_-;_-@_-"/>
    <numFmt numFmtId="164" formatCode="_(* #,##0_);_(* \(#,##0\);_(* &quot;-&quot;_);_(@_)"/>
    <numFmt numFmtId="165" formatCode="_(* #,##0.00_);_(* \(#,##0.00\);_(* &quot;-&quot;??_);_(@_)"/>
    <numFmt numFmtId="166" formatCode="0;0;"/>
    <numFmt numFmtId="167" formatCode="ddd\ dd\ mmm\ yy"/>
    <numFmt numFmtId="168" formatCode="ddd"/>
  </numFmts>
  <fonts count="28" x14ac:knownFonts="1">
    <font>
      <sz val="11"/>
      <color theme="1"/>
      <name val="Calibri"/>
      <family val="2"/>
      <scheme val="minor"/>
    </font>
    <font>
      <sz val="11"/>
      <color theme="1"/>
      <name val="Calibri"/>
      <family val="2"/>
      <scheme val="minor"/>
    </font>
    <font>
      <b/>
      <sz val="11"/>
      <color theme="1"/>
      <name val="Calibri"/>
      <family val="2"/>
      <scheme val="minor"/>
    </font>
    <font>
      <sz val="11"/>
      <color theme="0"/>
      <name val="Calibri"/>
      <family val="2"/>
      <scheme val="minor"/>
    </font>
    <font>
      <b/>
      <sz val="26"/>
      <color theme="3" tint="-0.24994659260841701"/>
      <name val="Calibri"/>
      <family val="2"/>
      <scheme val="major"/>
    </font>
    <font>
      <b/>
      <sz val="18"/>
      <color theme="4" tint="-0.24994659260841701"/>
      <name val="Calibri"/>
      <family val="2"/>
      <scheme val="minor"/>
    </font>
    <font>
      <b/>
      <sz val="26"/>
      <color theme="3"/>
      <name val="Calibri"/>
      <family val="2"/>
      <scheme val="minor"/>
    </font>
    <font>
      <sz val="11"/>
      <color theme="4" tint="-0.499984740745262"/>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2"/>
      <color theme="1"/>
      <name val="Calibri"/>
      <family val="2"/>
      <scheme val="minor"/>
    </font>
    <font>
      <sz val="14"/>
      <color theme="1"/>
      <name val="Calibri"/>
      <family val="2"/>
      <scheme val="minor"/>
    </font>
    <font>
      <b/>
      <i/>
      <sz val="11"/>
      <color theme="1"/>
      <name val="Calibri"/>
      <family val="2"/>
      <scheme val="minor"/>
    </font>
    <font>
      <b/>
      <sz val="14"/>
      <color theme="1"/>
      <name val="Calibri"/>
      <family val="2"/>
      <scheme val="minor"/>
    </font>
    <font>
      <b/>
      <i/>
      <sz val="14"/>
      <color theme="1"/>
      <name val="Calibri"/>
      <family val="2"/>
      <scheme val="minor"/>
    </font>
    <font>
      <b/>
      <u/>
      <sz val="24"/>
      <color theme="4" tint="-0.24994659260841701"/>
      <name val="Calibri"/>
      <family val="2"/>
      <scheme val="minor"/>
    </font>
    <font>
      <b/>
      <sz val="12"/>
      <color theme="4" tint="-0.249977111117893"/>
      <name val="Calibri"/>
      <family val="2"/>
      <scheme val="minor"/>
    </font>
    <font>
      <sz val="10"/>
      <color theme="0"/>
      <name val="Arial"/>
      <family val="2"/>
    </font>
    <font>
      <b/>
      <i/>
      <sz val="16"/>
      <color theme="1"/>
      <name val="Calibri"/>
      <family val="2"/>
      <scheme val="minor"/>
    </font>
    <font>
      <i/>
      <sz val="16"/>
      <color theme="1"/>
      <name val="Calibri"/>
      <family val="2"/>
      <scheme val="minor"/>
    </font>
  </fonts>
  <fills count="50">
    <fill>
      <patternFill patternType="none"/>
    </fill>
    <fill>
      <patternFill patternType="gray125"/>
    </fill>
    <fill>
      <patternFill patternType="solid">
        <fgColor theme="2"/>
        <bgColor indexed="64"/>
      </patternFill>
    </fill>
    <fill>
      <patternFill patternType="solid">
        <fgColor theme="7"/>
        <bgColor indexed="64"/>
      </patternFill>
    </fill>
    <fill>
      <patternFill patternType="solid">
        <fgColor theme="7" tint="0.79998168889431442"/>
        <bgColor indexed="65"/>
      </patternFill>
    </fill>
    <fill>
      <patternFill patternType="solid">
        <fgColor theme="7" tint="0.39997558519241921"/>
        <bgColor indexed="65"/>
      </patternFill>
    </fill>
    <fill>
      <patternFill patternType="solid">
        <fgColor theme="3" tint="0.79998168889431442"/>
        <bgColor indexed="64"/>
      </patternFill>
    </fill>
    <fill>
      <patternFill patternType="solid">
        <fgColor theme="3" tint="-0.24994659260841701"/>
        <bgColor indexed="64"/>
      </patternFill>
    </fill>
    <fill>
      <patternFill patternType="solid">
        <fgColor theme="3" tint="0.39994506668294322"/>
        <bgColor indexed="64"/>
      </patternFill>
    </fill>
    <fill>
      <patternFill patternType="solid">
        <fgColor theme="7" tint="0.59996337778862885"/>
        <bgColor indexed="64"/>
      </patternFill>
    </fill>
    <fill>
      <patternFill patternType="solid">
        <fgColor theme="5" tint="0.59999389629810485"/>
        <bgColor indexed="65"/>
      </patternFill>
    </fill>
    <fill>
      <patternFill patternType="solid">
        <fgColor theme="6"/>
      </patternFill>
    </fill>
    <fill>
      <patternFill patternType="solid">
        <fgColor theme="6" tint="0.59999389629810485"/>
        <bgColor indexed="65"/>
      </patternFill>
    </fill>
    <fill>
      <patternFill patternType="solid">
        <fgColor theme="6" tint="0.39997558519241921"/>
        <bgColor indexed="65"/>
      </patternFill>
    </fill>
    <fill>
      <patternFill patternType="solid">
        <fgColor theme="8" tint="0.59999389629810485"/>
        <bgColor indexed="65"/>
      </patternFill>
    </fill>
    <fill>
      <patternFill patternType="solid">
        <fgColor theme="4" tint="0.39994506668294322"/>
        <bgColor indexed="64"/>
      </patternFill>
    </fill>
    <fill>
      <patternFill patternType="solid">
        <fgColor theme="4" tint="0.59996337778862885"/>
        <bgColor indexed="64"/>
      </patternFill>
    </fill>
    <fill>
      <patternFill patternType="solid">
        <fgColor theme="4" tint="0.79998168889431442"/>
        <bgColor indexed="64"/>
      </patternFill>
    </fill>
    <fill>
      <patternFill patternType="solid">
        <fgColor rgb="FFF8E3E0"/>
        <bgColor indexed="64"/>
      </patternFill>
    </fill>
    <fill>
      <patternFill patternType="solid">
        <fgColor theme="5" tint="0.39994506668294322"/>
        <bgColor indexed="64"/>
      </patternFill>
    </fill>
    <fill>
      <patternFill patternType="solid">
        <fgColor theme="6" tint="0.59996337778862885"/>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5" tint="0.79998168889431442"/>
        <bgColor indexed="65"/>
      </patternFill>
    </fill>
    <fill>
      <patternFill patternType="solid">
        <fgColor theme="5"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39997558519241921"/>
        <bgColor indexed="65"/>
      </patternFill>
    </fill>
    <fill>
      <patternFill patternType="solid">
        <fgColor theme="6" tint="0.79998168889431442"/>
        <bgColor indexed="64"/>
      </patternFill>
    </fill>
    <fill>
      <patternFill patternType="solid">
        <fgColor theme="3" tint="0.89999084444715716"/>
        <bgColor indexed="64"/>
      </patternFill>
    </fill>
    <fill>
      <patternFill patternType="solid">
        <fgColor theme="0"/>
        <bgColor indexed="64"/>
      </patternFill>
    </fill>
    <fill>
      <patternFill patternType="solid">
        <fgColor rgb="FFFFCD2D"/>
        <bgColor indexed="64"/>
      </patternFill>
    </fill>
    <fill>
      <patternFill patternType="solid">
        <fgColor rgb="FFFFFFCC"/>
        <bgColor indexed="64"/>
      </patternFill>
    </fill>
    <fill>
      <patternFill patternType="solid">
        <fgColor theme="0" tint="-4.9989318521683403E-2"/>
        <bgColor theme="4" tint="0.79992065187536243"/>
      </patternFill>
    </fill>
    <fill>
      <patternFill patternType="solid">
        <fgColor theme="3" tint="0.59999389629810485"/>
        <bgColor indexed="64"/>
      </patternFill>
    </fill>
    <fill>
      <patternFill patternType="solid">
        <fgColor rgb="FF92D050"/>
        <bgColor indexed="64"/>
      </patternFill>
    </fill>
    <fill>
      <patternFill patternType="solid">
        <fgColor theme="7" tint="0.79998168889431442"/>
        <bgColor indexed="64"/>
      </patternFill>
    </fill>
    <fill>
      <patternFill patternType="solid">
        <fgColor theme="3" tint="0.749992370372631"/>
        <bgColor indexed="64"/>
      </patternFill>
    </fill>
    <fill>
      <patternFill patternType="solid">
        <fgColor rgb="FFCC99FF"/>
        <bgColor indexed="64"/>
      </patternFill>
    </fill>
    <fill>
      <patternFill patternType="solid">
        <fgColor rgb="FFCCCCFF"/>
        <bgColor indexed="64"/>
      </patternFill>
    </fill>
    <fill>
      <patternFill patternType="solid">
        <fgColor rgb="FF66CCFF"/>
        <bgColor indexed="64"/>
      </patternFill>
    </fill>
    <fill>
      <patternFill patternType="solid">
        <fgColor rgb="FF99CC00"/>
        <bgColor indexed="64"/>
      </patternFill>
    </fill>
    <fill>
      <patternFill patternType="solid">
        <fgColor theme="6" tint="0.39997558519241921"/>
        <bgColor indexed="64"/>
      </patternFill>
    </fill>
    <fill>
      <patternFill patternType="solid">
        <fgColor theme="7" tint="-0.249977111117893"/>
        <bgColor indexed="64"/>
      </patternFill>
    </fill>
    <fill>
      <patternFill patternType="solid">
        <fgColor rgb="FFEEB3A6"/>
        <bgColor indexed="64"/>
      </patternFill>
    </fill>
  </fills>
  <borders count="11">
    <border>
      <left/>
      <right/>
      <top/>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left>
      <right style="thin">
        <color theme="0"/>
      </right>
      <top/>
      <bottom/>
      <diagonal/>
    </border>
  </borders>
  <cellStyleXfs count="50">
    <xf numFmtId="0" fontId="0" fillId="0" borderId="0">
      <alignment horizontal="left" vertical="center"/>
    </xf>
    <xf numFmtId="0" fontId="6" fillId="0" borderId="0" applyNumberFormat="0" applyFill="0" applyBorder="0" applyProtection="0">
      <alignment vertical="top"/>
    </xf>
    <xf numFmtId="0" fontId="4" fillId="0" borderId="0" applyNumberFormat="0" applyFill="0" applyBorder="0" applyProtection="0">
      <alignment vertical="top"/>
    </xf>
    <xf numFmtId="0" fontId="5" fillId="2" borderId="0" applyNumberFormat="0" applyBorder="0" applyProtection="0">
      <alignment horizontal="center" vertical="center"/>
    </xf>
    <xf numFmtId="0" fontId="2" fillId="20" borderId="0" applyNumberFormat="0" applyProtection="0">
      <alignment horizontal="right" vertical="center" indent="1"/>
    </xf>
    <xf numFmtId="0" fontId="1" fillId="0" borderId="0" applyNumberFormat="0" applyFill="0" applyBorder="0" applyProtection="0">
      <alignment horizontal="left" vertical="center" indent="2"/>
    </xf>
    <xf numFmtId="0" fontId="3" fillId="3" borderId="0" applyNumberFormat="0" applyBorder="0" applyAlignment="0" applyProtection="0"/>
    <xf numFmtId="0" fontId="1" fillId="4" borderId="0" applyNumberFormat="0" applyBorder="0" applyProtection="0">
      <alignment horizontal="center" vertical="center"/>
    </xf>
    <xf numFmtId="0" fontId="2" fillId="9" borderId="0" applyNumberFormat="0" applyBorder="0" applyAlignment="0" applyProtection="0"/>
    <xf numFmtId="0" fontId="1" fillId="5" borderId="0" applyNumberFormat="0" applyBorder="0" applyAlignment="0" applyProtection="0"/>
    <xf numFmtId="0" fontId="3" fillId="7" borderId="0" applyNumberFormat="0" applyBorder="0" applyAlignment="0" applyProtection="0"/>
    <xf numFmtId="0" fontId="1" fillId="6" borderId="0" applyNumberFormat="0" applyBorder="0" applyAlignment="0" applyProtection="0"/>
    <xf numFmtId="0" fontId="2" fillId="15" borderId="0" applyNumberFormat="0" applyBorder="0" applyAlignment="0" applyProtection="0"/>
    <xf numFmtId="0" fontId="1" fillId="8" borderId="0" applyNumberFormat="0" applyBorder="0" applyAlignment="0" applyProtection="0"/>
    <xf numFmtId="0" fontId="3" fillId="15" borderId="0" applyNumberFormat="0" applyBorder="0" applyAlignment="0" applyProtection="0"/>
    <xf numFmtId="0" fontId="1" fillId="18" borderId="0" applyNumberFormat="0" applyBorder="0" applyAlignment="0" applyProtection="0"/>
    <xf numFmtId="0" fontId="2" fillId="17" borderId="0" applyNumberFormat="0" applyBorder="0" applyAlignment="0" applyProtection="0"/>
    <xf numFmtId="0" fontId="3" fillId="16" borderId="0" applyNumberFormat="0" applyBorder="0" applyAlignment="0" applyProtection="0"/>
    <xf numFmtId="0" fontId="3" fillId="19" borderId="0" applyNumberFormat="0" applyBorder="0" applyAlignment="0" applyProtection="0"/>
    <xf numFmtId="0" fontId="2" fillId="10" borderId="0" applyNumberFormat="0" applyBorder="0" applyAlignment="0" applyProtection="0"/>
    <xf numFmtId="0" fontId="3" fillId="11" borderId="0" applyNumberFormat="0" applyBorder="0" applyAlignment="0" applyProtection="0"/>
    <xf numFmtId="0" fontId="1" fillId="2" borderId="0" applyNumberFormat="0" applyBorder="0" applyAlignment="0" applyProtection="0"/>
    <xf numFmtId="0" fontId="2" fillId="12" borderId="0" applyNumberFormat="0" applyBorder="0" applyProtection="0">
      <alignment horizontal="left" vertical="center" indent="1"/>
    </xf>
    <xf numFmtId="0" fontId="2" fillId="13" borderId="0" applyNumberFormat="0" applyBorder="0" applyAlignment="0" applyProtection="0"/>
    <xf numFmtId="0" fontId="2" fillId="14" borderId="0" applyNumberFormat="0" applyBorder="0" applyAlignment="0" applyProtection="0"/>
    <xf numFmtId="1" fontId="1" fillId="0" borderId="0" applyFill="0" applyBorder="0" applyProtection="0">
      <alignment horizontal="center" vertical="center"/>
    </xf>
    <xf numFmtId="0" fontId="1" fillId="0" borderId="0" applyNumberFormat="0" applyFill="0" applyBorder="0">
      <alignment horizontal="left" vertical="center" wrapText="1" indent="2"/>
    </xf>
    <xf numFmtId="0" fontId="7" fillId="0" borderId="0">
      <alignment horizontal="center"/>
    </xf>
    <xf numFmtId="165" fontId="1" fillId="0" borderId="0" applyFont="0" applyFill="0" applyBorder="0" applyAlignment="0" applyProtection="0"/>
    <xf numFmtId="164"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8" fillId="21" borderId="0" applyNumberFormat="0" applyBorder="0" applyAlignment="0" applyProtection="0"/>
    <xf numFmtId="0" fontId="9" fillId="22" borderId="0" applyNumberFormat="0" applyBorder="0" applyAlignment="0" applyProtection="0"/>
    <xf numFmtId="0" fontId="10" fillId="23" borderId="0" applyNumberFormat="0" applyBorder="0" applyAlignment="0" applyProtection="0"/>
    <xf numFmtId="0" fontId="11" fillId="24" borderId="1" applyNumberFormat="0" applyAlignment="0" applyProtection="0"/>
    <xf numFmtId="0" fontId="12" fillId="25" borderId="2" applyNumberFormat="0" applyAlignment="0" applyProtection="0"/>
    <xf numFmtId="0" fontId="13" fillId="25" borderId="1" applyNumberFormat="0" applyAlignment="0" applyProtection="0"/>
    <xf numFmtId="0" fontId="14" fillId="0" borderId="3" applyNumberFormat="0" applyFill="0" applyAlignment="0" applyProtection="0"/>
    <xf numFmtId="0" fontId="15" fillId="26" borderId="4" applyNumberFormat="0" applyAlignment="0" applyProtection="0"/>
    <xf numFmtId="0" fontId="16" fillId="0" borderId="0" applyNumberFormat="0" applyFill="0" applyBorder="0" applyAlignment="0" applyProtection="0"/>
    <xf numFmtId="0" fontId="1" fillId="27" borderId="5" applyNumberFormat="0" applyFont="0" applyAlignment="0" applyProtection="0"/>
    <xf numFmtId="0" fontId="17" fillId="0" borderId="0" applyNumberFormat="0" applyFill="0" applyBorder="0" applyAlignment="0" applyProtection="0"/>
    <xf numFmtId="0" fontId="1" fillId="28" borderId="0" applyNumberFormat="0" applyBorder="0" applyAlignment="0" applyProtection="0"/>
    <xf numFmtId="0" fontId="1" fillId="29" borderId="0" applyNumberFormat="0" applyBorder="0" applyAlignment="0" applyProtection="0"/>
    <xf numFmtId="0" fontId="3"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0" borderId="0"/>
  </cellStyleXfs>
  <cellXfs count="47">
    <xf numFmtId="0" fontId="0" fillId="0" borderId="0" xfId="0">
      <alignment horizontal="left" vertical="center"/>
    </xf>
    <xf numFmtId="0" fontId="0" fillId="0" borderId="0" xfId="0" applyFont="1" applyFill="1" applyBorder="1" applyAlignment="1" applyProtection="1">
      <alignment horizontal="center" vertical="center"/>
    </xf>
    <xf numFmtId="0" fontId="0" fillId="0" borderId="0" xfId="0" applyProtection="1">
      <alignment horizontal="left" vertical="center"/>
    </xf>
    <xf numFmtId="0" fontId="5" fillId="2" borderId="0" xfId="3" applyProtection="1">
      <alignment horizontal="center" vertical="center"/>
    </xf>
    <xf numFmtId="0" fontId="6" fillId="0" borderId="0" xfId="1" applyAlignment="1" applyProtection="1">
      <alignment vertical="top"/>
    </xf>
    <xf numFmtId="0" fontId="0" fillId="0" borderId="0" xfId="0" applyAlignment="1" applyProtection="1">
      <alignment horizontal="left" vertical="center" wrapText="1"/>
    </xf>
    <xf numFmtId="0" fontId="7" fillId="0" borderId="0" xfId="27" applyProtection="1">
      <alignment horizontal="center"/>
    </xf>
    <xf numFmtId="0" fontId="6" fillId="0" borderId="0" xfId="1">
      <alignment vertical="top"/>
    </xf>
    <xf numFmtId="0" fontId="5" fillId="2" borderId="0" xfId="3" applyProtection="1">
      <alignment horizontal="center" vertical="center"/>
    </xf>
    <xf numFmtId="0" fontId="20" fillId="0" borderId="0" xfId="26" applyFont="1">
      <alignment horizontal="left" vertical="center" wrapText="1" indent="2"/>
    </xf>
    <xf numFmtId="0" fontId="18" fillId="0" borderId="0" xfId="0" applyFont="1" applyFill="1" applyBorder="1" applyAlignment="1" applyProtection="1">
      <alignment horizontal="center" vertical="center"/>
    </xf>
    <xf numFmtId="0" fontId="19" fillId="2" borderId="0" xfId="21" applyFont="1" applyBorder="1" applyAlignment="1" applyProtection="1">
      <alignment horizontal="left" vertical="center" indent="1"/>
    </xf>
    <xf numFmtId="0" fontId="22" fillId="0" borderId="8" xfId="26" applyFont="1" applyFill="1" applyBorder="1">
      <alignment horizontal="left" vertical="center" wrapText="1" indent="2"/>
    </xf>
    <xf numFmtId="0" fontId="22" fillId="0" borderId="9" xfId="26" applyFont="1" applyFill="1" applyBorder="1">
      <alignment horizontal="left" vertical="center" wrapText="1" indent="2"/>
    </xf>
    <xf numFmtId="0" fontId="23" fillId="2" borderId="0" xfId="3" applyFont="1" applyProtection="1">
      <alignment horizontal="center" vertical="center"/>
    </xf>
    <xf numFmtId="0" fontId="22" fillId="34" borderId="7" xfId="26" applyFont="1" applyFill="1" applyBorder="1">
      <alignment horizontal="left" vertical="center" wrapText="1" indent="2"/>
    </xf>
    <xf numFmtId="0" fontId="22" fillId="34" borderId="8" xfId="26" applyFont="1" applyFill="1" applyBorder="1">
      <alignment horizontal="left" vertical="center" wrapText="1" indent="2"/>
    </xf>
    <xf numFmtId="0" fontId="22" fillId="33" borderId="8" xfId="26" applyFont="1" applyFill="1" applyBorder="1">
      <alignment horizontal="left" vertical="center" wrapText="1" indent="2"/>
    </xf>
    <xf numFmtId="0" fontId="22" fillId="36" borderId="8" xfId="26" applyFont="1" applyFill="1" applyBorder="1">
      <alignment horizontal="left" vertical="center" wrapText="1" indent="2"/>
    </xf>
    <xf numFmtId="0" fontId="22" fillId="37" borderId="8" xfId="26" applyFont="1" applyFill="1" applyBorder="1">
      <alignment horizontal="left" vertical="center" wrapText="1" indent="2"/>
    </xf>
    <xf numFmtId="1" fontId="1" fillId="35" borderId="6" xfId="25" applyFill="1" applyBorder="1" applyProtection="1">
      <alignment horizontal="center" vertical="center"/>
    </xf>
    <xf numFmtId="1" fontId="22" fillId="35" borderId="6" xfId="0" applyNumberFormat="1" applyFont="1" applyFill="1" applyBorder="1" applyAlignment="1" applyProtection="1">
      <alignment horizontal="center" vertical="center"/>
    </xf>
    <xf numFmtId="0" fontId="24" fillId="2" borderId="6" xfId="21" applyFont="1" applyFill="1" applyBorder="1" applyAlignment="1" applyProtection="1">
      <alignment horizontal="center" vertical="center"/>
    </xf>
    <xf numFmtId="0" fontId="24" fillId="2" borderId="6" xfId="21" applyFont="1" applyFill="1" applyBorder="1" applyAlignment="1" applyProtection="1">
      <alignment horizontal="center" vertical="center" wrapText="1"/>
    </xf>
    <xf numFmtId="0" fontId="20" fillId="35" borderId="0" xfId="26" applyFont="1" applyFill="1">
      <alignment horizontal="left" vertical="center" wrapText="1" indent="2"/>
    </xf>
    <xf numFmtId="0" fontId="0" fillId="38" borderId="10" xfId="0" applyFont="1" applyFill="1" applyBorder="1" applyAlignment="1">
      <alignment horizontal="center" vertical="center"/>
    </xf>
    <xf numFmtId="0" fontId="22" fillId="0" borderId="8" xfId="0" applyFont="1" applyFill="1" applyBorder="1" applyAlignment="1" applyProtection="1">
      <alignment horizontal="left" vertical="center" wrapText="1" indent="2"/>
    </xf>
    <xf numFmtId="0" fontId="25" fillId="39" borderId="0" xfId="49" applyFont="1" applyFill="1" applyBorder="1" applyAlignment="1" applyProtection="1">
      <alignment horizontal="right"/>
      <protection hidden="1"/>
    </xf>
    <xf numFmtId="167" fontId="25" fillId="39" borderId="0" xfId="49" applyNumberFormat="1" applyFont="1" applyFill="1" applyBorder="1" applyAlignment="1" applyProtection="1">
      <alignment horizontal="center"/>
      <protection hidden="1"/>
    </xf>
    <xf numFmtId="168" fontId="18" fillId="0" borderId="0" xfId="0" applyNumberFormat="1" applyFont="1" applyAlignment="1" applyProtection="1">
      <alignment horizontal="center" vertical="center"/>
    </xf>
    <xf numFmtId="0" fontId="5" fillId="2" borderId="0" xfId="3" applyProtection="1">
      <alignment horizontal="center" vertical="center"/>
    </xf>
    <xf numFmtId="0" fontId="21" fillId="40" borderId="0" xfId="12" applyFont="1" applyFill="1" applyAlignment="1" applyProtection="1">
      <alignment horizontal="center" vertical="center"/>
    </xf>
    <xf numFmtId="0" fontId="18" fillId="48" borderId="0" xfId="0" applyFont="1" applyFill="1" applyBorder="1" applyAlignment="1" applyProtection="1">
      <alignment horizontal="center" vertical="center"/>
    </xf>
    <xf numFmtId="0" fontId="0" fillId="41" borderId="0" xfId="0" applyFont="1" applyFill="1" applyAlignment="1" applyProtection="1">
      <alignment horizontal="center" vertical="center"/>
    </xf>
    <xf numFmtId="166" fontId="21" fillId="49" borderId="0" xfId="24" applyNumberFormat="1" applyFont="1" applyFill="1" applyAlignment="1" applyProtection="1">
      <alignment horizontal="center" vertical="center"/>
    </xf>
    <xf numFmtId="0" fontId="0" fillId="43" borderId="10" xfId="0" applyFont="1" applyFill="1" applyBorder="1" applyAlignment="1">
      <alignment horizontal="center" vertical="center"/>
    </xf>
    <xf numFmtId="0" fontId="0" fillId="45" borderId="10" xfId="0" applyFont="1" applyFill="1" applyBorder="1" applyAlignment="1">
      <alignment horizontal="center" vertical="center"/>
    </xf>
    <xf numFmtId="0" fontId="26" fillId="20" borderId="0" xfId="4" applyFont="1" applyAlignment="1" applyProtection="1">
      <alignment horizontal="center" vertical="center"/>
    </xf>
    <xf numFmtId="0" fontId="26" fillId="46" borderId="0" xfId="12" applyFont="1" applyFill="1" applyAlignment="1" applyProtection="1">
      <alignment horizontal="center" vertical="center"/>
    </xf>
    <xf numFmtId="0" fontId="26" fillId="45" borderId="0" xfId="19" applyFont="1" applyFill="1" applyAlignment="1" applyProtection="1">
      <alignment horizontal="center" vertical="center"/>
    </xf>
    <xf numFmtId="0" fontId="26" fillId="44" borderId="0" xfId="23" applyFont="1" applyFill="1" applyAlignment="1" applyProtection="1">
      <alignment horizontal="center" vertical="center"/>
    </xf>
    <xf numFmtId="166" fontId="26" fillId="43" borderId="0" xfId="8" applyNumberFormat="1" applyFont="1" applyFill="1" applyAlignment="1" applyProtection="1">
      <alignment horizontal="center" vertical="center"/>
    </xf>
    <xf numFmtId="166" fontId="26" fillId="42" borderId="0" xfId="24" applyNumberFormat="1" applyFont="1" applyFill="1" applyAlignment="1" applyProtection="1">
      <alignment horizontal="center" vertical="center"/>
    </xf>
    <xf numFmtId="0" fontId="27" fillId="47" borderId="0" xfId="0" applyFont="1" applyFill="1" applyProtection="1">
      <alignment horizontal="left" vertical="center"/>
    </xf>
    <xf numFmtId="0" fontId="27" fillId="41" borderId="0" xfId="0" applyFont="1" applyFill="1" applyAlignment="1" applyProtection="1">
      <alignment horizontal="center" vertical="center"/>
    </xf>
    <xf numFmtId="0" fontId="5" fillId="2" borderId="0" xfId="3" applyProtection="1">
      <alignment horizontal="center" vertical="center"/>
    </xf>
    <xf numFmtId="0" fontId="27" fillId="2" borderId="0" xfId="21" applyFont="1" applyAlignment="1" applyProtection="1">
      <alignment horizontal="left" vertical="center"/>
    </xf>
  </cellXfs>
  <cellStyles count="50">
    <cellStyle name="20 % - Accent1" xfId="15" builtinId="30" customBuiltin="1"/>
    <cellStyle name="20 % - Accent2" xfId="44" builtinId="34" customBuiltin="1"/>
    <cellStyle name="20 % - Accent3" xfId="21" builtinId="38" customBuiltin="1"/>
    <cellStyle name="20 % - Accent4" xfId="7" builtinId="42" customBuiltin="1"/>
    <cellStyle name="20 % - Accent5" xfId="47" builtinId="46" customBuiltin="1"/>
    <cellStyle name="20 % - Accent6" xfId="11" builtinId="50" customBuiltin="1"/>
    <cellStyle name="40 % - Accent1" xfId="16" builtinId="31" customBuiltin="1"/>
    <cellStyle name="40 % - Accent2" xfId="19" builtinId="35" customBuiltin="1"/>
    <cellStyle name="40 % - Accent3" xfId="22" builtinId="39" customBuiltin="1"/>
    <cellStyle name="40 % - Accent4" xfId="8" builtinId="43" customBuiltin="1"/>
    <cellStyle name="40 % - Accent5" xfId="24" builtinId="47" customBuiltin="1"/>
    <cellStyle name="40 % - Accent6" xfId="12" builtinId="51" customBuiltin="1"/>
    <cellStyle name="60 % - Accent1" xfId="17" builtinId="32" customBuiltin="1"/>
    <cellStyle name="60 % - Accent2" xfId="45" builtinId="36" customBuiltin="1"/>
    <cellStyle name="60 % - Accent3" xfId="23" builtinId="40" customBuiltin="1"/>
    <cellStyle name="60 % - Accent4" xfId="9" builtinId="44" customBuiltin="1"/>
    <cellStyle name="60 % - Accent5" xfId="48" builtinId="48" customBuiltin="1"/>
    <cellStyle name="60 % - Accent6" xfId="13" builtinId="52" customBuiltin="1"/>
    <cellStyle name="Accent1" xfId="14" builtinId="29" customBuiltin="1"/>
    <cellStyle name="Accent2" xfId="18" builtinId="33" customBuiltin="1"/>
    <cellStyle name="Accent3" xfId="20" builtinId="37" customBuiltin="1"/>
    <cellStyle name="Accent4" xfId="6" builtinId="41" customBuiltin="1"/>
    <cellStyle name="Accent5" xfId="46" builtinId="45" customBuiltin="1"/>
    <cellStyle name="Accent6" xfId="10" builtinId="49" customBuiltin="1"/>
    <cellStyle name="Avertissement" xfId="41" builtinId="11" customBuiltin="1"/>
    <cellStyle name="Calcul" xfId="38" builtinId="22" customBuiltin="1"/>
    <cellStyle name="Cellule liée" xfId="39" builtinId="24" customBuiltin="1"/>
    <cellStyle name="Employé" xfId="26" xr:uid="{00000000-0005-0000-0000-00001C000000}"/>
    <cellStyle name="Entrée" xfId="36" builtinId="20" customBuiltin="1"/>
    <cellStyle name="Étiquette" xfId="27" xr:uid="{00000000-0005-0000-0000-00001E000000}"/>
    <cellStyle name="Insatisfaisant" xfId="34" builtinId="27" customBuiltin="1"/>
    <cellStyle name="Milliers" xfId="28" builtinId="3" customBuiltin="1"/>
    <cellStyle name="Milliers [0]" xfId="29" builtinId="6" customBuiltin="1"/>
    <cellStyle name="Monétaire" xfId="30" builtinId="4" customBuiltin="1"/>
    <cellStyle name="Monétaire [0]" xfId="31" builtinId="7" customBuiltin="1"/>
    <cellStyle name="Neutre" xfId="35" builtinId="28" customBuiltin="1"/>
    <cellStyle name="Normal" xfId="0" builtinId="0" customBuiltin="1"/>
    <cellStyle name="Normal 3" xfId="49" xr:uid="{00000000-0005-0000-0000-000026000000}"/>
    <cellStyle name="Note" xfId="42" builtinId="10" customBuiltin="1"/>
    <cellStyle name="Pourcentage" xfId="32" builtinId="5" customBuiltin="1"/>
    <cellStyle name="Satisfaisant" xfId="33" builtinId="26" customBuiltin="1"/>
    <cellStyle name="Sortie" xfId="37" builtinId="21" customBuiltin="1"/>
    <cellStyle name="Texte explicatif" xfId="43" builtinId="53"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25" builtinId="25" customBuiltin="1"/>
    <cellStyle name="Vérification" xfId="40" builtinId="23" customBuiltin="1"/>
  </cellStyles>
  <dxfs count="1416">
    <dxf>
      <font>
        <color theme="1"/>
      </font>
      <fill>
        <patternFill>
          <bgColor rgb="FF92D050"/>
        </patternFill>
      </fill>
    </dxf>
    <dxf>
      <font>
        <color theme="1"/>
      </font>
      <fill>
        <patternFill>
          <bgColor rgb="FF66CCFF"/>
        </patternFill>
      </fill>
    </dxf>
    <dxf>
      <font>
        <color theme="1"/>
      </font>
      <fill>
        <patternFill>
          <bgColor theme="8" tint="0.59996337778862885"/>
        </patternFill>
      </fill>
    </dxf>
    <dxf>
      <font>
        <color theme="1"/>
      </font>
      <fill>
        <patternFill>
          <bgColor rgb="FFCC99FF"/>
        </patternFill>
      </fill>
    </dxf>
    <dxf>
      <font>
        <color theme="1"/>
      </font>
      <fill>
        <patternFill>
          <bgColor rgb="FFEEB3A6"/>
        </patternFill>
      </fill>
    </dxf>
    <dxf>
      <font>
        <color auto="1"/>
      </font>
      <fill>
        <patternFill>
          <bgColor theme="7" tint="0.79998168889431442"/>
        </patternFill>
      </fill>
    </dxf>
    <dxf>
      <fill>
        <patternFill>
          <bgColor theme="2" tint="-0.24994659260841701"/>
        </patternFill>
      </fill>
    </dxf>
    <dxf>
      <font>
        <color theme="1"/>
      </font>
      <fill>
        <patternFill>
          <bgColor rgb="FF92D050"/>
        </patternFill>
      </fill>
    </dxf>
    <dxf>
      <font>
        <color theme="1"/>
      </font>
      <fill>
        <patternFill>
          <bgColor rgb="FF66CCFF"/>
        </patternFill>
      </fill>
    </dxf>
    <dxf>
      <font>
        <color theme="1"/>
      </font>
      <fill>
        <patternFill>
          <bgColor theme="8" tint="0.59996337778862885"/>
        </patternFill>
      </fill>
    </dxf>
    <dxf>
      <font>
        <color theme="1"/>
      </font>
      <fill>
        <patternFill>
          <bgColor rgb="FFCC99FF"/>
        </patternFill>
      </fill>
    </dxf>
    <dxf>
      <font>
        <color theme="1"/>
      </font>
      <fill>
        <patternFill>
          <bgColor rgb="FFEEB3A6"/>
        </patternFill>
      </fill>
    </dxf>
    <dxf>
      <font>
        <color auto="1"/>
      </font>
      <fill>
        <patternFill>
          <bgColor theme="7" tint="0.79998168889431442"/>
        </patternFill>
      </fill>
    </dxf>
    <dxf>
      <fill>
        <patternFill>
          <bgColor theme="2" tint="-0.24994659260841701"/>
        </patternFill>
      </fill>
    </dxf>
    <dxf>
      <fill>
        <patternFill>
          <bgColor theme="2" tint="-0.24994659260841701"/>
        </patternFill>
      </fill>
    </dxf>
    <dxf>
      <font>
        <color theme="1"/>
      </font>
      <fill>
        <patternFill>
          <bgColor rgb="FF99CC00"/>
        </patternFill>
      </fill>
    </dxf>
    <dxf>
      <font>
        <color theme="1"/>
      </font>
      <fill>
        <patternFill>
          <bgColor rgb="FF159BFF"/>
        </patternFill>
      </fill>
    </dxf>
    <dxf>
      <font>
        <color theme="1"/>
      </font>
      <fill>
        <patternFill>
          <bgColor theme="8" tint="0.59996337778862885"/>
        </patternFill>
      </fill>
    </dxf>
    <dxf>
      <font>
        <color theme="1"/>
      </font>
      <fill>
        <patternFill>
          <bgColor rgb="FFED86FE"/>
        </patternFill>
      </fill>
    </dxf>
    <dxf>
      <font>
        <color theme="1"/>
      </font>
      <fill>
        <patternFill>
          <bgColor theme="4" tint="0.79998168889431442"/>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rgb="FF92D050"/>
        </patternFill>
      </fill>
    </dxf>
    <dxf>
      <font>
        <color theme="1"/>
      </font>
      <fill>
        <patternFill>
          <bgColor rgb="FF66CCFF"/>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rgb="FF92D050"/>
        </patternFill>
      </fill>
    </dxf>
    <dxf>
      <font>
        <color theme="1"/>
      </font>
      <fill>
        <patternFill>
          <bgColor rgb="FF66CCFF"/>
        </patternFill>
      </fill>
    </dxf>
    <dxf>
      <font>
        <color theme="1"/>
      </font>
      <fill>
        <patternFill>
          <bgColor theme="8" tint="0.59996337778862885"/>
        </patternFill>
      </fill>
    </dxf>
    <dxf>
      <font>
        <color theme="1"/>
      </font>
      <fill>
        <patternFill>
          <bgColor rgb="FFCC99FF"/>
        </patternFill>
      </fill>
    </dxf>
    <dxf>
      <font>
        <color theme="1"/>
      </font>
      <fill>
        <patternFill>
          <bgColor rgb="FFEEB3A6"/>
        </patternFill>
      </fill>
    </dxf>
    <dxf>
      <font>
        <color auto="1"/>
      </font>
      <fill>
        <patternFill>
          <bgColor theme="7" tint="0.79998168889431442"/>
        </patternFill>
      </fill>
    </dxf>
    <dxf>
      <font>
        <color theme="1"/>
      </font>
      <fill>
        <patternFill>
          <bgColor rgb="FF92D050"/>
        </patternFill>
      </fill>
    </dxf>
    <dxf>
      <font>
        <color theme="1"/>
      </font>
      <fill>
        <patternFill>
          <bgColor rgb="FF66CCFF"/>
        </patternFill>
      </fill>
    </dxf>
    <dxf>
      <font>
        <color theme="1"/>
      </font>
      <fill>
        <patternFill>
          <bgColor theme="8" tint="0.59996337778862885"/>
        </patternFill>
      </fill>
    </dxf>
    <dxf>
      <font>
        <color theme="1"/>
      </font>
      <fill>
        <patternFill>
          <bgColor rgb="FFCC99FF"/>
        </patternFill>
      </fill>
    </dxf>
    <dxf>
      <font>
        <color theme="1"/>
      </font>
      <fill>
        <patternFill>
          <bgColor rgb="FFEEB3A6"/>
        </patternFill>
      </fill>
    </dxf>
    <dxf>
      <font>
        <color auto="1"/>
      </font>
      <fill>
        <patternFill>
          <bgColor theme="7" tint="0.79998168889431442"/>
        </patternFill>
      </fill>
    </dxf>
    <dxf>
      <fill>
        <patternFill>
          <bgColor theme="2" tint="-0.24994659260841701"/>
        </patternFill>
      </fill>
    </dxf>
    <dxf>
      <font>
        <color theme="1"/>
      </font>
      <fill>
        <patternFill>
          <bgColor rgb="FF92D050"/>
        </patternFill>
      </fill>
    </dxf>
    <dxf>
      <font>
        <color theme="1"/>
      </font>
      <fill>
        <patternFill>
          <bgColor rgb="FF66CCFF"/>
        </patternFill>
      </fill>
    </dxf>
    <dxf>
      <font>
        <color theme="1"/>
      </font>
      <fill>
        <patternFill>
          <bgColor theme="8" tint="0.59996337778862885"/>
        </patternFill>
      </fill>
    </dxf>
    <dxf>
      <font>
        <color theme="1"/>
      </font>
      <fill>
        <patternFill>
          <bgColor rgb="FFCC99FF"/>
        </patternFill>
      </fill>
    </dxf>
    <dxf>
      <font>
        <color theme="1"/>
      </font>
      <fill>
        <patternFill>
          <bgColor rgb="FFEEB3A6"/>
        </patternFill>
      </fill>
    </dxf>
    <dxf>
      <font>
        <color auto="1"/>
      </font>
      <fill>
        <patternFill>
          <bgColor theme="7" tint="0.79998168889431442"/>
        </patternFill>
      </fill>
    </dxf>
    <dxf>
      <fill>
        <patternFill>
          <bgColor theme="2" tint="-0.24994659260841701"/>
        </patternFill>
      </fill>
    </dxf>
    <dxf>
      <font>
        <color theme="1"/>
      </font>
      <fill>
        <patternFill>
          <bgColor rgb="FF92D050"/>
        </patternFill>
      </fill>
    </dxf>
    <dxf>
      <font>
        <color theme="1"/>
      </font>
      <fill>
        <patternFill>
          <bgColor rgb="FF66CCFF"/>
        </patternFill>
      </fill>
    </dxf>
    <dxf>
      <font>
        <color theme="1"/>
      </font>
      <fill>
        <patternFill>
          <bgColor theme="8" tint="0.59996337778862885"/>
        </patternFill>
      </fill>
    </dxf>
    <dxf>
      <font>
        <color theme="1"/>
      </font>
      <fill>
        <patternFill>
          <bgColor rgb="FFCC99FF"/>
        </patternFill>
      </fill>
    </dxf>
    <dxf>
      <font>
        <color theme="1"/>
      </font>
      <fill>
        <patternFill>
          <bgColor rgb="FFEEB3A6"/>
        </patternFill>
      </fill>
    </dxf>
    <dxf>
      <font>
        <color auto="1"/>
      </font>
      <fill>
        <patternFill>
          <bgColor theme="7" tint="0.79998168889431442"/>
        </patternFill>
      </fill>
    </dxf>
    <dxf>
      <fill>
        <patternFill>
          <bgColor theme="2" tint="-0.24994659260841701"/>
        </patternFill>
      </fill>
    </dxf>
    <dxf>
      <font>
        <color theme="1"/>
      </font>
      <fill>
        <patternFill>
          <bgColor rgb="FF92D050"/>
        </patternFill>
      </fill>
    </dxf>
    <dxf>
      <font>
        <color theme="1"/>
      </font>
      <fill>
        <patternFill>
          <bgColor rgb="FF66CCFF"/>
        </patternFill>
      </fill>
    </dxf>
    <dxf>
      <font>
        <color theme="1"/>
      </font>
      <fill>
        <patternFill>
          <bgColor theme="8" tint="0.59996337778862885"/>
        </patternFill>
      </fill>
    </dxf>
    <dxf>
      <font>
        <color theme="1"/>
      </font>
      <fill>
        <patternFill>
          <bgColor rgb="FFCC99FF"/>
        </patternFill>
      </fill>
    </dxf>
    <dxf>
      <font>
        <color theme="1"/>
      </font>
      <fill>
        <patternFill>
          <bgColor rgb="FFEEB3A6"/>
        </patternFill>
      </fill>
    </dxf>
    <dxf>
      <font>
        <color auto="1"/>
      </font>
      <fill>
        <patternFill>
          <bgColor theme="7" tint="0.79998168889431442"/>
        </patternFill>
      </fill>
    </dxf>
    <dxf>
      <fill>
        <patternFill>
          <bgColor theme="2" tint="-0.24994659260841701"/>
        </patternFill>
      </fill>
    </dxf>
    <dxf>
      <font>
        <color theme="1"/>
      </font>
      <fill>
        <patternFill>
          <bgColor rgb="FF92D050"/>
        </patternFill>
      </fill>
    </dxf>
    <dxf>
      <font>
        <color theme="1"/>
      </font>
      <fill>
        <patternFill>
          <bgColor rgb="FF66CCFF"/>
        </patternFill>
      </fill>
    </dxf>
    <dxf>
      <font>
        <color theme="1"/>
      </font>
      <fill>
        <patternFill>
          <bgColor theme="8" tint="0.59996337778862885"/>
        </patternFill>
      </fill>
    </dxf>
    <dxf>
      <font>
        <color theme="1"/>
      </font>
      <fill>
        <patternFill>
          <bgColor rgb="FFCC99FF"/>
        </patternFill>
      </fill>
    </dxf>
    <dxf>
      <font>
        <color theme="1"/>
      </font>
      <fill>
        <patternFill>
          <bgColor rgb="FFEEB3A6"/>
        </patternFill>
      </fill>
    </dxf>
    <dxf>
      <font>
        <color auto="1"/>
      </font>
      <fill>
        <patternFill>
          <bgColor theme="7" tint="0.79998168889431442"/>
        </patternFill>
      </fill>
    </dxf>
    <dxf>
      <fill>
        <patternFill>
          <bgColor theme="2" tint="-0.24994659260841701"/>
        </patternFill>
      </fill>
    </dxf>
    <dxf>
      <font>
        <color theme="1"/>
      </font>
      <fill>
        <patternFill>
          <bgColor rgb="FF92D050"/>
        </patternFill>
      </fill>
    </dxf>
    <dxf>
      <font>
        <color theme="1"/>
      </font>
      <fill>
        <patternFill>
          <bgColor rgb="FF66CCFF"/>
        </patternFill>
      </fill>
    </dxf>
    <dxf>
      <font>
        <color theme="1"/>
      </font>
      <fill>
        <patternFill>
          <bgColor theme="8" tint="0.59996337778862885"/>
        </patternFill>
      </fill>
    </dxf>
    <dxf>
      <font>
        <color theme="1"/>
      </font>
      <fill>
        <patternFill>
          <bgColor rgb="FFCC99FF"/>
        </patternFill>
      </fill>
    </dxf>
    <dxf>
      <font>
        <color theme="1"/>
      </font>
      <fill>
        <patternFill>
          <bgColor rgb="FFEEB3A6"/>
        </patternFill>
      </fill>
    </dxf>
    <dxf>
      <font>
        <color auto="1"/>
      </font>
      <fill>
        <patternFill>
          <bgColor theme="7" tint="0.79998168889431442"/>
        </patternFill>
      </fill>
    </dxf>
    <dxf>
      <fill>
        <patternFill>
          <bgColor theme="2" tint="-0.24994659260841701"/>
        </patternFill>
      </fill>
    </dxf>
    <dxf>
      <font>
        <color theme="1"/>
      </font>
      <fill>
        <patternFill>
          <bgColor rgb="FF92D050"/>
        </patternFill>
      </fill>
    </dxf>
    <dxf>
      <font>
        <color theme="1"/>
      </font>
      <fill>
        <patternFill>
          <bgColor rgb="FF66CCFF"/>
        </patternFill>
      </fill>
    </dxf>
    <dxf>
      <font>
        <color theme="1"/>
      </font>
      <fill>
        <patternFill>
          <bgColor theme="8" tint="0.59996337778862885"/>
        </patternFill>
      </fill>
    </dxf>
    <dxf>
      <font>
        <color theme="1"/>
      </font>
      <fill>
        <patternFill>
          <bgColor rgb="FFCC99FF"/>
        </patternFill>
      </fill>
    </dxf>
    <dxf>
      <font>
        <color theme="1"/>
      </font>
      <fill>
        <patternFill>
          <bgColor rgb="FFEEB3A6"/>
        </patternFill>
      </fill>
    </dxf>
    <dxf>
      <font>
        <color auto="1"/>
      </font>
      <fill>
        <patternFill>
          <bgColor theme="7" tint="0.79998168889431442"/>
        </patternFill>
      </fill>
    </dxf>
    <dxf>
      <fill>
        <patternFill>
          <bgColor theme="2" tint="-0.24994659260841701"/>
        </patternFill>
      </fill>
    </dxf>
    <dxf>
      <font>
        <color theme="1"/>
      </font>
      <fill>
        <patternFill>
          <bgColor rgb="FF92D050"/>
        </patternFill>
      </fill>
    </dxf>
    <dxf>
      <font>
        <color theme="1"/>
      </font>
      <fill>
        <patternFill>
          <bgColor rgb="FF66CCFF"/>
        </patternFill>
      </fill>
    </dxf>
    <dxf>
      <font>
        <color theme="1"/>
      </font>
      <fill>
        <patternFill>
          <bgColor theme="8" tint="0.59996337778862885"/>
        </patternFill>
      </fill>
    </dxf>
    <dxf>
      <font>
        <color theme="1"/>
      </font>
      <fill>
        <patternFill>
          <bgColor rgb="FFCC99FF"/>
        </patternFill>
      </fill>
    </dxf>
    <dxf>
      <font>
        <color theme="1"/>
      </font>
      <fill>
        <patternFill>
          <bgColor rgb="FFEEB3A6"/>
        </patternFill>
      </fill>
    </dxf>
    <dxf>
      <font>
        <color auto="1"/>
      </font>
      <fill>
        <patternFill>
          <bgColor theme="7" tint="0.79998168889431442"/>
        </patternFill>
      </fill>
    </dxf>
    <dxf>
      <fill>
        <patternFill>
          <bgColor theme="2" tint="-0.24994659260841701"/>
        </patternFill>
      </fill>
    </dxf>
    <dxf>
      <font>
        <color theme="1"/>
      </font>
      <fill>
        <patternFill>
          <bgColor rgb="FF92D050"/>
        </patternFill>
      </fill>
    </dxf>
    <dxf>
      <font>
        <color theme="1"/>
      </font>
      <fill>
        <patternFill>
          <bgColor rgb="FF66CCFF"/>
        </patternFill>
      </fill>
    </dxf>
    <dxf>
      <font>
        <color theme="1"/>
      </font>
      <fill>
        <patternFill>
          <bgColor theme="8" tint="0.59996337778862885"/>
        </patternFill>
      </fill>
    </dxf>
    <dxf>
      <font>
        <color theme="1"/>
      </font>
      <fill>
        <patternFill>
          <bgColor rgb="FFCC99FF"/>
        </patternFill>
      </fill>
    </dxf>
    <dxf>
      <font>
        <color theme="1"/>
      </font>
      <fill>
        <patternFill>
          <bgColor rgb="FFEEB3A6"/>
        </patternFill>
      </fill>
    </dxf>
    <dxf>
      <font>
        <color auto="1"/>
      </font>
      <fill>
        <patternFill>
          <bgColor theme="7" tint="0.79998168889431442"/>
        </patternFill>
      </fill>
    </dxf>
    <dxf>
      <fill>
        <patternFill>
          <bgColor theme="2" tint="-0.24994659260841701"/>
        </patternFill>
      </fill>
    </dxf>
    <dxf>
      <font>
        <color theme="1"/>
      </font>
      <fill>
        <patternFill>
          <bgColor rgb="FF92D050"/>
        </patternFill>
      </fill>
    </dxf>
    <dxf>
      <font>
        <color theme="1"/>
      </font>
      <fill>
        <patternFill>
          <bgColor rgb="FF66CCFF"/>
        </patternFill>
      </fill>
    </dxf>
    <dxf>
      <font>
        <color theme="1"/>
      </font>
      <fill>
        <patternFill>
          <bgColor theme="8" tint="0.59996337778862885"/>
        </patternFill>
      </fill>
    </dxf>
    <dxf>
      <font>
        <color theme="1"/>
      </font>
      <fill>
        <patternFill>
          <bgColor rgb="FFCC99FF"/>
        </patternFill>
      </fill>
    </dxf>
    <dxf>
      <font>
        <color theme="1"/>
      </font>
      <fill>
        <patternFill>
          <bgColor rgb="FFEEB3A6"/>
        </patternFill>
      </fill>
    </dxf>
    <dxf>
      <font>
        <color auto="1"/>
      </font>
      <fill>
        <patternFill>
          <bgColor theme="7" tint="0.79998168889431442"/>
        </patternFill>
      </fill>
    </dxf>
    <dxf>
      <fill>
        <patternFill>
          <bgColor theme="2" tint="-0.24994659260841701"/>
        </patternFill>
      </fill>
    </dxf>
    <dxf>
      <fill>
        <patternFill>
          <bgColor theme="2" tint="-0.24994659260841701"/>
        </patternFill>
      </fill>
    </dxf>
    <dxf>
      <font>
        <color theme="1"/>
      </font>
      <fill>
        <patternFill>
          <bgColor rgb="FF99CC00"/>
        </patternFill>
      </fill>
    </dxf>
    <dxf>
      <font>
        <color theme="1"/>
      </font>
      <fill>
        <patternFill>
          <bgColor rgb="FF159BFF"/>
        </patternFill>
      </fill>
    </dxf>
    <dxf>
      <font>
        <color theme="1"/>
      </font>
      <fill>
        <patternFill>
          <bgColor theme="8" tint="0.59996337778862885"/>
        </patternFill>
      </fill>
    </dxf>
    <dxf>
      <font>
        <color theme="1"/>
      </font>
      <fill>
        <patternFill>
          <bgColor rgb="FFED86FE"/>
        </patternFill>
      </fill>
    </dxf>
    <dxf>
      <font>
        <color theme="1"/>
      </font>
      <fill>
        <patternFill>
          <bgColor theme="4" tint="0.79998168889431442"/>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rgb="FF92D050"/>
        </patternFill>
      </fill>
    </dxf>
    <dxf>
      <font>
        <color theme="1"/>
      </font>
      <fill>
        <patternFill>
          <bgColor rgb="FF66CCFF"/>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rgb="FF92D050"/>
        </patternFill>
      </fill>
    </dxf>
    <dxf>
      <font>
        <color theme="1"/>
      </font>
      <fill>
        <patternFill>
          <bgColor rgb="FF66CCFF"/>
        </patternFill>
      </fill>
    </dxf>
    <dxf>
      <font>
        <color theme="1"/>
      </font>
      <fill>
        <patternFill>
          <bgColor theme="8" tint="0.59996337778862885"/>
        </patternFill>
      </fill>
    </dxf>
    <dxf>
      <font>
        <color theme="1"/>
      </font>
      <fill>
        <patternFill>
          <bgColor rgb="FFCC99FF"/>
        </patternFill>
      </fill>
    </dxf>
    <dxf>
      <font>
        <color theme="1"/>
      </font>
      <fill>
        <patternFill>
          <bgColor rgb="FFEEB3A6"/>
        </patternFill>
      </fill>
    </dxf>
    <dxf>
      <font>
        <color auto="1"/>
      </font>
      <fill>
        <patternFill>
          <bgColor theme="7" tint="0.79998168889431442"/>
        </patternFill>
      </fill>
    </dxf>
    <dxf>
      <fill>
        <patternFill>
          <bgColor theme="2" tint="-0.24994659260841701"/>
        </patternFill>
      </fill>
    </dxf>
    <dxf>
      <fill>
        <patternFill>
          <bgColor theme="2" tint="-0.24994659260841701"/>
        </patternFill>
      </fill>
    </dxf>
    <dxf>
      <font>
        <color theme="1"/>
      </font>
      <fill>
        <patternFill>
          <bgColor rgb="FF99CC00"/>
        </patternFill>
      </fill>
    </dxf>
    <dxf>
      <font>
        <color theme="1"/>
      </font>
      <fill>
        <patternFill>
          <bgColor rgb="FF159BFF"/>
        </patternFill>
      </fill>
    </dxf>
    <dxf>
      <font>
        <color theme="1"/>
      </font>
      <fill>
        <patternFill>
          <bgColor theme="8" tint="0.59996337778862885"/>
        </patternFill>
      </fill>
    </dxf>
    <dxf>
      <font>
        <color theme="1"/>
      </font>
      <fill>
        <patternFill>
          <bgColor rgb="FFED86FE"/>
        </patternFill>
      </fill>
    </dxf>
    <dxf>
      <font>
        <color theme="1"/>
      </font>
      <fill>
        <patternFill>
          <bgColor theme="4" tint="0.79998168889431442"/>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rgb="FF92D050"/>
        </patternFill>
      </fill>
    </dxf>
    <dxf>
      <font>
        <color theme="1"/>
      </font>
      <fill>
        <patternFill>
          <bgColor rgb="FF66CCFF"/>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rgb="FF92D050"/>
        </patternFill>
      </fill>
    </dxf>
    <dxf>
      <font>
        <color theme="1"/>
      </font>
      <fill>
        <patternFill>
          <bgColor rgb="FF66CCFF"/>
        </patternFill>
      </fill>
    </dxf>
    <dxf>
      <font>
        <color theme="1"/>
      </font>
      <fill>
        <patternFill>
          <bgColor theme="8" tint="0.59996337778862885"/>
        </patternFill>
      </fill>
    </dxf>
    <dxf>
      <font>
        <color theme="1"/>
      </font>
      <fill>
        <patternFill>
          <bgColor rgb="FFCC99FF"/>
        </patternFill>
      </fill>
    </dxf>
    <dxf>
      <font>
        <color theme="1"/>
      </font>
      <fill>
        <patternFill>
          <bgColor rgb="FFEEB3A6"/>
        </patternFill>
      </fill>
    </dxf>
    <dxf>
      <font>
        <color auto="1"/>
      </font>
      <fill>
        <patternFill>
          <bgColor theme="7" tint="0.79998168889431442"/>
        </patternFill>
      </fill>
    </dxf>
    <dxf>
      <font>
        <color theme="1"/>
      </font>
      <fill>
        <patternFill>
          <bgColor rgb="FF92D050"/>
        </patternFill>
      </fill>
    </dxf>
    <dxf>
      <font>
        <color theme="1"/>
      </font>
      <fill>
        <patternFill>
          <bgColor rgb="FF66CCFF"/>
        </patternFill>
      </fill>
    </dxf>
    <dxf>
      <font>
        <color theme="1"/>
      </font>
      <fill>
        <patternFill>
          <bgColor theme="8" tint="0.59996337778862885"/>
        </patternFill>
      </fill>
    </dxf>
    <dxf>
      <font>
        <color theme="1"/>
      </font>
      <fill>
        <patternFill>
          <bgColor rgb="FFCC99FF"/>
        </patternFill>
      </fill>
    </dxf>
    <dxf>
      <font>
        <color theme="1"/>
      </font>
      <fill>
        <patternFill>
          <bgColor rgb="FFEEB3A6"/>
        </patternFill>
      </fill>
    </dxf>
    <dxf>
      <font>
        <color auto="1"/>
      </font>
      <fill>
        <patternFill>
          <bgColor theme="7" tint="0.79998168889431442"/>
        </patternFill>
      </fill>
    </dxf>
    <dxf>
      <fill>
        <patternFill>
          <bgColor theme="2" tint="-0.24994659260841701"/>
        </patternFill>
      </fill>
    </dxf>
    <dxf>
      <fill>
        <patternFill>
          <bgColor theme="2" tint="-0.24994659260841701"/>
        </patternFill>
      </fill>
    </dxf>
    <dxf>
      <font>
        <color theme="1"/>
      </font>
      <fill>
        <patternFill>
          <bgColor rgb="FF99CC00"/>
        </patternFill>
      </fill>
    </dxf>
    <dxf>
      <font>
        <color theme="1"/>
      </font>
      <fill>
        <patternFill>
          <bgColor rgb="FF159BFF"/>
        </patternFill>
      </fill>
    </dxf>
    <dxf>
      <font>
        <color theme="1"/>
      </font>
      <fill>
        <patternFill>
          <bgColor theme="8" tint="0.59996337778862885"/>
        </patternFill>
      </fill>
    </dxf>
    <dxf>
      <font>
        <color theme="1"/>
      </font>
      <fill>
        <patternFill>
          <bgColor rgb="FFED86FE"/>
        </patternFill>
      </fill>
    </dxf>
    <dxf>
      <font>
        <color theme="1"/>
      </font>
      <fill>
        <patternFill>
          <bgColor theme="4" tint="0.79998168889431442"/>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rgb="FF92D050"/>
        </patternFill>
      </fill>
    </dxf>
    <dxf>
      <font>
        <color theme="1"/>
      </font>
      <fill>
        <patternFill>
          <bgColor rgb="FF66CCFF"/>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rgb="FF92D050"/>
        </patternFill>
      </fill>
    </dxf>
    <dxf>
      <font>
        <color theme="1"/>
      </font>
      <fill>
        <patternFill>
          <bgColor rgb="FF66CCFF"/>
        </patternFill>
      </fill>
    </dxf>
    <dxf>
      <font>
        <color theme="1"/>
      </font>
      <fill>
        <patternFill>
          <bgColor theme="8" tint="0.59996337778862885"/>
        </patternFill>
      </fill>
    </dxf>
    <dxf>
      <font>
        <color theme="1"/>
      </font>
      <fill>
        <patternFill>
          <bgColor rgb="FFCC99FF"/>
        </patternFill>
      </fill>
    </dxf>
    <dxf>
      <font>
        <color theme="1"/>
      </font>
      <fill>
        <patternFill>
          <bgColor rgb="FFEEB3A6"/>
        </patternFill>
      </fill>
    </dxf>
    <dxf>
      <font>
        <color auto="1"/>
      </font>
      <fill>
        <patternFill>
          <bgColor theme="7" tint="0.79998168889431442"/>
        </patternFill>
      </fill>
    </dxf>
    <dxf>
      <font>
        <color theme="1"/>
      </font>
      <fill>
        <patternFill>
          <bgColor rgb="FF92D050"/>
        </patternFill>
      </fill>
    </dxf>
    <dxf>
      <font>
        <color theme="1"/>
      </font>
      <fill>
        <patternFill>
          <bgColor rgb="FF66CCFF"/>
        </patternFill>
      </fill>
    </dxf>
    <dxf>
      <font>
        <color theme="1"/>
      </font>
      <fill>
        <patternFill>
          <bgColor theme="8" tint="0.59996337778862885"/>
        </patternFill>
      </fill>
    </dxf>
    <dxf>
      <font>
        <color theme="1"/>
      </font>
      <fill>
        <patternFill>
          <bgColor rgb="FFCC99FF"/>
        </patternFill>
      </fill>
    </dxf>
    <dxf>
      <font>
        <color theme="1"/>
      </font>
      <fill>
        <patternFill>
          <bgColor rgb="FFEEB3A6"/>
        </patternFill>
      </fill>
    </dxf>
    <dxf>
      <font>
        <color auto="1"/>
      </font>
      <fill>
        <patternFill>
          <bgColor theme="7" tint="0.79998168889431442"/>
        </patternFill>
      </fill>
    </dxf>
    <dxf>
      <fill>
        <patternFill>
          <bgColor theme="2" tint="-0.24994659260841701"/>
        </patternFill>
      </fill>
    </dxf>
    <dxf>
      <fill>
        <patternFill>
          <bgColor theme="2" tint="-0.24994659260841701"/>
        </patternFill>
      </fill>
    </dxf>
    <dxf>
      <font>
        <color theme="1"/>
      </font>
      <fill>
        <patternFill>
          <bgColor rgb="FF99CC00"/>
        </patternFill>
      </fill>
    </dxf>
    <dxf>
      <font>
        <color theme="1"/>
      </font>
      <fill>
        <patternFill>
          <bgColor rgb="FF159BFF"/>
        </patternFill>
      </fill>
    </dxf>
    <dxf>
      <font>
        <color theme="1"/>
      </font>
      <fill>
        <patternFill>
          <bgColor theme="8" tint="0.59996337778862885"/>
        </patternFill>
      </fill>
    </dxf>
    <dxf>
      <font>
        <color theme="1"/>
      </font>
      <fill>
        <patternFill>
          <bgColor rgb="FFED86FE"/>
        </patternFill>
      </fill>
    </dxf>
    <dxf>
      <font>
        <color theme="1"/>
      </font>
      <fill>
        <patternFill>
          <bgColor theme="4" tint="0.79998168889431442"/>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rgb="FF92D050"/>
        </patternFill>
      </fill>
    </dxf>
    <dxf>
      <font>
        <color theme="1"/>
      </font>
      <fill>
        <patternFill>
          <bgColor rgb="FF66CCFF"/>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rgb="FF92D050"/>
        </patternFill>
      </fill>
    </dxf>
    <dxf>
      <font>
        <color theme="1"/>
      </font>
      <fill>
        <patternFill>
          <bgColor rgb="FF66CCFF"/>
        </patternFill>
      </fill>
    </dxf>
    <dxf>
      <font>
        <color theme="1"/>
      </font>
      <fill>
        <patternFill>
          <bgColor theme="8" tint="0.59996337778862885"/>
        </patternFill>
      </fill>
    </dxf>
    <dxf>
      <font>
        <color theme="1"/>
      </font>
      <fill>
        <patternFill>
          <bgColor rgb="FFCC99FF"/>
        </patternFill>
      </fill>
    </dxf>
    <dxf>
      <font>
        <color theme="1"/>
      </font>
      <fill>
        <patternFill>
          <bgColor rgb="FFEEB3A6"/>
        </patternFill>
      </fill>
    </dxf>
    <dxf>
      <font>
        <color auto="1"/>
      </font>
      <fill>
        <patternFill>
          <bgColor theme="7" tint="0.79998168889431442"/>
        </patternFill>
      </fill>
    </dxf>
    <dxf>
      <font>
        <color theme="1"/>
      </font>
      <fill>
        <patternFill>
          <bgColor rgb="FF92D050"/>
        </patternFill>
      </fill>
    </dxf>
    <dxf>
      <font>
        <color theme="1"/>
      </font>
      <fill>
        <patternFill>
          <bgColor rgb="FF66CCFF"/>
        </patternFill>
      </fill>
    </dxf>
    <dxf>
      <font>
        <color theme="1"/>
      </font>
      <fill>
        <patternFill>
          <bgColor theme="8" tint="0.59996337778862885"/>
        </patternFill>
      </fill>
    </dxf>
    <dxf>
      <font>
        <color theme="1"/>
      </font>
      <fill>
        <patternFill>
          <bgColor rgb="FFCC99FF"/>
        </patternFill>
      </fill>
    </dxf>
    <dxf>
      <font>
        <color theme="1"/>
      </font>
      <fill>
        <patternFill>
          <bgColor rgb="FFEEB3A6"/>
        </patternFill>
      </fill>
    </dxf>
    <dxf>
      <font>
        <color auto="1"/>
      </font>
      <fill>
        <patternFill>
          <bgColor theme="7" tint="0.79998168889431442"/>
        </patternFill>
      </fill>
    </dxf>
    <dxf>
      <fill>
        <patternFill>
          <bgColor theme="2" tint="-0.24994659260841701"/>
        </patternFill>
      </fill>
    </dxf>
    <dxf>
      <fill>
        <patternFill>
          <bgColor theme="2" tint="-0.24994659260841701"/>
        </patternFill>
      </fill>
    </dxf>
    <dxf>
      <font>
        <color theme="1"/>
      </font>
      <fill>
        <patternFill>
          <bgColor rgb="FF99CC00"/>
        </patternFill>
      </fill>
    </dxf>
    <dxf>
      <font>
        <color theme="1"/>
      </font>
      <fill>
        <patternFill>
          <bgColor rgb="FF159BFF"/>
        </patternFill>
      </fill>
    </dxf>
    <dxf>
      <font>
        <color theme="1"/>
      </font>
      <fill>
        <patternFill>
          <bgColor theme="8" tint="0.59996337778862885"/>
        </patternFill>
      </fill>
    </dxf>
    <dxf>
      <font>
        <color theme="1"/>
      </font>
      <fill>
        <patternFill>
          <bgColor rgb="FFED86FE"/>
        </patternFill>
      </fill>
    </dxf>
    <dxf>
      <font>
        <color theme="1"/>
      </font>
      <fill>
        <patternFill>
          <bgColor theme="4" tint="0.79998168889431442"/>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rgb="FF92D050"/>
        </patternFill>
      </fill>
    </dxf>
    <dxf>
      <font>
        <color theme="1"/>
      </font>
      <fill>
        <patternFill>
          <bgColor rgb="FF66CCFF"/>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rgb="FF92D050"/>
        </patternFill>
      </fill>
    </dxf>
    <dxf>
      <font>
        <color theme="1"/>
      </font>
      <fill>
        <patternFill>
          <bgColor rgb="FF66CCFF"/>
        </patternFill>
      </fill>
    </dxf>
    <dxf>
      <font>
        <color theme="1"/>
      </font>
      <fill>
        <patternFill>
          <bgColor theme="8" tint="0.59996337778862885"/>
        </patternFill>
      </fill>
    </dxf>
    <dxf>
      <font>
        <color theme="1"/>
      </font>
      <fill>
        <patternFill>
          <bgColor rgb="FFCC99FF"/>
        </patternFill>
      </fill>
    </dxf>
    <dxf>
      <font>
        <color theme="1"/>
      </font>
      <fill>
        <patternFill>
          <bgColor rgb="FFEEB3A6"/>
        </patternFill>
      </fill>
    </dxf>
    <dxf>
      <font>
        <color auto="1"/>
      </font>
      <fill>
        <patternFill>
          <bgColor theme="7" tint="0.79998168889431442"/>
        </patternFill>
      </fill>
    </dxf>
    <dxf>
      <font>
        <color theme="1"/>
      </font>
      <fill>
        <patternFill>
          <bgColor rgb="FF92D050"/>
        </patternFill>
      </fill>
    </dxf>
    <dxf>
      <font>
        <color theme="1"/>
      </font>
      <fill>
        <patternFill>
          <bgColor rgb="FF66CCFF"/>
        </patternFill>
      </fill>
    </dxf>
    <dxf>
      <font>
        <color theme="1"/>
      </font>
      <fill>
        <patternFill>
          <bgColor theme="8" tint="0.59996337778862885"/>
        </patternFill>
      </fill>
    </dxf>
    <dxf>
      <font>
        <color theme="1"/>
      </font>
      <fill>
        <patternFill>
          <bgColor rgb="FFCC99FF"/>
        </patternFill>
      </fill>
    </dxf>
    <dxf>
      <font>
        <color theme="1"/>
      </font>
      <fill>
        <patternFill>
          <bgColor rgb="FFEEB3A6"/>
        </patternFill>
      </fill>
    </dxf>
    <dxf>
      <font>
        <color auto="1"/>
      </font>
      <fill>
        <patternFill>
          <bgColor theme="7" tint="0.79998168889431442"/>
        </patternFill>
      </fill>
    </dxf>
    <dxf>
      <fill>
        <patternFill>
          <bgColor theme="2" tint="-0.24994659260841701"/>
        </patternFill>
      </fill>
    </dxf>
    <dxf>
      <fill>
        <patternFill>
          <bgColor theme="2" tint="-0.24994659260841701"/>
        </patternFill>
      </fill>
    </dxf>
    <dxf>
      <font>
        <color theme="1"/>
      </font>
      <fill>
        <patternFill>
          <bgColor rgb="FF99CC00"/>
        </patternFill>
      </fill>
    </dxf>
    <dxf>
      <font>
        <color theme="1"/>
      </font>
      <fill>
        <patternFill>
          <bgColor rgb="FF159BFF"/>
        </patternFill>
      </fill>
    </dxf>
    <dxf>
      <font>
        <color theme="1"/>
      </font>
      <fill>
        <patternFill>
          <bgColor theme="8" tint="0.59996337778862885"/>
        </patternFill>
      </fill>
    </dxf>
    <dxf>
      <font>
        <color theme="1"/>
      </font>
      <fill>
        <patternFill>
          <bgColor rgb="FFED86FE"/>
        </patternFill>
      </fill>
    </dxf>
    <dxf>
      <font>
        <color theme="1"/>
      </font>
      <fill>
        <patternFill>
          <bgColor theme="4" tint="0.79998168889431442"/>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rgb="FF92D050"/>
        </patternFill>
      </fill>
    </dxf>
    <dxf>
      <font>
        <color theme="1"/>
      </font>
      <fill>
        <patternFill>
          <bgColor rgb="FF66CCFF"/>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rgb="FF92D050"/>
        </patternFill>
      </fill>
    </dxf>
    <dxf>
      <font>
        <color theme="1"/>
      </font>
      <fill>
        <patternFill>
          <bgColor rgb="FF66CCFF"/>
        </patternFill>
      </fill>
    </dxf>
    <dxf>
      <font>
        <color theme="1"/>
      </font>
      <fill>
        <patternFill>
          <bgColor theme="8" tint="0.59996337778862885"/>
        </patternFill>
      </fill>
    </dxf>
    <dxf>
      <font>
        <color theme="1"/>
      </font>
      <fill>
        <patternFill>
          <bgColor rgb="FFCC99FF"/>
        </patternFill>
      </fill>
    </dxf>
    <dxf>
      <font>
        <color theme="1"/>
      </font>
      <fill>
        <patternFill>
          <bgColor rgb="FFEEB3A6"/>
        </patternFill>
      </fill>
    </dxf>
    <dxf>
      <font>
        <color auto="1"/>
      </font>
      <fill>
        <patternFill>
          <bgColor theme="7" tint="0.79998168889431442"/>
        </patternFill>
      </fill>
    </dxf>
    <dxf>
      <font>
        <color theme="1"/>
      </font>
      <fill>
        <patternFill>
          <bgColor rgb="FF92D050"/>
        </patternFill>
      </fill>
    </dxf>
    <dxf>
      <font>
        <color theme="1"/>
      </font>
      <fill>
        <patternFill>
          <bgColor rgb="FF66CCFF"/>
        </patternFill>
      </fill>
    </dxf>
    <dxf>
      <font>
        <color theme="1"/>
      </font>
      <fill>
        <patternFill>
          <bgColor theme="8" tint="0.59996337778862885"/>
        </patternFill>
      </fill>
    </dxf>
    <dxf>
      <font>
        <color theme="1"/>
      </font>
      <fill>
        <patternFill>
          <bgColor rgb="FFCC99FF"/>
        </patternFill>
      </fill>
    </dxf>
    <dxf>
      <font>
        <color theme="1"/>
      </font>
      <fill>
        <patternFill>
          <bgColor rgb="FFEEB3A6"/>
        </patternFill>
      </fill>
    </dxf>
    <dxf>
      <font>
        <color auto="1"/>
      </font>
      <fill>
        <patternFill>
          <bgColor theme="7" tint="0.79998168889431442"/>
        </patternFill>
      </fill>
    </dxf>
    <dxf>
      <fill>
        <patternFill>
          <bgColor theme="2" tint="-0.24994659260841701"/>
        </patternFill>
      </fill>
    </dxf>
    <dxf>
      <fill>
        <patternFill>
          <bgColor theme="2" tint="-0.24994659260841701"/>
        </patternFill>
      </fill>
    </dxf>
    <dxf>
      <font>
        <color theme="1"/>
      </font>
      <fill>
        <patternFill>
          <bgColor rgb="FF99CC00"/>
        </patternFill>
      </fill>
    </dxf>
    <dxf>
      <font>
        <color theme="1"/>
      </font>
      <fill>
        <patternFill>
          <bgColor rgb="FF159BFF"/>
        </patternFill>
      </fill>
    </dxf>
    <dxf>
      <font>
        <color theme="1"/>
      </font>
      <fill>
        <patternFill>
          <bgColor theme="8" tint="0.59996337778862885"/>
        </patternFill>
      </fill>
    </dxf>
    <dxf>
      <font>
        <color theme="1"/>
      </font>
      <fill>
        <patternFill>
          <bgColor rgb="FFED86FE"/>
        </patternFill>
      </fill>
    </dxf>
    <dxf>
      <font>
        <color theme="1"/>
      </font>
      <fill>
        <patternFill>
          <bgColor theme="4" tint="0.79998168889431442"/>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rgb="FF92D050"/>
        </patternFill>
      </fill>
    </dxf>
    <dxf>
      <font>
        <color theme="1"/>
      </font>
      <fill>
        <patternFill>
          <bgColor rgb="FF66CCFF"/>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rgb="FF92D050"/>
        </patternFill>
      </fill>
    </dxf>
    <dxf>
      <font>
        <color theme="1"/>
      </font>
      <fill>
        <patternFill>
          <bgColor rgb="FF66CCFF"/>
        </patternFill>
      </fill>
    </dxf>
    <dxf>
      <font>
        <color theme="1"/>
      </font>
      <fill>
        <patternFill>
          <bgColor theme="8" tint="0.59996337778862885"/>
        </patternFill>
      </fill>
    </dxf>
    <dxf>
      <font>
        <color theme="1"/>
      </font>
      <fill>
        <patternFill>
          <bgColor rgb="FFCC99FF"/>
        </patternFill>
      </fill>
    </dxf>
    <dxf>
      <font>
        <color theme="1"/>
      </font>
      <fill>
        <patternFill>
          <bgColor rgb="FFEEB3A6"/>
        </patternFill>
      </fill>
    </dxf>
    <dxf>
      <font>
        <color auto="1"/>
      </font>
      <fill>
        <patternFill>
          <bgColor theme="7" tint="0.79998168889431442"/>
        </patternFill>
      </fill>
    </dxf>
    <dxf>
      <font>
        <color theme="1"/>
      </font>
      <fill>
        <patternFill>
          <bgColor rgb="FF92D050"/>
        </patternFill>
      </fill>
    </dxf>
    <dxf>
      <font>
        <color theme="1"/>
      </font>
      <fill>
        <patternFill>
          <bgColor rgb="FF66CCFF"/>
        </patternFill>
      </fill>
    </dxf>
    <dxf>
      <font>
        <color theme="1"/>
      </font>
      <fill>
        <patternFill>
          <bgColor theme="8" tint="0.59996337778862885"/>
        </patternFill>
      </fill>
    </dxf>
    <dxf>
      <font>
        <color theme="1"/>
      </font>
      <fill>
        <patternFill>
          <bgColor rgb="FFCC99FF"/>
        </patternFill>
      </fill>
    </dxf>
    <dxf>
      <font>
        <color theme="1"/>
      </font>
      <fill>
        <patternFill>
          <bgColor rgb="FFEEB3A6"/>
        </patternFill>
      </fill>
    </dxf>
    <dxf>
      <font>
        <color auto="1"/>
      </font>
      <fill>
        <patternFill>
          <bgColor theme="7" tint="0.79998168889431442"/>
        </patternFill>
      </fill>
    </dxf>
    <dxf>
      <fill>
        <patternFill>
          <bgColor theme="2" tint="-0.24994659260841701"/>
        </patternFill>
      </fill>
    </dxf>
    <dxf>
      <font>
        <color theme="1"/>
      </font>
      <fill>
        <patternFill>
          <bgColor rgb="FF92D050"/>
        </patternFill>
      </fill>
    </dxf>
    <dxf>
      <font>
        <color theme="1"/>
      </font>
      <fill>
        <patternFill>
          <bgColor rgb="FF66CCFF"/>
        </patternFill>
      </fill>
    </dxf>
    <dxf>
      <font>
        <color theme="1"/>
      </font>
      <fill>
        <patternFill>
          <bgColor theme="8" tint="0.59996337778862885"/>
        </patternFill>
      </fill>
    </dxf>
    <dxf>
      <font>
        <color theme="1"/>
      </font>
      <fill>
        <patternFill>
          <bgColor rgb="FFCC99FF"/>
        </patternFill>
      </fill>
    </dxf>
    <dxf>
      <font>
        <color theme="1"/>
      </font>
      <fill>
        <patternFill>
          <bgColor rgb="FFEEB3A6"/>
        </patternFill>
      </fill>
    </dxf>
    <dxf>
      <font>
        <color auto="1"/>
      </font>
      <fill>
        <patternFill>
          <bgColor theme="7" tint="0.79998168889431442"/>
        </patternFill>
      </fill>
    </dxf>
    <dxf>
      <fill>
        <patternFill>
          <bgColor theme="2" tint="-0.24994659260841701"/>
        </patternFill>
      </fill>
    </dxf>
    <dxf>
      <font>
        <color theme="1"/>
      </font>
      <fill>
        <patternFill>
          <bgColor rgb="FF92D050"/>
        </patternFill>
      </fill>
    </dxf>
    <dxf>
      <font>
        <color theme="1"/>
      </font>
      <fill>
        <patternFill>
          <bgColor rgb="FF66CCFF"/>
        </patternFill>
      </fill>
    </dxf>
    <dxf>
      <font>
        <color theme="1"/>
      </font>
      <fill>
        <patternFill>
          <bgColor theme="8" tint="0.59996337778862885"/>
        </patternFill>
      </fill>
    </dxf>
    <dxf>
      <font>
        <color theme="1"/>
      </font>
      <fill>
        <patternFill>
          <bgColor rgb="FFCC99FF"/>
        </patternFill>
      </fill>
    </dxf>
    <dxf>
      <font>
        <color theme="1"/>
      </font>
      <fill>
        <patternFill>
          <bgColor rgb="FFEEB3A6"/>
        </patternFill>
      </fill>
    </dxf>
    <dxf>
      <font>
        <color auto="1"/>
      </font>
      <fill>
        <patternFill>
          <bgColor theme="7" tint="0.79998168889431442"/>
        </patternFill>
      </fill>
    </dxf>
    <dxf>
      <fill>
        <patternFill>
          <bgColor theme="2" tint="-0.24994659260841701"/>
        </patternFill>
      </fill>
    </dxf>
    <dxf>
      <font>
        <color theme="1"/>
      </font>
      <fill>
        <patternFill>
          <bgColor rgb="FF92D050"/>
        </patternFill>
      </fill>
    </dxf>
    <dxf>
      <font>
        <color theme="1"/>
      </font>
      <fill>
        <patternFill>
          <bgColor rgb="FF66CCFF"/>
        </patternFill>
      </fill>
    </dxf>
    <dxf>
      <font>
        <color theme="1"/>
      </font>
      <fill>
        <patternFill>
          <bgColor theme="8" tint="0.59996337778862885"/>
        </patternFill>
      </fill>
    </dxf>
    <dxf>
      <font>
        <color theme="1"/>
      </font>
      <fill>
        <patternFill>
          <bgColor rgb="FFCC99FF"/>
        </patternFill>
      </fill>
    </dxf>
    <dxf>
      <font>
        <color theme="1"/>
      </font>
      <fill>
        <patternFill>
          <bgColor rgb="FFEEB3A6"/>
        </patternFill>
      </fill>
    </dxf>
    <dxf>
      <font>
        <color auto="1"/>
      </font>
      <fill>
        <patternFill>
          <bgColor theme="7" tint="0.79998168889431442"/>
        </patternFill>
      </fill>
    </dxf>
    <dxf>
      <fill>
        <patternFill>
          <bgColor theme="2" tint="-0.24994659260841701"/>
        </patternFill>
      </fill>
    </dxf>
    <dxf>
      <font>
        <color theme="1"/>
      </font>
      <fill>
        <patternFill>
          <bgColor rgb="FF92D050"/>
        </patternFill>
      </fill>
    </dxf>
    <dxf>
      <font>
        <color theme="1"/>
      </font>
      <fill>
        <patternFill>
          <bgColor rgb="FF66CCFF"/>
        </patternFill>
      </fill>
    </dxf>
    <dxf>
      <font>
        <color theme="1"/>
      </font>
      <fill>
        <patternFill>
          <bgColor theme="8" tint="0.59996337778862885"/>
        </patternFill>
      </fill>
    </dxf>
    <dxf>
      <font>
        <color theme="1"/>
      </font>
      <fill>
        <patternFill>
          <bgColor rgb="FFCC99FF"/>
        </patternFill>
      </fill>
    </dxf>
    <dxf>
      <font>
        <color theme="1"/>
      </font>
      <fill>
        <patternFill>
          <bgColor rgb="FFEEB3A6"/>
        </patternFill>
      </fill>
    </dxf>
    <dxf>
      <font>
        <color auto="1"/>
      </font>
      <fill>
        <patternFill>
          <bgColor theme="7" tint="0.79998168889431442"/>
        </patternFill>
      </fill>
    </dxf>
    <dxf>
      <fill>
        <patternFill>
          <bgColor theme="2" tint="-0.24994659260841701"/>
        </patternFill>
      </fill>
    </dxf>
    <dxf>
      <font>
        <color theme="1"/>
      </font>
      <fill>
        <patternFill>
          <bgColor rgb="FF92D050"/>
        </patternFill>
      </fill>
    </dxf>
    <dxf>
      <font>
        <color theme="1"/>
      </font>
      <fill>
        <patternFill>
          <bgColor rgb="FF66CCFF"/>
        </patternFill>
      </fill>
    </dxf>
    <dxf>
      <font>
        <color theme="1"/>
      </font>
      <fill>
        <patternFill>
          <bgColor theme="8" tint="0.59996337778862885"/>
        </patternFill>
      </fill>
    </dxf>
    <dxf>
      <font>
        <color theme="1"/>
      </font>
      <fill>
        <patternFill>
          <bgColor rgb="FFCC99FF"/>
        </patternFill>
      </fill>
    </dxf>
    <dxf>
      <font>
        <color theme="1"/>
      </font>
      <fill>
        <patternFill>
          <bgColor rgb="FFEEB3A6"/>
        </patternFill>
      </fill>
    </dxf>
    <dxf>
      <font>
        <color auto="1"/>
      </font>
      <fill>
        <patternFill>
          <bgColor theme="7" tint="0.79998168889431442"/>
        </patternFill>
      </fill>
    </dxf>
    <dxf>
      <fill>
        <patternFill>
          <bgColor theme="2" tint="-0.24994659260841701"/>
        </patternFill>
      </fill>
    </dxf>
    <dxf>
      <font>
        <color theme="1"/>
      </font>
      <fill>
        <patternFill>
          <bgColor rgb="FF92D050"/>
        </patternFill>
      </fill>
    </dxf>
    <dxf>
      <font>
        <color theme="1"/>
      </font>
      <fill>
        <patternFill>
          <bgColor rgb="FF66CCFF"/>
        </patternFill>
      </fill>
    </dxf>
    <dxf>
      <font>
        <color theme="1"/>
      </font>
      <fill>
        <patternFill>
          <bgColor theme="8" tint="0.59996337778862885"/>
        </patternFill>
      </fill>
    </dxf>
    <dxf>
      <font>
        <color theme="1"/>
      </font>
      <fill>
        <patternFill>
          <bgColor rgb="FFCC99FF"/>
        </patternFill>
      </fill>
    </dxf>
    <dxf>
      <font>
        <color theme="1"/>
      </font>
      <fill>
        <patternFill>
          <bgColor rgb="FFEEB3A6"/>
        </patternFill>
      </fill>
    </dxf>
    <dxf>
      <font>
        <color auto="1"/>
      </font>
      <fill>
        <patternFill>
          <bgColor theme="7" tint="0.79998168889431442"/>
        </patternFill>
      </fill>
    </dxf>
    <dxf>
      <fill>
        <patternFill>
          <bgColor theme="2" tint="-0.24994659260841701"/>
        </patternFill>
      </fill>
    </dxf>
    <dxf>
      <font>
        <color theme="1"/>
      </font>
      <fill>
        <patternFill>
          <bgColor rgb="FF92D050"/>
        </patternFill>
      </fill>
    </dxf>
    <dxf>
      <font>
        <color theme="1"/>
      </font>
      <fill>
        <patternFill>
          <bgColor rgb="FF66CCFF"/>
        </patternFill>
      </fill>
    </dxf>
    <dxf>
      <font>
        <color theme="1"/>
      </font>
      <fill>
        <patternFill>
          <bgColor theme="8" tint="0.59996337778862885"/>
        </patternFill>
      </fill>
    </dxf>
    <dxf>
      <font>
        <color theme="1"/>
      </font>
      <fill>
        <patternFill>
          <bgColor rgb="FFCC99FF"/>
        </patternFill>
      </fill>
    </dxf>
    <dxf>
      <font>
        <color theme="1"/>
      </font>
      <fill>
        <patternFill>
          <bgColor rgb="FFEEB3A6"/>
        </patternFill>
      </fill>
    </dxf>
    <dxf>
      <font>
        <color auto="1"/>
      </font>
      <fill>
        <patternFill>
          <bgColor theme="7" tint="0.79998168889431442"/>
        </patternFill>
      </fill>
    </dxf>
    <dxf>
      <fill>
        <patternFill>
          <bgColor theme="2" tint="-0.24994659260841701"/>
        </patternFill>
      </fill>
    </dxf>
    <dxf>
      <fill>
        <patternFill>
          <bgColor theme="2" tint="-0.24994659260841701"/>
        </patternFill>
      </fill>
    </dxf>
    <dxf>
      <font>
        <color theme="1"/>
      </font>
      <fill>
        <patternFill>
          <bgColor rgb="FF99CC00"/>
        </patternFill>
      </fill>
    </dxf>
    <dxf>
      <font>
        <color theme="1"/>
      </font>
      <fill>
        <patternFill>
          <bgColor rgb="FF159BFF"/>
        </patternFill>
      </fill>
    </dxf>
    <dxf>
      <font>
        <color theme="1"/>
      </font>
      <fill>
        <patternFill>
          <bgColor theme="8" tint="0.59996337778862885"/>
        </patternFill>
      </fill>
    </dxf>
    <dxf>
      <font>
        <color theme="1"/>
      </font>
      <fill>
        <patternFill>
          <bgColor rgb="FFED86FE"/>
        </patternFill>
      </fill>
    </dxf>
    <dxf>
      <font>
        <color theme="1"/>
      </font>
      <fill>
        <patternFill>
          <bgColor theme="4" tint="0.79998168889431442"/>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rgb="FF92D050"/>
        </patternFill>
      </fill>
    </dxf>
    <dxf>
      <font>
        <color theme="1"/>
      </font>
      <fill>
        <patternFill>
          <bgColor rgb="FF66CCFF"/>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rgb="FF92D050"/>
        </patternFill>
      </fill>
    </dxf>
    <dxf>
      <font>
        <color theme="1"/>
      </font>
      <fill>
        <patternFill>
          <bgColor rgb="FF66CCFF"/>
        </patternFill>
      </fill>
    </dxf>
    <dxf>
      <font>
        <color theme="1"/>
      </font>
      <fill>
        <patternFill>
          <bgColor theme="8" tint="0.59996337778862885"/>
        </patternFill>
      </fill>
    </dxf>
    <dxf>
      <font>
        <color theme="1"/>
      </font>
      <fill>
        <patternFill>
          <bgColor rgb="FFCC99FF"/>
        </patternFill>
      </fill>
    </dxf>
    <dxf>
      <font>
        <color theme="1"/>
      </font>
      <fill>
        <patternFill>
          <bgColor rgb="FFEEB3A6"/>
        </patternFill>
      </fill>
    </dxf>
    <dxf>
      <font>
        <color auto="1"/>
      </font>
      <fill>
        <patternFill>
          <bgColor theme="7" tint="0.79998168889431442"/>
        </patternFill>
      </fill>
    </dxf>
    <dxf>
      <font>
        <color theme="1"/>
      </font>
      <fill>
        <patternFill>
          <bgColor rgb="FF92D050"/>
        </patternFill>
      </fill>
    </dxf>
    <dxf>
      <font>
        <color theme="1"/>
      </font>
      <fill>
        <patternFill>
          <bgColor rgb="FF66CCFF"/>
        </patternFill>
      </fill>
    </dxf>
    <dxf>
      <font>
        <color theme="1"/>
      </font>
      <fill>
        <patternFill>
          <bgColor theme="8" tint="0.59996337778862885"/>
        </patternFill>
      </fill>
    </dxf>
    <dxf>
      <font>
        <color theme="1"/>
      </font>
      <fill>
        <patternFill>
          <bgColor rgb="FFCC99FF"/>
        </patternFill>
      </fill>
    </dxf>
    <dxf>
      <font>
        <color theme="1"/>
      </font>
      <fill>
        <patternFill>
          <bgColor rgb="FFEEB3A6"/>
        </patternFill>
      </fill>
    </dxf>
    <dxf>
      <font>
        <color auto="1"/>
      </font>
      <fill>
        <patternFill>
          <bgColor theme="7" tint="0.79998168889431442"/>
        </patternFill>
      </fill>
    </dxf>
    <dxf>
      <fill>
        <patternFill>
          <bgColor theme="2" tint="-0.24994659260841701"/>
        </patternFill>
      </fill>
    </dxf>
    <dxf>
      <font>
        <color theme="1"/>
      </font>
      <fill>
        <patternFill>
          <bgColor rgb="FF92D050"/>
        </patternFill>
      </fill>
    </dxf>
    <dxf>
      <font>
        <color theme="1"/>
      </font>
      <fill>
        <patternFill>
          <bgColor rgb="FF66CCFF"/>
        </patternFill>
      </fill>
    </dxf>
    <dxf>
      <font>
        <color theme="1"/>
      </font>
      <fill>
        <patternFill>
          <bgColor theme="8" tint="0.59996337778862885"/>
        </patternFill>
      </fill>
    </dxf>
    <dxf>
      <font>
        <color theme="1"/>
      </font>
      <fill>
        <patternFill>
          <bgColor rgb="FFCC99FF"/>
        </patternFill>
      </fill>
    </dxf>
    <dxf>
      <font>
        <color theme="1"/>
      </font>
      <fill>
        <patternFill>
          <bgColor rgb="FFEEB3A6"/>
        </patternFill>
      </fill>
    </dxf>
    <dxf>
      <font>
        <color auto="1"/>
      </font>
      <fill>
        <patternFill>
          <bgColor theme="7" tint="0.79998168889431442"/>
        </patternFill>
      </fill>
    </dxf>
    <dxf>
      <fill>
        <patternFill>
          <bgColor theme="2" tint="-0.24994659260841701"/>
        </patternFill>
      </fill>
    </dxf>
    <dxf>
      <fill>
        <patternFill>
          <bgColor theme="2" tint="-0.24994659260841701"/>
        </patternFill>
      </fill>
    </dxf>
    <dxf>
      <font>
        <color theme="1"/>
      </font>
      <fill>
        <patternFill>
          <bgColor rgb="FF99CC00"/>
        </patternFill>
      </fill>
    </dxf>
    <dxf>
      <font>
        <color theme="1"/>
      </font>
      <fill>
        <patternFill>
          <bgColor rgb="FF159BFF"/>
        </patternFill>
      </fill>
    </dxf>
    <dxf>
      <font>
        <color theme="1"/>
      </font>
      <fill>
        <patternFill>
          <bgColor theme="8" tint="0.59996337778862885"/>
        </patternFill>
      </fill>
    </dxf>
    <dxf>
      <font>
        <color theme="1"/>
      </font>
      <fill>
        <patternFill>
          <bgColor rgb="FFED86FE"/>
        </patternFill>
      </fill>
    </dxf>
    <dxf>
      <font>
        <color theme="1"/>
      </font>
      <fill>
        <patternFill>
          <bgColor theme="4" tint="0.79998168889431442"/>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rgb="FF92D050"/>
        </patternFill>
      </fill>
    </dxf>
    <dxf>
      <font>
        <color theme="1"/>
      </font>
      <fill>
        <patternFill>
          <bgColor rgb="FF66CCFF"/>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rgb="FF92D050"/>
        </patternFill>
      </fill>
    </dxf>
    <dxf>
      <font>
        <color theme="1"/>
      </font>
      <fill>
        <patternFill>
          <bgColor rgb="FF66CCFF"/>
        </patternFill>
      </fill>
    </dxf>
    <dxf>
      <font>
        <color theme="1"/>
      </font>
      <fill>
        <patternFill>
          <bgColor theme="8" tint="0.59996337778862885"/>
        </patternFill>
      </fill>
    </dxf>
    <dxf>
      <font>
        <color theme="1"/>
      </font>
      <fill>
        <patternFill>
          <bgColor rgb="FFCC99FF"/>
        </patternFill>
      </fill>
    </dxf>
    <dxf>
      <font>
        <color theme="1"/>
      </font>
      <fill>
        <patternFill>
          <bgColor rgb="FFEEB3A6"/>
        </patternFill>
      </fill>
    </dxf>
    <dxf>
      <font>
        <color auto="1"/>
      </font>
      <fill>
        <patternFill>
          <bgColor theme="7" tint="0.79998168889431442"/>
        </patternFill>
      </fill>
    </dxf>
    <dxf>
      <font>
        <color theme="1"/>
      </font>
      <fill>
        <patternFill>
          <bgColor rgb="FF92D050"/>
        </patternFill>
      </fill>
    </dxf>
    <dxf>
      <font>
        <color theme="1"/>
      </font>
      <fill>
        <patternFill>
          <bgColor rgb="FF66CCFF"/>
        </patternFill>
      </fill>
    </dxf>
    <dxf>
      <font>
        <color theme="1"/>
      </font>
      <fill>
        <patternFill>
          <bgColor theme="8" tint="0.59996337778862885"/>
        </patternFill>
      </fill>
    </dxf>
    <dxf>
      <font>
        <color theme="1"/>
      </font>
      <fill>
        <patternFill>
          <bgColor rgb="FFCC99FF"/>
        </patternFill>
      </fill>
    </dxf>
    <dxf>
      <font>
        <color theme="1"/>
      </font>
      <fill>
        <patternFill>
          <bgColor rgb="FFEEB3A6"/>
        </patternFill>
      </fill>
    </dxf>
    <dxf>
      <font>
        <color auto="1"/>
      </font>
      <fill>
        <patternFill>
          <bgColor theme="7" tint="0.79998168889431442"/>
        </patternFill>
      </fill>
    </dxf>
    <dxf>
      <fill>
        <patternFill>
          <bgColor theme="2" tint="-0.24994659260841701"/>
        </patternFill>
      </fill>
    </dxf>
    <dxf>
      <font>
        <color theme="1"/>
      </font>
      <fill>
        <patternFill>
          <bgColor rgb="FF99CC00"/>
        </patternFill>
      </fill>
    </dxf>
    <dxf>
      <font>
        <color theme="1"/>
      </font>
      <fill>
        <patternFill>
          <bgColor rgb="FF159BFF"/>
        </patternFill>
      </fill>
    </dxf>
    <dxf>
      <font>
        <color theme="1"/>
      </font>
      <fill>
        <patternFill>
          <bgColor theme="8" tint="0.59996337778862885"/>
        </patternFill>
      </fill>
    </dxf>
    <dxf>
      <font>
        <color theme="1"/>
      </font>
      <fill>
        <patternFill>
          <bgColor rgb="FFED86FE"/>
        </patternFill>
      </fill>
    </dxf>
    <dxf>
      <font>
        <color theme="1"/>
      </font>
      <fill>
        <patternFill>
          <bgColor theme="4" tint="0.79998168889431442"/>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rgb="FF92D050"/>
        </patternFill>
      </fill>
    </dxf>
    <dxf>
      <font>
        <color theme="1"/>
      </font>
      <fill>
        <patternFill>
          <bgColor rgb="FF66CCFF"/>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rgb="FF92D050"/>
        </patternFill>
      </fill>
    </dxf>
    <dxf>
      <font>
        <color theme="1"/>
      </font>
      <fill>
        <patternFill>
          <bgColor rgb="FF66CCFF"/>
        </patternFill>
      </fill>
    </dxf>
    <dxf>
      <font>
        <color theme="1"/>
      </font>
      <fill>
        <patternFill>
          <bgColor theme="8" tint="0.59996337778862885"/>
        </patternFill>
      </fill>
    </dxf>
    <dxf>
      <font>
        <color theme="1"/>
      </font>
      <fill>
        <patternFill>
          <bgColor rgb="FFCC99FF"/>
        </patternFill>
      </fill>
    </dxf>
    <dxf>
      <font>
        <color theme="1"/>
      </font>
      <fill>
        <patternFill>
          <bgColor rgb="FFEEB3A6"/>
        </patternFill>
      </fill>
    </dxf>
    <dxf>
      <font>
        <color auto="1"/>
      </font>
      <fill>
        <patternFill>
          <bgColor theme="7" tint="0.79998168889431442"/>
        </patternFill>
      </fill>
    </dxf>
    <dxf>
      <fill>
        <patternFill>
          <bgColor theme="2" tint="-0.24994659260841701"/>
        </patternFill>
      </fill>
    </dxf>
    <dxf>
      <font>
        <color theme="1"/>
      </font>
      <fill>
        <patternFill>
          <bgColor rgb="FF92D050"/>
        </patternFill>
      </fill>
    </dxf>
    <dxf>
      <font>
        <color theme="1"/>
      </font>
      <fill>
        <patternFill>
          <bgColor rgb="FF66CCFF"/>
        </patternFill>
      </fill>
    </dxf>
    <dxf>
      <font>
        <color theme="1"/>
      </font>
      <fill>
        <patternFill>
          <bgColor theme="8" tint="0.59996337778862885"/>
        </patternFill>
      </fill>
    </dxf>
    <dxf>
      <font>
        <color theme="1"/>
      </font>
      <fill>
        <patternFill>
          <bgColor rgb="FFCC99FF"/>
        </patternFill>
      </fill>
    </dxf>
    <dxf>
      <font>
        <color theme="1"/>
      </font>
      <fill>
        <patternFill>
          <bgColor rgb="FFEEB3A6"/>
        </patternFill>
      </fill>
    </dxf>
    <dxf>
      <font>
        <color auto="1"/>
      </font>
      <fill>
        <patternFill>
          <bgColor theme="7" tint="0.79998168889431442"/>
        </patternFill>
      </fill>
    </dxf>
    <dxf>
      <fill>
        <patternFill>
          <bgColor theme="2" tint="-0.24994659260841701"/>
        </patternFill>
      </fill>
    </dxf>
    <dxf>
      <font>
        <color theme="1"/>
      </font>
      <fill>
        <patternFill>
          <bgColor rgb="FF99CC00"/>
        </patternFill>
      </fill>
    </dxf>
    <dxf>
      <font>
        <color theme="1"/>
      </font>
      <fill>
        <patternFill>
          <bgColor rgb="FF159BFF"/>
        </patternFill>
      </fill>
    </dxf>
    <dxf>
      <font>
        <color theme="1"/>
      </font>
      <fill>
        <patternFill>
          <bgColor theme="8" tint="0.59996337778862885"/>
        </patternFill>
      </fill>
    </dxf>
    <dxf>
      <font>
        <color theme="1"/>
      </font>
      <fill>
        <patternFill>
          <bgColor rgb="FFED86FE"/>
        </patternFill>
      </fill>
    </dxf>
    <dxf>
      <font>
        <color theme="1"/>
      </font>
      <fill>
        <patternFill>
          <bgColor theme="4" tint="0.79998168889431442"/>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rgb="FF92D050"/>
        </patternFill>
      </fill>
    </dxf>
    <dxf>
      <font>
        <color theme="1"/>
      </font>
      <fill>
        <patternFill>
          <bgColor rgb="FF66CCFF"/>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b/>
        <i/>
        <strike val="0"/>
        <condense val="0"/>
        <extend val="0"/>
        <outline val="0"/>
        <shadow val="0"/>
        <u val="none"/>
        <vertAlign val="baseline"/>
        <sz val="14"/>
        <color theme="1"/>
        <name val="Calibri"/>
        <family val="2"/>
        <scheme val="minor"/>
      </font>
      <numFmt numFmtId="1" formatCode="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font>
        <b/>
        <i/>
        <strike val="0"/>
        <condense val="0"/>
        <extend val="0"/>
        <outline val="0"/>
        <shadow val="0"/>
        <u val="none"/>
        <vertAlign val="baseline"/>
        <sz val="14"/>
        <color theme="1"/>
        <name val="Calibri"/>
        <family val="2"/>
        <scheme val="minor"/>
      </font>
      <fill>
        <patternFill patternType="none">
          <fgColor indexed="64"/>
          <bgColor indexed="65"/>
        </patternFill>
      </fill>
      <alignment horizontal="left" vertical="center" textRotation="0" wrapText="1" indent="2" justifyLastLine="0" shrinkToFit="0" readingOrder="0"/>
      <border diagonalUp="0" diagonalDown="0" outline="0">
        <left style="thin">
          <color indexed="64"/>
        </left>
        <right style="thin">
          <color indexed="64"/>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color theme="1"/>
      </font>
      <fill>
        <patternFill>
          <bgColor rgb="FF92D050"/>
        </patternFill>
      </fill>
    </dxf>
    <dxf>
      <font>
        <color theme="1"/>
      </font>
      <fill>
        <patternFill>
          <bgColor rgb="FF66CCFF"/>
        </patternFill>
      </fill>
    </dxf>
    <dxf>
      <font>
        <color theme="1"/>
      </font>
      <fill>
        <patternFill>
          <bgColor theme="8" tint="0.59996337778862885"/>
        </patternFill>
      </fill>
    </dxf>
    <dxf>
      <font>
        <color theme="1"/>
      </font>
      <fill>
        <patternFill>
          <bgColor rgb="FFCC99FF"/>
        </patternFill>
      </fill>
    </dxf>
    <dxf>
      <font>
        <color theme="1"/>
      </font>
      <fill>
        <patternFill>
          <bgColor rgb="FFEEB3A6"/>
        </patternFill>
      </fill>
    </dxf>
    <dxf>
      <font>
        <color auto="1"/>
      </font>
      <fill>
        <patternFill>
          <bgColor theme="7" tint="0.79998168889431442"/>
        </patternFill>
      </fill>
    </dxf>
    <dxf>
      <fill>
        <patternFill>
          <bgColor theme="2" tint="-0.24994659260841701"/>
        </patternFill>
      </fill>
    </dxf>
    <dxf>
      <font>
        <b/>
        <i/>
        <strike val="0"/>
        <condense val="0"/>
        <extend val="0"/>
        <outline val="0"/>
        <shadow val="0"/>
        <u val="none"/>
        <vertAlign val="baseline"/>
        <sz val="14"/>
        <color theme="1"/>
        <name val="Calibri"/>
        <family val="2"/>
        <scheme val="minor"/>
      </font>
      <numFmt numFmtId="1" formatCode="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font>
        <b/>
        <i/>
        <strike val="0"/>
        <condense val="0"/>
        <extend val="0"/>
        <outline val="0"/>
        <shadow val="0"/>
        <u val="none"/>
        <vertAlign val="baseline"/>
        <sz val="14"/>
        <color theme="1"/>
        <name val="Calibri"/>
        <family val="2"/>
        <scheme val="minor"/>
      </font>
      <fill>
        <patternFill patternType="none">
          <fgColor indexed="64"/>
          <bgColor indexed="65"/>
        </patternFill>
      </fill>
      <alignment horizontal="left" vertical="center" textRotation="0" wrapText="1" indent="2" justifyLastLine="0" shrinkToFit="0" readingOrder="0"/>
      <border diagonalUp="0" diagonalDown="0" outline="0">
        <left style="thin">
          <color indexed="64"/>
        </left>
        <right style="thin">
          <color indexed="64"/>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i/>
        <strike val="0"/>
        <condense val="0"/>
        <extend val="0"/>
        <outline val="0"/>
        <shadow val="0"/>
        <u val="none"/>
        <vertAlign val="baseline"/>
        <sz val="14"/>
        <color theme="1"/>
        <name val="Calibri"/>
        <family val="2"/>
        <scheme val="minor"/>
      </font>
      <numFmt numFmtId="1" formatCode="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font>
        <b/>
        <i/>
        <strike val="0"/>
        <condense val="0"/>
        <extend val="0"/>
        <outline val="0"/>
        <shadow val="0"/>
        <u val="none"/>
        <vertAlign val="baseline"/>
        <sz val="14"/>
        <color theme="1"/>
        <name val="Calibri"/>
        <family val="2"/>
        <scheme val="minor"/>
      </font>
      <fill>
        <patternFill patternType="none">
          <fgColor indexed="64"/>
          <bgColor indexed="65"/>
        </patternFill>
      </fill>
      <alignment horizontal="left" vertical="center" textRotation="0" wrapText="1" indent="2" justifyLastLine="0" shrinkToFit="0" readingOrder="0"/>
      <border diagonalUp="0" diagonalDown="0" outline="0">
        <left style="thin">
          <color indexed="64"/>
        </left>
        <right style="thin">
          <color indexed="64"/>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color theme="1"/>
      </font>
      <fill>
        <patternFill>
          <bgColor rgb="FF92D050"/>
        </patternFill>
      </fill>
    </dxf>
    <dxf>
      <font>
        <color theme="1"/>
      </font>
      <fill>
        <patternFill>
          <bgColor rgb="FF66CCFF"/>
        </patternFill>
      </fill>
    </dxf>
    <dxf>
      <font>
        <color theme="1"/>
      </font>
      <fill>
        <patternFill>
          <bgColor theme="8" tint="0.59996337778862885"/>
        </patternFill>
      </fill>
    </dxf>
    <dxf>
      <font>
        <color theme="1"/>
      </font>
      <fill>
        <patternFill>
          <bgColor rgb="FFCC99FF"/>
        </patternFill>
      </fill>
    </dxf>
    <dxf>
      <font>
        <color theme="1"/>
      </font>
      <fill>
        <patternFill>
          <bgColor rgb="FFEEB3A6"/>
        </patternFill>
      </fill>
    </dxf>
    <dxf>
      <font>
        <color auto="1"/>
      </font>
      <fill>
        <patternFill>
          <bgColor theme="7" tint="0.79998168889431442"/>
        </patternFill>
      </fill>
    </dxf>
    <dxf>
      <fill>
        <patternFill>
          <bgColor theme="2" tint="-0.24994659260841701"/>
        </patternFill>
      </fill>
    </dxf>
    <dxf>
      <font>
        <b/>
        <i/>
        <strike val="0"/>
        <condense val="0"/>
        <extend val="0"/>
        <outline val="0"/>
        <shadow val="0"/>
        <u val="none"/>
        <vertAlign val="baseline"/>
        <sz val="14"/>
        <color theme="1"/>
        <name val="Calibri"/>
        <family val="2"/>
        <scheme val="minor"/>
      </font>
      <numFmt numFmtId="1" formatCode="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font>
        <b/>
        <i/>
        <strike val="0"/>
        <condense val="0"/>
        <extend val="0"/>
        <outline val="0"/>
        <shadow val="0"/>
        <u val="none"/>
        <vertAlign val="baseline"/>
        <sz val="14"/>
        <color theme="1"/>
        <name val="Calibri"/>
        <family val="2"/>
        <scheme val="minor"/>
      </font>
      <fill>
        <patternFill patternType="none">
          <fgColor indexed="64"/>
          <bgColor indexed="65"/>
        </patternFill>
      </fill>
      <alignment horizontal="left" vertical="center" textRotation="0" wrapText="1" indent="2" justifyLastLine="0" shrinkToFit="0" readingOrder="0"/>
      <border diagonalUp="0" diagonalDown="0" outline="0">
        <left style="thin">
          <color indexed="64"/>
        </left>
        <right style="thin">
          <color indexed="64"/>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i/>
        <strike val="0"/>
        <condense val="0"/>
        <extend val="0"/>
        <outline val="0"/>
        <shadow val="0"/>
        <u val="none"/>
        <vertAlign val="baseline"/>
        <sz val="14"/>
        <color theme="1"/>
        <name val="Calibri"/>
        <family val="2"/>
        <scheme val="minor"/>
      </font>
      <numFmt numFmtId="1" formatCode="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font>
        <b/>
        <i/>
        <strike val="0"/>
        <condense val="0"/>
        <extend val="0"/>
        <outline val="0"/>
        <shadow val="0"/>
        <u val="none"/>
        <vertAlign val="baseline"/>
        <sz val="14"/>
        <color theme="1"/>
        <name val="Calibri"/>
        <family val="2"/>
        <scheme val="minor"/>
      </font>
      <fill>
        <patternFill patternType="none">
          <fgColor indexed="64"/>
          <bgColor indexed="65"/>
        </patternFill>
      </fill>
      <alignment horizontal="left" vertical="center" textRotation="0" wrapText="1" indent="2" justifyLastLine="0" shrinkToFit="0" readingOrder="0"/>
      <border diagonalUp="0" diagonalDown="0" outline="0">
        <left style="thin">
          <color indexed="64"/>
        </left>
        <right style="thin">
          <color indexed="64"/>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i/>
        <strike val="0"/>
        <condense val="0"/>
        <extend val="0"/>
        <outline val="0"/>
        <shadow val="0"/>
        <u val="none"/>
        <vertAlign val="baseline"/>
        <sz val="14"/>
        <color theme="1"/>
        <name val="Calibri"/>
        <family val="2"/>
        <scheme val="minor"/>
      </font>
      <numFmt numFmtId="1" formatCode="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font>
        <b/>
        <i/>
        <strike val="0"/>
        <condense val="0"/>
        <extend val="0"/>
        <outline val="0"/>
        <shadow val="0"/>
        <u val="none"/>
        <vertAlign val="baseline"/>
        <sz val="14"/>
        <color theme="1"/>
        <name val="Calibri"/>
        <family val="2"/>
        <scheme val="minor"/>
      </font>
      <fill>
        <patternFill patternType="none">
          <fgColor indexed="64"/>
          <bgColor indexed="65"/>
        </patternFill>
      </fill>
      <alignment horizontal="left" vertical="center" textRotation="0" wrapText="1" indent="2" justifyLastLine="0" shrinkToFit="0" readingOrder="0"/>
      <border diagonalUp="0" diagonalDown="0" outline="0">
        <left style="thin">
          <color indexed="64"/>
        </left>
        <right style="thin">
          <color indexed="64"/>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i/>
        <strike val="0"/>
        <condense val="0"/>
        <extend val="0"/>
        <outline val="0"/>
        <shadow val="0"/>
        <u val="none"/>
        <vertAlign val="baseline"/>
        <sz val="14"/>
        <color theme="1"/>
        <name val="Calibri"/>
        <family val="2"/>
        <scheme val="minor"/>
      </font>
      <numFmt numFmtId="1" formatCode="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font>
        <b/>
        <i/>
        <strike val="0"/>
        <condense val="0"/>
        <extend val="0"/>
        <outline val="0"/>
        <shadow val="0"/>
        <u val="none"/>
        <vertAlign val="baseline"/>
        <sz val="14"/>
        <color theme="1"/>
        <name val="Calibri"/>
        <family val="2"/>
        <scheme val="minor"/>
      </font>
      <fill>
        <patternFill patternType="none">
          <fgColor indexed="64"/>
          <bgColor indexed="65"/>
        </patternFill>
      </fill>
      <alignment horizontal="left" vertical="center" textRotation="0" wrapText="1" indent="2" justifyLastLine="0" shrinkToFit="0" readingOrder="0"/>
      <border diagonalUp="0" diagonalDown="0" outline="0">
        <left style="thin">
          <color indexed="64"/>
        </left>
        <right style="thin">
          <color indexed="64"/>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i/>
        <strike val="0"/>
        <condense val="0"/>
        <extend val="0"/>
        <outline val="0"/>
        <shadow val="0"/>
        <u val="none"/>
        <vertAlign val="baseline"/>
        <sz val="14"/>
        <color theme="1"/>
        <name val="Calibri"/>
        <family val="2"/>
        <scheme val="minor"/>
      </font>
      <numFmt numFmtId="1" formatCode="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font>
        <b/>
        <i/>
        <strike val="0"/>
        <condense val="0"/>
        <extend val="0"/>
        <outline val="0"/>
        <shadow val="0"/>
        <u val="none"/>
        <vertAlign val="baseline"/>
        <sz val="14"/>
        <color theme="1"/>
        <name val="Calibri"/>
        <family val="2"/>
        <scheme val="minor"/>
      </font>
      <fill>
        <patternFill patternType="none">
          <fgColor indexed="64"/>
          <bgColor indexed="65"/>
        </patternFill>
      </fill>
      <alignment horizontal="left" vertical="center" textRotation="0" wrapText="1" indent="2" justifyLastLine="0" shrinkToFit="0" readingOrder="0"/>
      <border diagonalUp="0" diagonalDown="0" outline="0">
        <left style="thin">
          <color indexed="64"/>
        </left>
        <right style="thin">
          <color indexed="64"/>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i/>
        <strike val="0"/>
        <condense val="0"/>
        <extend val="0"/>
        <outline val="0"/>
        <shadow val="0"/>
        <u val="none"/>
        <vertAlign val="baseline"/>
        <sz val="14"/>
        <color theme="1"/>
        <name val="Calibri"/>
        <family val="2"/>
        <scheme val="minor"/>
      </font>
      <numFmt numFmtId="1" formatCode="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font>
        <b/>
        <i/>
        <strike val="0"/>
        <condense val="0"/>
        <extend val="0"/>
        <outline val="0"/>
        <shadow val="0"/>
        <u val="none"/>
        <vertAlign val="baseline"/>
        <sz val="14"/>
        <color theme="1"/>
        <name val="Calibri"/>
        <family val="2"/>
        <scheme val="minor"/>
      </font>
      <fill>
        <patternFill patternType="none">
          <fgColor indexed="64"/>
          <bgColor indexed="65"/>
        </patternFill>
      </fill>
      <alignment horizontal="left" vertical="center" textRotation="0" wrapText="1" indent="2" justifyLastLine="0" shrinkToFit="0" readingOrder="0"/>
      <border diagonalUp="0" diagonalDown="0" outline="0">
        <left style="thin">
          <color indexed="64"/>
        </left>
        <right style="thin">
          <color indexed="64"/>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i/>
        <strike val="0"/>
        <condense val="0"/>
        <extend val="0"/>
        <outline val="0"/>
        <shadow val="0"/>
        <u val="none"/>
        <vertAlign val="baseline"/>
        <sz val="14"/>
        <color theme="1"/>
        <name val="Calibri"/>
        <family val="2"/>
        <scheme val="minor"/>
      </font>
      <numFmt numFmtId="1" formatCode="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font>
        <b/>
        <i/>
        <strike val="0"/>
        <condense val="0"/>
        <extend val="0"/>
        <outline val="0"/>
        <shadow val="0"/>
        <u val="none"/>
        <vertAlign val="baseline"/>
        <sz val="14"/>
        <color theme="1"/>
        <name val="Calibri"/>
        <family val="2"/>
        <scheme val="minor"/>
      </font>
      <fill>
        <patternFill patternType="none">
          <fgColor indexed="64"/>
          <bgColor indexed="65"/>
        </patternFill>
      </fill>
      <alignment horizontal="left" vertical="center" textRotation="0" wrapText="1" indent="2" justifyLastLine="0" shrinkToFit="0" readingOrder="0"/>
      <border diagonalUp="0" diagonalDown="0" outline="0">
        <left style="thin">
          <color indexed="64"/>
        </left>
        <right style="thin">
          <color indexed="64"/>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i/>
        <strike val="0"/>
        <condense val="0"/>
        <extend val="0"/>
        <outline val="0"/>
        <shadow val="0"/>
        <u val="none"/>
        <vertAlign val="baseline"/>
        <sz val="14"/>
        <color theme="1"/>
        <name val="Calibri"/>
        <family val="2"/>
        <scheme val="minor"/>
      </font>
      <numFmt numFmtId="1" formatCode="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font>
        <b/>
        <i/>
        <strike val="0"/>
        <condense val="0"/>
        <extend val="0"/>
        <outline val="0"/>
        <shadow val="0"/>
        <u val="none"/>
        <vertAlign val="baseline"/>
        <sz val="14"/>
        <color theme="1"/>
        <name val="Calibri"/>
        <family val="2"/>
        <scheme val="minor"/>
      </font>
      <fill>
        <patternFill patternType="none">
          <fgColor indexed="64"/>
          <bgColor indexed="65"/>
        </patternFill>
      </fill>
      <alignment horizontal="left" vertical="center" textRotation="0" wrapText="1" indent="2" justifyLastLine="0" shrinkToFit="0" readingOrder="0"/>
      <border diagonalUp="0" diagonalDown="0" outline="0">
        <left style="thin">
          <color indexed="64"/>
        </left>
        <right style="thin">
          <color indexed="64"/>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color auto="1"/>
      </font>
      <fill>
        <patternFill>
          <bgColor theme="7" tint="0.79998168889431442"/>
        </patternFill>
      </fill>
    </dxf>
    <dxf>
      <fill>
        <patternFill>
          <bgColor theme="2" tint="-0.24994659260841701"/>
        </patternFill>
      </fill>
    </dxf>
    <dxf>
      <font>
        <color theme="1"/>
      </font>
      <fill>
        <patternFill>
          <bgColor rgb="FF99CC00"/>
        </patternFill>
      </fill>
    </dxf>
    <dxf>
      <font>
        <color theme="1"/>
      </font>
      <fill>
        <patternFill>
          <bgColor rgb="FF159BFF"/>
        </patternFill>
      </fill>
    </dxf>
    <dxf>
      <font>
        <color theme="1"/>
      </font>
      <fill>
        <patternFill>
          <bgColor theme="8" tint="0.59996337778862885"/>
        </patternFill>
      </fill>
    </dxf>
    <dxf>
      <font>
        <color theme="1"/>
      </font>
      <fill>
        <patternFill>
          <bgColor rgb="FFED86FE"/>
        </patternFill>
      </fill>
    </dxf>
    <dxf>
      <font>
        <color theme="1"/>
      </font>
      <fill>
        <patternFill>
          <bgColor theme="4" tint="0.79998168889431442"/>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rgb="FF92D050"/>
        </patternFill>
      </fill>
    </dxf>
    <dxf>
      <font>
        <color theme="1"/>
      </font>
      <fill>
        <patternFill>
          <bgColor rgb="FF66CCFF"/>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rgb="FF92D050"/>
        </patternFill>
      </fill>
    </dxf>
    <dxf>
      <font>
        <color theme="1"/>
      </font>
      <fill>
        <patternFill>
          <bgColor rgb="FF66CCFF"/>
        </patternFill>
      </fill>
    </dxf>
    <dxf>
      <font>
        <color theme="1"/>
      </font>
      <fill>
        <patternFill>
          <bgColor theme="8" tint="0.59996337778862885"/>
        </patternFill>
      </fill>
    </dxf>
    <dxf>
      <font>
        <color theme="1"/>
      </font>
      <fill>
        <patternFill>
          <bgColor rgb="FFCC99FF"/>
        </patternFill>
      </fill>
    </dxf>
    <dxf>
      <font>
        <color theme="1"/>
      </font>
      <fill>
        <patternFill>
          <bgColor rgb="FFEEB3A6"/>
        </patternFill>
      </fill>
    </dxf>
    <dxf>
      <fill>
        <patternFill>
          <bgColor theme="2" tint="-0.24994659260841701"/>
        </patternFill>
      </fill>
    </dxf>
    <dxf>
      <font>
        <color theme="1"/>
      </font>
      <fill>
        <patternFill>
          <bgColor rgb="FF99CC00"/>
        </patternFill>
      </fill>
    </dxf>
    <dxf>
      <font>
        <color theme="1"/>
      </font>
      <fill>
        <patternFill>
          <bgColor rgb="FF159BFF"/>
        </patternFill>
      </fill>
    </dxf>
    <dxf>
      <font>
        <color theme="1"/>
      </font>
      <fill>
        <patternFill>
          <bgColor theme="8" tint="0.59996337778862885"/>
        </patternFill>
      </fill>
    </dxf>
    <dxf>
      <font>
        <color theme="1"/>
      </font>
      <fill>
        <patternFill>
          <bgColor rgb="FFED86FE"/>
        </patternFill>
      </fill>
    </dxf>
    <dxf>
      <font>
        <color theme="1"/>
      </font>
      <fill>
        <patternFill>
          <bgColor theme="4" tint="0.79998168889431442"/>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rgb="FF92D050"/>
        </patternFill>
      </fill>
    </dxf>
    <dxf>
      <font>
        <color theme="1"/>
      </font>
      <fill>
        <patternFill>
          <bgColor rgb="FF66CCFF"/>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rgb="FF92D050"/>
        </patternFill>
      </fill>
    </dxf>
    <dxf>
      <font>
        <color theme="1"/>
      </font>
      <fill>
        <patternFill>
          <bgColor rgb="FF66CCFF"/>
        </patternFill>
      </fill>
    </dxf>
    <dxf>
      <font>
        <color theme="1"/>
      </font>
      <fill>
        <patternFill>
          <bgColor theme="8" tint="0.59996337778862885"/>
        </patternFill>
      </fill>
    </dxf>
    <dxf>
      <font>
        <color theme="1"/>
      </font>
      <fill>
        <patternFill>
          <bgColor rgb="FFCC99FF"/>
        </patternFill>
      </fill>
    </dxf>
    <dxf>
      <font>
        <color theme="1"/>
      </font>
      <fill>
        <patternFill>
          <bgColor rgb="FFEEB3A6"/>
        </patternFill>
      </fill>
    </dxf>
    <dxf>
      <font>
        <color auto="1"/>
      </font>
      <fill>
        <patternFill>
          <bgColor theme="7" tint="0.79998168889431442"/>
        </patternFill>
      </fill>
    </dxf>
    <dxf>
      <fill>
        <patternFill>
          <bgColor theme="2" tint="-0.24994659260841701"/>
        </patternFill>
      </fill>
    </dxf>
    <dxf>
      <font>
        <color theme="1"/>
      </font>
      <fill>
        <patternFill>
          <bgColor rgb="FF99CC00"/>
        </patternFill>
      </fill>
    </dxf>
    <dxf>
      <font>
        <color theme="1"/>
      </font>
      <fill>
        <patternFill>
          <bgColor rgb="FF159BFF"/>
        </patternFill>
      </fill>
    </dxf>
    <dxf>
      <font>
        <color theme="1"/>
      </font>
      <fill>
        <patternFill>
          <bgColor theme="8" tint="0.59996337778862885"/>
        </patternFill>
      </fill>
    </dxf>
    <dxf>
      <font>
        <color theme="1"/>
      </font>
      <fill>
        <patternFill>
          <bgColor rgb="FFED86FE"/>
        </patternFill>
      </fill>
    </dxf>
    <dxf>
      <font>
        <color theme="1"/>
      </font>
      <fill>
        <patternFill>
          <bgColor theme="4" tint="0.79998168889431442"/>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rgb="FF92D050"/>
        </patternFill>
      </fill>
    </dxf>
    <dxf>
      <font>
        <color theme="1"/>
      </font>
      <fill>
        <patternFill>
          <bgColor rgb="FF66CCFF"/>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rgb="FF92D050"/>
        </patternFill>
      </fill>
    </dxf>
    <dxf>
      <font>
        <color theme="1"/>
      </font>
      <fill>
        <patternFill>
          <bgColor rgb="FF66CCFF"/>
        </patternFill>
      </fill>
    </dxf>
    <dxf>
      <font>
        <color theme="1"/>
      </font>
      <fill>
        <patternFill>
          <bgColor theme="8" tint="0.59996337778862885"/>
        </patternFill>
      </fill>
    </dxf>
    <dxf>
      <font>
        <color theme="1"/>
      </font>
      <fill>
        <patternFill>
          <bgColor rgb="FFCC99FF"/>
        </patternFill>
      </fill>
    </dxf>
    <dxf>
      <font>
        <color theme="1"/>
      </font>
      <fill>
        <patternFill>
          <bgColor rgb="FFEEB3A6"/>
        </patternFill>
      </fill>
    </dxf>
    <dxf>
      <font>
        <color auto="1"/>
      </font>
      <fill>
        <patternFill>
          <bgColor theme="7" tint="0.79998168889431442"/>
        </patternFill>
      </fill>
    </dxf>
    <dxf>
      <font>
        <b/>
        <i/>
        <strike val="0"/>
        <condense val="0"/>
        <extend val="0"/>
        <outline val="0"/>
        <shadow val="0"/>
        <u val="none"/>
        <vertAlign val="baseline"/>
        <sz val="14"/>
        <color theme="1"/>
        <name val="Calibri"/>
        <family val="2"/>
        <scheme val="minor"/>
      </font>
      <numFmt numFmtId="1" formatCode="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font>
        <b/>
        <i/>
        <strike val="0"/>
        <condense val="0"/>
        <extend val="0"/>
        <outline val="0"/>
        <shadow val="0"/>
        <u val="none"/>
        <vertAlign val="baseline"/>
        <sz val="14"/>
        <color theme="1"/>
        <name val="Calibri"/>
        <family val="2"/>
        <scheme val="minor"/>
      </font>
      <fill>
        <patternFill patternType="none">
          <fgColor indexed="64"/>
          <bgColor indexed="65"/>
        </patternFill>
      </fill>
      <alignment horizontal="left" vertical="center" textRotation="0" wrapText="1" indent="2" justifyLastLine="0" shrinkToFit="0" readingOrder="0"/>
      <border diagonalUp="0" diagonalDown="0" outline="0">
        <left style="thin">
          <color indexed="64"/>
        </left>
        <right style="thin">
          <color indexed="64"/>
        </right>
        <top/>
        <bottom/>
      </border>
      <protection locked="1" hidden="0"/>
    </dxf>
    <dxf>
      <fill>
        <patternFill>
          <bgColor theme="2" tint="-0.24994659260841701"/>
        </patternFill>
      </fill>
    </dxf>
    <dxf>
      <font>
        <color theme="1"/>
      </font>
      <fill>
        <patternFill>
          <bgColor rgb="FF99CC00"/>
        </patternFill>
      </fill>
    </dxf>
    <dxf>
      <font>
        <color theme="1"/>
      </font>
      <fill>
        <patternFill>
          <bgColor rgb="FF159BFF"/>
        </patternFill>
      </fill>
    </dxf>
    <dxf>
      <font>
        <color theme="1"/>
      </font>
      <fill>
        <patternFill>
          <bgColor theme="8" tint="0.59996337778862885"/>
        </patternFill>
      </fill>
    </dxf>
    <dxf>
      <font>
        <color theme="1"/>
      </font>
      <fill>
        <patternFill>
          <bgColor rgb="FFED86FE"/>
        </patternFill>
      </fill>
    </dxf>
    <dxf>
      <font>
        <color theme="1"/>
      </font>
      <fill>
        <patternFill>
          <bgColor theme="4" tint="0.79998168889431442"/>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rgb="FF92D050"/>
        </patternFill>
      </fill>
    </dxf>
    <dxf>
      <font>
        <color theme="1"/>
      </font>
      <fill>
        <patternFill>
          <bgColor rgb="FF66CCFF"/>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rgb="FF92D050"/>
        </patternFill>
      </fill>
    </dxf>
    <dxf>
      <font>
        <color theme="1"/>
      </font>
      <fill>
        <patternFill>
          <bgColor rgb="FF66CCFF"/>
        </patternFill>
      </fill>
    </dxf>
    <dxf>
      <font>
        <color theme="1"/>
      </font>
      <fill>
        <patternFill>
          <bgColor theme="8" tint="0.59996337778862885"/>
        </patternFill>
      </fill>
    </dxf>
    <dxf>
      <font>
        <color theme="1"/>
      </font>
      <fill>
        <patternFill>
          <bgColor rgb="FFCC99FF"/>
        </patternFill>
      </fill>
    </dxf>
    <dxf>
      <font>
        <color theme="1"/>
      </font>
      <fill>
        <patternFill>
          <bgColor rgb="FFEEB3A6"/>
        </patternFill>
      </fill>
    </dxf>
    <dxf>
      <font>
        <color auto="1"/>
      </font>
      <fill>
        <patternFill>
          <bgColor theme="7" tint="0.79998168889431442"/>
        </patternFill>
      </fill>
    </dxf>
    <dxf>
      <fill>
        <patternFill>
          <bgColor theme="2" tint="-0.24994659260841701"/>
        </patternFill>
      </fill>
    </dxf>
    <dxf>
      <font>
        <color theme="1"/>
      </font>
      <fill>
        <patternFill>
          <bgColor rgb="FF99CC00"/>
        </patternFill>
      </fill>
    </dxf>
    <dxf>
      <font>
        <color theme="1"/>
      </font>
      <fill>
        <patternFill>
          <bgColor rgb="FF159BFF"/>
        </patternFill>
      </fill>
    </dxf>
    <dxf>
      <font>
        <color theme="1"/>
      </font>
      <fill>
        <patternFill>
          <bgColor theme="8" tint="0.59996337778862885"/>
        </patternFill>
      </fill>
    </dxf>
    <dxf>
      <font>
        <color theme="1"/>
      </font>
      <fill>
        <patternFill>
          <bgColor rgb="FFED86FE"/>
        </patternFill>
      </fill>
    </dxf>
    <dxf>
      <font>
        <color theme="1"/>
      </font>
      <fill>
        <patternFill>
          <bgColor theme="4" tint="0.79998168889431442"/>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rgb="FF92D050"/>
        </patternFill>
      </fill>
    </dxf>
    <dxf>
      <font>
        <color theme="1"/>
      </font>
      <fill>
        <patternFill>
          <bgColor rgb="FF66CCFF"/>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rgb="FF92D050"/>
        </patternFill>
      </fill>
    </dxf>
    <dxf>
      <font>
        <color theme="1"/>
      </font>
      <fill>
        <patternFill>
          <bgColor rgb="FF66CCFF"/>
        </patternFill>
      </fill>
    </dxf>
    <dxf>
      <font>
        <color theme="1"/>
      </font>
      <fill>
        <patternFill>
          <bgColor theme="8" tint="0.59996337778862885"/>
        </patternFill>
      </fill>
    </dxf>
    <dxf>
      <font>
        <color theme="1"/>
      </font>
      <fill>
        <patternFill>
          <bgColor rgb="FFCC99FF"/>
        </patternFill>
      </fill>
    </dxf>
    <dxf>
      <font>
        <color theme="1"/>
      </font>
      <fill>
        <patternFill>
          <bgColor rgb="FFEEB3A6"/>
        </patternFill>
      </fill>
    </dxf>
    <dxf>
      <font>
        <color auto="1"/>
      </font>
      <fill>
        <patternFill>
          <bgColor theme="7" tint="0.79998168889431442"/>
        </patternFill>
      </fill>
    </dxf>
    <dxf>
      <font>
        <b/>
        <i/>
        <strike val="0"/>
        <outline val="0"/>
        <shadow val="0"/>
        <u val="none"/>
        <vertAlign val="baseline"/>
        <sz val="14"/>
        <color theme="1"/>
        <name val="Calibri"/>
        <scheme val="minor"/>
      </font>
      <fill>
        <patternFill patternType="none">
          <fgColor indexed="64"/>
          <bgColor indexed="65"/>
        </patternFill>
      </fill>
      <border diagonalUp="0" diagonalDown="0">
        <left style="thin">
          <color indexed="64"/>
        </left>
        <right style="thin">
          <color indexed="64"/>
        </right>
        <top/>
        <bottom/>
        <vertical/>
        <horizontal/>
      </border>
    </dxf>
    <dxf>
      <protection locked="1" hidden="0"/>
    </dxf>
    <dxf>
      <protection locked="1" hidden="0"/>
    </dxf>
    <dxf>
      <protection locked="1" hidden="0"/>
    </dxf>
    <dxf>
      <font>
        <b/>
        <i/>
        <strike val="0"/>
        <outline val="0"/>
        <shadow val="0"/>
        <u val="none"/>
        <vertAlign val="baseline"/>
        <sz val="14"/>
        <color theme="1"/>
        <name val="Calibri"/>
        <scheme val="minor"/>
      </font>
      <fill>
        <patternFill patternType="none">
          <fgColor indexed="64"/>
          <bgColor indexed="65"/>
        </patternFill>
      </fill>
      <border diagonalUp="0" diagonalDown="0">
        <left style="thin">
          <color indexed="64"/>
        </left>
        <right style="thin">
          <color indexed="64"/>
        </right>
        <top/>
        <bottom/>
        <vertical/>
        <horizontal/>
      </border>
    </dxf>
    <dxf>
      <protection locked="1" hidden="0"/>
    </dxf>
    <dxf>
      <protection locked="1" hidden="0"/>
    </dxf>
    <dxf>
      <protection locked="1" hidden="0"/>
    </dxf>
    <dxf>
      <font>
        <b/>
        <i/>
        <strike val="0"/>
        <outline val="0"/>
        <shadow val="0"/>
        <u val="none"/>
        <vertAlign val="baseline"/>
        <sz val="14"/>
        <color theme="1"/>
        <name val="Calibri"/>
        <scheme val="minor"/>
      </font>
      <fill>
        <patternFill patternType="none">
          <fgColor indexed="64"/>
          <bgColor indexed="65"/>
        </patternFill>
      </fill>
      <border diagonalUp="0" diagonalDown="0">
        <left style="thin">
          <color indexed="64"/>
        </left>
        <right style="thin">
          <color indexed="64"/>
        </right>
        <top/>
        <bottom/>
        <vertical/>
        <horizontal/>
      </border>
    </dxf>
    <dxf>
      <protection locked="1" hidden="0"/>
    </dxf>
    <dxf>
      <protection locked="1" hidden="0"/>
    </dxf>
    <dxf>
      <protection locked="1" hidden="0"/>
    </dxf>
    <dxf>
      <font>
        <b/>
        <i/>
        <strike val="0"/>
        <outline val="0"/>
        <shadow val="0"/>
        <u val="none"/>
        <vertAlign val="baseline"/>
        <sz val="14"/>
        <color theme="1"/>
        <name val="Calibri"/>
        <scheme val="minor"/>
      </font>
      <fill>
        <patternFill patternType="none">
          <fgColor indexed="64"/>
          <bgColor indexed="65"/>
        </patternFill>
      </fill>
      <border diagonalUp="0" diagonalDown="0">
        <left style="thin">
          <color indexed="64"/>
        </left>
        <right style="thin">
          <color indexed="64"/>
        </right>
        <top/>
        <bottom/>
        <vertical/>
        <horizontal/>
      </border>
    </dxf>
    <dxf>
      <protection locked="1" hidden="0"/>
    </dxf>
    <dxf>
      <protection locked="1" hidden="0"/>
    </dxf>
    <dxf>
      <protection locked="1" hidden="0"/>
    </dxf>
    <dxf>
      <font>
        <b/>
        <i/>
        <strike val="0"/>
        <outline val="0"/>
        <shadow val="0"/>
        <u val="none"/>
        <vertAlign val="baseline"/>
        <sz val="14"/>
        <color theme="1"/>
        <name val="Calibri"/>
        <scheme val="minor"/>
      </font>
      <fill>
        <patternFill patternType="none">
          <fgColor indexed="64"/>
          <bgColor indexed="65"/>
        </patternFill>
      </fill>
      <border diagonalUp="0" diagonalDown="0">
        <left style="thin">
          <color indexed="64"/>
        </left>
        <right style="thin">
          <color indexed="64"/>
        </right>
        <top/>
        <bottom/>
        <vertical/>
        <horizontal/>
      </border>
    </dxf>
    <dxf>
      <protection locked="1" hidden="0"/>
    </dxf>
    <dxf>
      <protection locked="1" hidden="0"/>
    </dxf>
    <dxf>
      <protection locked="1" hidden="0"/>
    </dxf>
    <dxf>
      <font>
        <b/>
        <i/>
        <strike val="0"/>
        <outline val="0"/>
        <shadow val="0"/>
        <u val="none"/>
        <vertAlign val="baseline"/>
        <sz val="14"/>
        <color theme="1"/>
        <name val="Calibri"/>
        <scheme val="minor"/>
      </font>
      <fill>
        <patternFill patternType="none">
          <fgColor indexed="64"/>
          <bgColor indexed="65"/>
        </patternFill>
      </fill>
      <border diagonalUp="0" diagonalDown="0">
        <left style="thin">
          <color indexed="64"/>
        </left>
        <right style="thin">
          <color indexed="64"/>
        </right>
        <top/>
        <bottom/>
        <vertical/>
        <horizontal/>
      </border>
    </dxf>
    <dxf>
      <protection locked="1" hidden="0"/>
    </dxf>
    <dxf>
      <protection locked="1" hidden="0"/>
    </dxf>
    <dxf>
      <protection locked="1" hidden="0"/>
    </dxf>
    <dxf>
      <font>
        <b/>
        <i/>
        <strike val="0"/>
        <outline val="0"/>
        <shadow val="0"/>
        <u val="none"/>
        <vertAlign val="baseline"/>
        <sz val="14"/>
        <color theme="1"/>
        <name val="Calibri"/>
        <scheme val="minor"/>
      </font>
      <fill>
        <patternFill patternType="none">
          <fgColor indexed="64"/>
          <bgColor indexed="65"/>
        </patternFill>
      </fill>
      <border diagonalUp="0" diagonalDown="0">
        <left style="thin">
          <color indexed="64"/>
        </left>
        <right style="thin">
          <color indexed="64"/>
        </right>
        <top/>
        <bottom/>
        <vertical/>
        <horizontal/>
      </border>
    </dxf>
    <dxf>
      <protection locked="1" hidden="0"/>
    </dxf>
    <dxf>
      <protection locked="1" hidden="0"/>
    </dxf>
    <dxf>
      <protection locked="1" hidden="0"/>
    </dxf>
    <dxf>
      <font>
        <b/>
        <i/>
        <strike val="0"/>
        <outline val="0"/>
        <shadow val="0"/>
        <u val="none"/>
        <vertAlign val="baseline"/>
        <sz val="14"/>
        <color theme="1"/>
        <name val="Calibri"/>
        <scheme val="minor"/>
      </font>
      <fill>
        <patternFill patternType="none">
          <fgColor indexed="64"/>
          <bgColor indexed="65"/>
        </patternFill>
      </fill>
      <border diagonalUp="0" diagonalDown="0">
        <left style="thin">
          <color indexed="64"/>
        </left>
        <right style="thin">
          <color indexed="64"/>
        </right>
        <top/>
        <bottom/>
        <vertical/>
        <horizontal/>
      </border>
    </dxf>
    <dxf>
      <protection locked="1" hidden="0"/>
    </dxf>
    <dxf>
      <protection locked="1" hidden="0"/>
    </dxf>
    <dxf>
      <protection locked="1" hidden="0"/>
    </dxf>
    <dxf>
      <font>
        <b/>
        <i/>
        <strike val="0"/>
        <outline val="0"/>
        <shadow val="0"/>
        <u val="none"/>
        <vertAlign val="baseline"/>
        <sz val="14"/>
        <color theme="1"/>
        <name val="Calibri"/>
        <scheme val="minor"/>
      </font>
      <fill>
        <patternFill patternType="none">
          <fgColor indexed="64"/>
          <bgColor indexed="65"/>
        </patternFill>
      </fill>
      <border diagonalUp="0" diagonalDown="0">
        <left style="thin">
          <color indexed="64"/>
        </left>
        <right style="thin">
          <color indexed="64"/>
        </right>
        <top/>
        <bottom/>
        <vertical/>
        <horizontal/>
      </border>
    </dxf>
    <dxf>
      <protection locked="1" hidden="0"/>
    </dxf>
    <dxf>
      <protection locked="1" hidden="0"/>
    </dxf>
    <dxf>
      <protection locked="1" hidden="0"/>
    </dxf>
    <dxf>
      <font>
        <b/>
        <i/>
        <strike val="0"/>
        <outline val="0"/>
        <shadow val="0"/>
        <u val="none"/>
        <vertAlign val="baseline"/>
        <sz val="14"/>
        <color theme="1"/>
        <name val="Calibri"/>
        <scheme val="minor"/>
      </font>
      <fill>
        <patternFill patternType="none">
          <fgColor indexed="64"/>
          <bgColor indexed="65"/>
        </patternFill>
      </fill>
      <border diagonalUp="0" diagonalDown="0">
        <left style="thin">
          <color indexed="64"/>
        </left>
        <right style="thin">
          <color indexed="64"/>
        </right>
        <top/>
        <bottom/>
        <vertical/>
        <horizontal/>
      </border>
    </dxf>
    <dxf>
      <protection locked="1" hidden="0"/>
    </dxf>
    <dxf>
      <protection locked="1" hidden="0"/>
    </dxf>
    <dxf>
      <protection locked="1" hidden="0"/>
    </dxf>
    <dxf>
      <font>
        <b/>
        <i/>
        <strike val="0"/>
        <outline val="0"/>
        <shadow val="0"/>
        <u val="none"/>
        <vertAlign val="baseline"/>
        <sz val="14"/>
        <color theme="1"/>
        <name val="Calibri"/>
        <scheme val="minor"/>
      </font>
      <fill>
        <patternFill patternType="none">
          <fgColor indexed="64"/>
          <bgColor indexed="65"/>
        </patternFill>
      </fill>
      <border diagonalUp="0" diagonalDown="0">
        <left style="thin">
          <color indexed="64"/>
        </left>
        <right style="thin">
          <color indexed="64"/>
        </right>
        <top/>
        <bottom/>
        <vertical/>
        <horizontal/>
      </border>
    </dxf>
    <dxf>
      <protection locked="1" hidden="0"/>
    </dxf>
    <dxf>
      <protection locked="1" hidden="0"/>
    </dxf>
    <dxf>
      <protection locked="1" hidden="0"/>
    </dxf>
    <dxf>
      <font>
        <b val="0"/>
        <i val="0"/>
        <strike val="0"/>
        <condense val="0"/>
        <extend val="0"/>
        <outline val="0"/>
        <shadow val="0"/>
        <u val="none"/>
        <vertAlign val="baseline"/>
        <sz val="11"/>
        <color theme="1"/>
        <name val="Calibri"/>
        <scheme val="minor"/>
      </font>
      <alignment horizontal="left" vertical="center" textRotation="0" wrapText="1" indent="2" justifyLastLine="0" shrinkToFit="0" readingOrder="0"/>
      <protection locked="1" hidden="0"/>
    </dxf>
    <dxf>
      <font>
        <b/>
        <i/>
      </font>
    </dxf>
    <dxf>
      <font>
        <b/>
        <i/>
      </font>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font>
        <b/>
        <i/>
        <strike val="0"/>
        <outline val="0"/>
        <shadow val="0"/>
        <u val="none"/>
        <vertAlign val="baseline"/>
        <sz val="14"/>
        <color theme="1"/>
        <name val="Calibri"/>
        <scheme val="minor"/>
      </font>
      <fill>
        <patternFill patternType="none">
          <fgColor indexed="64"/>
          <bgColor indexed="65"/>
        </patternFill>
      </fill>
      <border diagonalUp="0" diagonalDown="0">
        <left style="thin">
          <color indexed="64"/>
        </left>
        <right style="thin">
          <color indexed="64"/>
        </right>
        <top/>
        <bottom/>
        <vertical/>
        <horizontal/>
      </border>
    </dxf>
    <dxf>
      <protection locked="1" hidden="0"/>
    </dxf>
    <dxf>
      <protection locked="1" hidden="0"/>
    </dxf>
    <dxf>
      <protection locked="1" hidden="0"/>
    </dxf>
    <dxf>
      <fill>
        <patternFill patternType="solid">
          <bgColor theme="6" tint="0.79998168889431442"/>
        </patternFill>
      </fill>
      <border diagonalUp="0" diagonalDown="0">
        <left/>
        <right/>
        <top style="thin">
          <color theme="0" tint="-0.14996795556505021"/>
        </top>
        <bottom style="medium">
          <color theme="2" tint="-0.499984740745262"/>
        </bottom>
        <vertical/>
        <horizontal/>
      </border>
    </dxf>
    <dxf>
      <font>
        <color theme="1"/>
      </font>
      <fill>
        <patternFill patternType="solid">
          <bgColor theme="6" tint="0.79998168889431442"/>
        </patternFill>
      </fill>
      <border diagonalUp="0" diagonalDown="0">
        <left/>
        <right/>
        <top style="thin">
          <color theme="0" tint="-0.14993743705557422"/>
        </top>
        <bottom style="medium">
          <color theme="2" tint="-0.499984740745262"/>
        </bottom>
        <vertical/>
        <horizontal style="thin">
          <color theme="0" tint="-0.14993743705557422"/>
        </horizontal>
      </border>
    </dxf>
    <dxf>
      <font>
        <color theme="1"/>
      </font>
      <fill>
        <patternFill patternType="solid">
          <bgColor theme="2"/>
        </patternFill>
      </fill>
      <border diagonalUp="0" diagonalDown="0">
        <left/>
        <right/>
        <top/>
        <bottom style="thin">
          <color theme="0" tint="-0.14996795556505021"/>
        </bottom>
        <vertical/>
        <horizontal/>
      </border>
    </dxf>
    <dxf>
      <font>
        <color theme="1"/>
      </font>
      <fill>
        <patternFill patternType="none">
          <bgColor auto="1"/>
        </patternFill>
      </fill>
      <border diagonalUp="0" diagonalDown="0">
        <left/>
        <right/>
        <top style="thin">
          <color theme="0" tint="-0.14996795556505021"/>
        </top>
        <bottom style="thin">
          <color theme="0" tint="-0.14993743705557422"/>
        </bottom>
        <vertical/>
        <horizontal/>
      </border>
    </dxf>
    <dxf>
      <fill>
        <patternFill>
          <bgColor theme="0" tint="-0.14996795556505021"/>
        </patternFill>
      </fill>
      <border>
        <left style="thin">
          <color theme="0"/>
        </left>
        <right style="thin">
          <color theme="0"/>
        </right>
        <vertical style="thin">
          <color theme="0"/>
        </vertical>
      </border>
    </dxf>
    <dxf>
      <fill>
        <patternFill>
          <bgColor theme="0" tint="-4.9989318521683403E-2"/>
        </patternFill>
      </fill>
      <border>
        <left style="thin">
          <color theme="0"/>
        </left>
        <right style="thin">
          <color theme="0"/>
        </right>
        <vertical style="thin">
          <color theme="0"/>
        </vertical>
      </border>
    </dxf>
    <dxf>
      <fill>
        <patternFill>
          <bgColor theme="0" tint="-0.14996795556505021"/>
        </patternFill>
      </fill>
    </dxf>
    <dxf>
      <fill>
        <patternFill patternType="solid">
          <fgColor theme="4" tint="0.79992065187536243"/>
          <bgColor theme="0" tint="-4.9989318521683403E-2"/>
        </patternFill>
      </fill>
    </dxf>
    <dxf>
      <font>
        <color theme="1"/>
      </font>
      <fill>
        <patternFill patternType="none">
          <bgColor auto="1"/>
        </patternFill>
      </fill>
      <border diagonalUp="0" diagonalDown="0">
        <left/>
        <right/>
        <top/>
        <bottom style="thin">
          <color theme="0" tint="-0.14996795556505021"/>
        </bottom>
        <vertical/>
        <horizontal style="thin">
          <color theme="0" tint="-0.14996795556505021"/>
        </horizontal>
      </border>
    </dxf>
    <dxf>
      <font>
        <color theme="1"/>
      </font>
      <fill>
        <patternFill patternType="none">
          <bgColor auto="1"/>
        </patternFill>
      </fill>
      <border>
        <left/>
        <right/>
        <top style="thin">
          <color theme="2" tint="-9.9917600024414813E-2"/>
        </top>
        <bottom style="thin">
          <color theme="2" tint="-9.9948118533890809E-2"/>
        </bottom>
        <vertical/>
        <horizontal style="thin">
          <color theme="2" tint="-9.9917600024414813E-2"/>
        </horizontal>
      </border>
    </dxf>
    <dxf>
      <font>
        <color theme="1"/>
      </font>
      <fill>
        <patternFill>
          <bgColor theme="6" tint="0.79998168889431442"/>
        </patternFill>
      </fill>
      <border diagonalUp="0" diagonalDown="0">
        <left style="thin">
          <color theme="0"/>
        </left>
        <right style="thin">
          <color theme="0"/>
        </right>
        <top/>
        <bottom style="medium">
          <color theme="2" tint="-0.499984740745262"/>
        </bottom>
        <vertical style="thin">
          <color theme="0"/>
        </vertical>
        <horizontal/>
      </border>
    </dxf>
    <dxf>
      <font>
        <color theme="0"/>
      </font>
      <fill>
        <patternFill>
          <bgColor theme="3"/>
        </patternFill>
      </fill>
    </dxf>
    <dxf>
      <font>
        <color theme="1"/>
      </font>
      <border diagonalUp="0" diagonalDown="0">
        <left/>
        <right/>
        <top/>
        <bottom/>
        <vertical style="thin">
          <color theme="0"/>
        </vertical>
        <horizontal/>
      </border>
    </dxf>
  </dxfs>
  <tableStyles count="1" defaultPivotStyle="PivotStyleLight16">
    <tableStyle name="Tableau des absences des employés" pivot="0" count="13" xr9:uid="{00000000-0011-0000-FFFF-FFFF00000000}">
      <tableStyleElement type="wholeTable" dxfId="1415"/>
      <tableStyleElement type="headerRow" dxfId="1414"/>
      <tableStyleElement type="totalRow" dxfId="1413"/>
      <tableStyleElement type="firstColumn" dxfId="1412"/>
      <tableStyleElement type="lastColumn" dxfId="1411"/>
      <tableStyleElement type="firstRowStripe" dxfId="1410"/>
      <tableStyleElement type="secondRowStripe" dxfId="1409"/>
      <tableStyleElement type="firstColumnStripe" dxfId="1408"/>
      <tableStyleElement type="secondColumnStripe" dxfId="1407"/>
      <tableStyleElement type="firstHeaderCell" dxfId="1406"/>
      <tableStyleElement type="lastHeaderCell" dxfId="1405"/>
      <tableStyleElement type="firstTotalCell" dxfId="1404"/>
      <tableStyleElement type="lastTotalCell" dxfId="1403"/>
    </tableStyle>
  </tableStyles>
  <colors>
    <mruColors>
      <color rgb="FF66CCFF"/>
      <color rgb="FFCC99FF"/>
      <color rgb="FFEEB3A6"/>
      <color rgb="FFCC9900"/>
      <color rgb="FF99CC00"/>
      <color rgb="FFCCCCFF"/>
      <color rgb="FFFFFF99"/>
      <color rgb="FF159BFF"/>
      <color rgb="FFED86FE"/>
      <color rgb="FFCC8DF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Janvier" displayName="Janvier" ref="B6:AH37" totalsRowCount="1" headerRowDxfId="1402" dataDxfId="1401" totalsRowDxfId="1400">
  <tableColumns count="33">
    <tableColumn id="1" xr3:uid="{00000000-0010-0000-0000-000001000000}" name="Nom de l’employé" dataDxfId="1399" totalsRowDxfId="1277" dataCellStyle="Employé"/>
    <tableColumn id="2" xr3:uid="{00000000-0010-0000-0000-000002000000}" name="1" dataDxfId="1398" totalsRowDxfId="1276"/>
    <tableColumn id="3" xr3:uid="{00000000-0010-0000-0000-000003000000}" name="2" dataDxfId="1397" totalsRowDxfId="1275"/>
    <tableColumn id="4" xr3:uid="{00000000-0010-0000-0000-000004000000}" name="3" dataDxfId="1396" totalsRowDxfId="1274"/>
    <tableColumn id="5" xr3:uid="{00000000-0010-0000-0000-000005000000}" name="4" dataDxfId="1395" totalsRowDxfId="1273"/>
    <tableColumn id="6" xr3:uid="{00000000-0010-0000-0000-000006000000}" name="5" totalsRowDxfId="1272"/>
    <tableColumn id="7" xr3:uid="{00000000-0010-0000-0000-000007000000}" name="6" dataDxfId="1394" totalsRowDxfId="1271"/>
    <tableColumn id="8" xr3:uid="{00000000-0010-0000-0000-000008000000}" name="7" dataDxfId="1393" totalsRowDxfId="1270"/>
    <tableColumn id="9" xr3:uid="{00000000-0010-0000-0000-000009000000}" name="8" dataDxfId="1392" totalsRowDxfId="1269"/>
    <tableColumn id="10" xr3:uid="{00000000-0010-0000-0000-00000A000000}" name="9" dataDxfId="1391" totalsRowDxfId="1268"/>
    <tableColumn id="11" xr3:uid="{00000000-0010-0000-0000-00000B000000}" name="10" dataDxfId="1390" totalsRowDxfId="1267"/>
    <tableColumn id="12" xr3:uid="{00000000-0010-0000-0000-00000C000000}" name="11" dataDxfId="1389" totalsRowDxfId="1266"/>
    <tableColumn id="13" xr3:uid="{00000000-0010-0000-0000-00000D000000}" name="12" dataDxfId="1388" totalsRowDxfId="1265"/>
    <tableColumn id="14" xr3:uid="{00000000-0010-0000-0000-00000E000000}" name="13" dataDxfId="1387" totalsRowDxfId="1264"/>
    <tableColumn id="15" xr3:uid="{00000000-0010-0000-0000-00000F000000}" name="14" dataDxfId="1386" totalsRowDxfId="1263"/>
    <tableColumn id="16" xr3:uid="{00000000-0010-0000-0000-000010000000}" name="15" dataDxfId="1385" totalsRowDxfId="1262"/>
    <tableColumn id="17" xr3:uid="{00000000-0010-0000-0000-000011000000}" name="16" dataDxfId="1384" totalsRowDxfId="1261"/>
    <tableColumn id="18" xr3:uid="{00000000-0010-0000-0000-000012000000}" name="17" dataDxfId="1383" totalsRowDxfId="1260"/>
    <tableColumn id="19" xr3:uid="{00000000-0010-0000-0000-000013000000}" name="18" dataDxfId="1382" totalsRowDxfId="1259"/>
    <tableColumn id="20" xr3:uid="{00000000-0010-0000-0000-000014000000}" name="19" dataDxfId="1381" totalsRowDxfId="1258"/>
    <tableColumn id="21" xr3:uid="{00000000-0010-0000-0000-000015000000}" name="20" dataDxfId="1380" totalsRowDxfId="1257"/>
    <tableColumn id="22" xr3:uid="{00000000-0010-0000-0000-000016000000}" name="21" dataDxfId="1379" totalsRowDxfId="1256"/>
    <tableColumn id="23" xr3:uid="{00000000-0010-0000-0000-000017000000}" name="22" dataDxfId="1378" totalsRowDxfId="1255"/>
    <tableColumn id="24" xr3:uid="{00000000-0010-0000-0000-000018000000}" name="23" dataDxfId="1377" totalsRowDxfId="1254"/>
    <tableColumn id="25" xr3:uid="{00000000-0010-0000-0000-000019000000}" name="24" dataDxfId="1376" totalsRowDxfId="1253"/>
    <tableColumn id="26" xr3:uid="{00000000-0010-0000-0000-00001A000000}" name="25" dataDxfId="1375" totalsRowDxfId="1252"/>
    <tableColumn id="27" xr3:uid="{00000000-0010-0000-0000-00001B000000}" name="26" dataDxfId="1374" totalsRowDxfId="1251"/>
    <tableColumn id="28" xr3:uid="{00000000-0010-0000-0000-00001C000000}" name="27" dataDxfId="1373" totalsRowDxfId="1250"/>
    <tableColumn id="29" xr3:uid="{00000000-0010-0000-0000-00001D000000}" name="28" dataDxfId="1372" totalsRowDxfId="1249"/>
    <tableColumn id="30" xr3:uid="{00000000-0010-0000-0000-00001E000000}" name="29" dataDxfId="1371" totalsRowDxfId="1248"/>
    <tableColumn id="31" xr3:uid="{00000000-0010-0000-0000-00001F000000}" name="30" dataDxfId="1370" totalsRowDxfId="1247"/>
    <tableColumn id="32" xr3:uid="{00000000-0010-0000-0000-000020000000}" name="31" dataDxfId="1369" totalsRowDxfId="1246"/>
    <tableColumn id="33" xr3:uid="{00000000-0010-0000-0000-000021000000}" name="Congés" totalsRowFunction="custom" totalsRowDxfId="1245">
      <calculatedColumnFormula>COUNTIF(Janvier[[#This Row],[1]:[31]],$AH$5)</calculatedColumnFormula>
      <totalsRowFormula>SUM(AH7:AH36)</totalsRow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F6C0CE3F-909F-43B0-92A3-4883820C7D04}" name="Fevrier" displayName="Fevrier" ref="B6:AH37" totalsRowCount="1" headerRowDxfId="1365" dataDxfId="1364" totalsRowDxfId="1363">
  <tableColumns count="33">
    <tableColumn id="1" xr3:uid="{94D692A7-3D64-4019-8BAD-D9EE5D230133}" name="Nom de l’employé" dataDxfId="1362" totalsRowDxfId="1147" dataCellStyle="Employé"/>
    <tableColumn id="2" xr3:uid="{1A00CDC8-EAA0-4796-A998-FBDAE9E4CD9B}" name="1" dataDxfId="1178" totalsRowDxfId="1146"/>
    <tableColumn id="3" xr3:uid="{EBDF9260-811A-4A2C-8610-7773FD3ED4F2}" name="2" dataDxfId="1177" totalsRowDxfId="1145"/>
    <tableColumn id="4" xr3:uid="{C8F3BDF5-5F53-442C-946C-F3906905140F}" name="3" dataDxfId="1176" totalsRowDxfId="1144"/>
    <tableColumn id="5" xr3:uid="{523E1AA1-4A71-4532-B4BC-52982AF2E655}" name="4" dataDxfId="1175" totalsRowDxfId="1143"/>
    <tableColumn id="6" xr3:uid="{8DDC041D-B45F-4F6A-AC95-4D5BFE395E9C}" name="5" dataDxfId="1174" totalsRowDxfId="1142"/>
    <tableColumn id="7" xr3:uid="{C5AA5EFD-74D5-4EEC-9AE7-C94B25BD157B}" name="6" dataDxfId="1173" totalsRowDxfId="1141"/>
    <tableColumn id="8" xr3:uid="{C2F7969C-8130-46EA-BB4A-BE2FD4443A24}" name="7" dataDxfId="1172" totalsRowDxfId="1140"/>
    <tableColumn id="9" xr3:uid="{FFD7FD2E-6D3A-4F25-AC53-29BADEF60E8A}" name="8" dataDxfId="1171" totalsRowDxfId="1139"/>
    <tableColumn id="10" xr3:uid="{6A16CF57-856C-41B3-A62A-02317CC5959E}" name="9" dataDxfId="1170" totalsRowDxfId="1138"/>
    <tableColumn id="11" xr3:uid="{B2EA2EB7-A5A2-4F95-849F-79917BACA40D}" name="10" dataDxfId="1169" totalsRowDxfId="1137"/>
    <tableColumn id="12" xr3:uid="{0B2700E7-4A55-454F-9E62-DFF2A04E1806}" name="11" dataDxfId="1168" totalsRowDxfId="1136"/>
    <tableColumn id="13" xr3:uid="{CFBDBFCC-1B3B-415B-80E1-7335A17C8CF3}" name="12" dataDxfId="1167" totalsRowDxfId="1135"/>
    <tableColumn id="14" xr3:uid="{73969281-167E-48C8-8E87-AEA158C30B04}" name="13" dataDxfId="1166" totalsRowDxfId="1134"/>
    <tableColumn id="15" xr3:uid="{09BA8EB5-32FD-4147-B4E2-6195D5604044}" name="14" dataDxfId="1165" totalsRowDxfId="1133"/>
    <tableColumn id="16" xr3:uid="{49009618-AF2D-4FC3-A93D-D47E6FF35E21}" name="15" dataDxfId="1164" totalsRowDxfId="1132"/>
    <tableColumn id="17" xr3:uid="{CEA3C091-74B7-4F6A-94A0-0126E1BAB187}" name="16" dataDxfId="1163" totalsRowDxfId="1131"/>
    <tableColumn id="18" xr3:uid="{BA8233F5-6037-4241-8E10-D8DDE808B38E}" name="17" dataDxfId="1162" totalsRowDxfId="1130"/>
    <tableColumn id="19" xr3:uid="{2F966F63-327B-4EA4-82DD-548F9B300069}" name="18" dataDxfId="1161" totalsRowDxfId="1129"/>
    <tableColumn id="20" xr3:uid="{B6E8FFF1-E821-411D-9E84-3CF09D6CDEF0}" name="19" dataDxfId="1160" totalsRowDxfId="1128"/>
    <tableColumn id="21" xr3:uid="{02E9F26B-CCE6-4545-B4D7-3FF9D638A45B}" name="20" dataDxfId="1159" totalsRowDxfId="1127"/>
    <tableColumn id="22" xr3:uid="{67F133F8-EB1B-41DB-AC97-2F9589C29BC7}" name="21" dataDxfId="1158" totalsRowDxfId="1126"/>
    <tableColumn id="23" xr3:uid="{C6500127-743E-4307-96DF-F1C33C7C74F3}" name="22" dataDxfId="1157" totalsRowDxfId="1125"/>
    <tableColumn id="24" xr3:uid="{749CABB4-9AFC-4836-B38F-712E2E2965EE}" name="23" dataDxfId="1156" totalsRowDxfId="1124"/>
    <tableColumn id="25" xr3:uid="{1AF1FA22-26C7-4D8B-B505-542827B495BC}" name="24" dataDxfId="1155" totalsRowDxfId="1123"/>
    <tableColumn id="26" xr3:uid="{111B8D39-A518-4570-9CF6-CDB909DCE207}" name="25" dataDxfId="1154" totalsRowDxfId="1122"/>
    <tableColumn id="27" xr3:uid="{87F0D87A-D8A8-4D9B-810F-240D4D015F0C}" name="26" dataDxfId="1153" totalsRowDxfId="1121"/>
    <tableColumn id="28" xr3:uid="{67C2FA24-B4C6-438D-90C6-046197E35D7E}" name="27" dataDxfId="1152" totalsRowDxfId="1120"/>
    <tableColumn id="29" xr3:uid="{E1B99461-68C4-4E99-A264-FF40DB3AA3C2}" name="28" dataDxfId="1151" totalsRowDxfId="1119"/>
    <tableColumn id="30" xr3:uid="{EAECF00E-488D-454C-B1E3-18DB178BDA05}" name="29" dataDxfId="1150" totalsRowDxfId="1118"/>
    <tableColumn id="31" xr3:uid="{94988FD1-6958-414B-BBF8-0D84BB02490E}" name="30" dataDxfId="1149" totalsRowDxfId="1117"/>
    <tableColumn id="32" xr3:uid="{3EF708A8-FB28-4305-95B1-2D6DF863E12B}" name="31" dataDxfId="1148" totalsRowDxfId="1116"/>
    <tableColumn id="33" xr3:uid="{E9486604-4B01-481B-BCE7-2EF765E6A263}" name="Congés" totalsRowFunction="custom" totalsRowDxfId="1115">
      <calculatedColumnFormula>COUNTIF(Fevrier[[#This Row],[1]:[31]],$AH$5)</calculatedColumnFormula>
      <totalsRowFormula>SUM(AH7:AH36)</totalsRow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1085DA29-CE42-47D6-8718-C5124CADF2E8}" name="Mars" displayName="Mars" ref="B6:AH37" totalsRowCount="1" headerRowDxfId="1361" dataDxfId="1360" totalsRowDxfId="1359">
  <tableColumns count="33">
    <tableColumn id="1" xr3:uid="{2924A7F4-36C5-4585-8CD6-EA45ABA2E1B7}" name="Nom de l’employé" dataDxfId="1358" totalsRowDxfId="1083" dataCellStyle="Employé"/>
    <tableColumn id="2" xr3:uid="{72EAC229-4133-4619-87D9-9C4BFC9991CD}" name="1" dataDxfId="1114" totalsRowDxfId="1082"/>
    <tableColumn id="3" xr3:uid="{44A7779D-0273-4522-AB11-43CEB577F09C}" name="2" dataDxfId="1113" totalsRowDxfId="1081"/>
    <tableColumn id="4" xr3:uid="{6F0969E9-F30B-42AB-903D-3C8D7C888605}" name="3" dataDxfId="1112" totalsRowDxfId="1080"/>
    <tableColumn id="5" xr3:uid="{C7E8A1D3-565F-47B1-B6A1-7BD10F1D35F9}" name="4" dataDxfId="1111" totalsRowDxfId="1079"/>
    <tableColumn id="6" xr3:uid="{29B773D8-C036-4703-BE4B-7D5947EA3BF9}" name="5" dataDxfId="1110" totalsRowDxfId="1078"/>
    <tableColumn id="7" xr3:uid="{3CDC0166-38CA-4B0E-8EBC-05DDCE318526}" name="6" dataDxfId="1109" totalsRowDxfId="1077"/>
    <tableColumn id="8" xr3:uid="{F6B8AA92-0395-4043-9511-C4B8D28C8BB4}" name="7" dataDxfId="1108" totalsRowDxfId="1076"/>
    <tableColumn id="9" xr3:uid="{9616B4F5-659E-4C08-B910-9A8902E1DB47}" name="8" dataDxfId="1107" totalsRowDxfId="1075"/>
    <tableColumn id="10" xr3:uid="{53E677CC-5C62-465E-A49E-E47A04FBA736}" name="9" dataDxfId="1106" totalsRowDxfId="1074"/>
    <tableColumn id="11" xr3:uid="{C11A6EF2-56DA-475E-8D00-CEEAE7D4D2B3}" name="10" dataDxfId="1105" totalsRowDxfId="1073"/>
    <tableColumn id="12" xr3:uid="{85E559B0-821F-4DD9-8676-A985D2F24F8A}" name="11" dataDxfId="1104" totalsRowDxfId="1072"/>
    <tableColumn id="13" xr3:uid="{44986864-76BF-4769-A367-8E6EF94760D3}" name="12" dataDxfId="1103" totalsRowDxfId="1071"/>
    <tableColumn id="14" xr3:uid="{F517DA46-0223-47D0-A4C5-2FB26EB041E9}" name="13" dataDxfId="1102" totalsRowDxfId="1070"/>
    <tableColumn id="15" xr3:uid="{767BEF85-4369-4672-9C68-42BBFBF2666D}" name="14" dataDxfId="1101" totalsRowDxfId="1069"/>
    <tableColumn id="16" xr3:uid="{D0C1DE99-4B96-4182-82A0-53DC629E905E}" name="15" dataDxfId="1100" totalsRowDxfId="1068"/>
    <tableColumn id="17" xr3:uid="{0FF60ADB-C53C-41B3-8688-696705544EEB}" name="16" dataDxfId="1099" totalsRowDxfId="1067"/>
    <tableColumn id="18" xr3:uid="{94FE177A-B392-44D1-9C38-14F843A90A75}" name="17" dataDxfId="1098" totalsRowDxfId="1066"/>
    <tableColumn id="19" xr3:uid="{E6242EC0-06B4-42AF-8986-02080C844023}" name="18" dataDxfId="1097" totalsRowDxfId="1065"/>
    <tableColumn id="20" xr3:uid="{4EEF794B-419F-4599-8D25-DB7CB4CA5CCF}" name="19" dataDxfId="1096" totalsRowDxfId="1064"/>
    <tableColumn id="21" xr3:uid="{91768099-1D4D-4471-8549-FFB79C7C1215}" name="20" dataDxfId="1095" totalsRowDxfId="1063"/>
    <tableColumn id="22" xr3:uid="{F532EE94-2750-4340-8707-2D75260C49CD}" name="21" dataDxfId="1094" totalsRowDxfId="1062"/>
    <tableColumn id="23" xr3:uid="{158D7772-B047-48BB-ACDD-91E4BF86B65D}" name="22" dataDxfId="1093" totalsRowDxfId="1061"/>
    <tableColumn id="24" xr3:uid="{E26DBA22-6F82-4065-8E41-DCC5ED09BC38}" name="23" dataDxfId="1092" totalsRowDxfId="1060"/>
    <tableColumn id="25" xr3:uid="{918CBDE6-6605-40D9-8B10-678B9AFEF9EA}" name="24" dataDxfId="1091" totalsRowDxfId="1059"/>
    <tableColumn id="26" xr3:uid="{B2CF9C48-181D-43FC-9C38-563EB818F9BD}" name="25" dataDxfId="1090" totalsRowDxfId="1058"/>
    <tableColumn id="27" xr3:uid="{507710E0-7B7D-4B8F-97EF-5544714E130D}" name="26" dataDxfId="1089" totalsRowDxfId="1057"/>
    <tableColumn id="28" xr3:uid="{AEC98183-E3B4-49C3-8404-4F430AB95261}" name="27" dataDxfId="1088" totalsRowDxfId="1056"/>
    <tableColumn id="29" xr3:uid="{85F3FB68-C883-4F13-8EEB-75BC1B88E406}" name="28" dataDxfId="1087" totalsRowDxfId="1055"/>
    <tableColumn id="30" xr3:uid="{3D8AF99A-BC14-43F0-A9A8-89ED69F9DA39}" name="29" dataDxfId="1086" totalsRowDxfId="1054"/>
    <tableColumn id="31" xr3:uid="{51490800-6B92-48CF-A38B-FB95AA124256}" name="30" dataDxfId="1085" totalsRowDxfId="1053"/>
    <tableColumn id="32" xr3:uid="{E86FB83F-9100-4F86-8C09-206AC08AC976}" name="31" dataDxfId="1084" totalsRowDxfId="1052"/>
    <tableColumn id="33" xr3:uid="{C5BAB6AA-972E-414A-AE07-7B4677736925}" name="Congés" totalsRowFunction="custom" totalsRowDxfId="1051">
      <calculatedColumnFormula>COUNTIF(Mars[[#This Row],[1]:[31]],$AH$5)</calculatedColumnFormula>
      <totalsRowFormula>SUM(AH7:AH36)</totalsRow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19BC71CC-D06D-4A03-A33F-5C1C183FCF1E}" name="Avril" displayName="Avril" ref="B6:AH37" totalsRowCount="1" headerRowDxfId="1357" dataDxfId="1356" totalsRowDxfId="1355">
  <tableColumns count="33">
    <tableColumn id="1" xr3:uid="{F1C60A35-3B5E-4B7B-ADE1-7CBCA2B15494}" name="Nom de l’employé" dataDxfId="1354" totalsRowDxfId="1019" dataCellStyle="Employé"/>
    <tableColumn id="2" xr3:uid="{E47713FC-D1D2-4C08-84C6-42A98F5C8556}" name="1" dataDxfId="1050" totalsRowDxfId="1018"/>
    <tableColumn id="3" xr3:uid="{D59B7325-2F36-465E-8532-7F0EBC031FC0}" name="2" dataDxfId="1049" totalsRowDxfId="1017"/>
    <tableColumn id="4" xr3:uid="{D2CE250C-3527-4A59-BC44-B7442499521F}" name="3" dataDxfId="1048" totalsRowDxfId="1016"/>
    <tableColumn id="5" xr3:uid="{95804E81-1E34-4F58-8057-DE49342FFD93}" name="4" dataDxfId="1047" totalsRowDxfId="1015"/>
    <tableColumn id="6" xr3:uid="{23DA4DF0-22E6-4070-907A-3F8CA28EABBB}" name="5" dataDxfId="1046" totalsRowDxfId="1014"/>
    <tableColumn id="7" xr3:uid="{69D7A33A-3658-480D-9AB7-1E29E6592298}" name="6" dataDxfId="1045" totalsRowDxfId="1013"/>
    <tableColumn id="8" xr3:uid="{FF3FC3C9-02E3-40DB-913E-6E41A4C4F5AD}" name="7" dataDxfId="1044" totalsRowDxfId="1012"/>
    <tableColumn id="9" xr3:uid="{22D44F0C-F497-4927-B6EC-F809D10CCE8E}" name="8" dataDxfId="1043" totalsRowDxfId="1011"/>
    <tableColumn id="10" xr3:uid="{3DB2306A-2459-485D-8492-591898DAEC66}" name="9" dataDxfId="1042" totalsRowDxfId="1010"/>
    <tableColumn id="11" xr3:uid="{A74C9682-68EC-470F-A56B-7F809CC7745A}" name="10" dataDxfId="1041" totalsRowDxfId="1009"/>
    <tableColumn id="12" xr3:uid="{591B7BD5-31A3-4D4D-84D2-CFC88B0AB201}" name="11" dataDxfId="1040" totalsRowDxfId="1008"/>
    <tableColumn id="13" xr3:uid="{6771E072-B497-449F-BD83-90E4071F740B}" name="12" dataDxfId="1039" totalsRowDxfId="1007"/>
    <tableColumn id="14" xr3:uid="{441F4CAB-81EF-413B-832A-475C367B8C17}" name="13" dataDxfId="1038" totalsRowDxfId="1006"/>
    <tableColumn id="15" xr3:uid="{F61D8096-247D-4292-A6ED-FF793FCF546B}" name="14" dataDxfId="1037" totalsRowDxfId="1005"/>
    <tableColumn id="16" xr3:uid="{E76DBE4F-113D-4BA4-A690-1A7784EC80B4}" name="15" dataDxfId="1036" totalsRowDxfId="1004"/>
    <tableColumn id="17" xr3:uid="{3527D7A7-A4E4-478C-81A8-76ADCCE31A4C}" name="16" dataDxfId="1035" totalsRowDxfId="1003"/>
    <tableColumn id="18" xr3:uid="{34A14A67-DD6E-4572-9799-E50C13F8565F}" name="17" dataDxfId="1034" totalsRowDxfId="1002"/>
    <tableColumn id="19" xr3:uid="{FD2CB593-6028-48FF-A484-A0B92963947B}" name="18" dataDxfId="1033" totalsRowDxfId="1001"/>
    <tableColumn id="20" xr3:uid="{491E01B5-326B-4A37-83E3-CACC091872E0}" name="19" dataDxfId="1032" totalsRowDxfId="1000"/>
    <tableColumn id="21" xr3:uid="{5CA9D74D-CDA0-407A-B27E-37B6B63C7C84}" name="20" dataDxfId="1031" totalsRowDxfId="999"/>
    <tableColumn id="22" xr3:uid="{0B990535-C0AC-4FE8-BE4A-FAF275DE0D6A}" name="21" dataDxfId="1030" totalsRowDxfId="998"/>
    <tableColumn id="23" xr3:uid="{654059AB-1B4E-4272-B35C-BCD3F6F7A747}" name="22" dataDxfId="1029" totalsRowDxfId="997"/>
    <tableColumn id="24" xr3:uid="{6B14B7C0-3A56-47A3-8193-D91E6160C933}" name="23" dataDxfId="1028" totalsRowDxfId="996"/>
    <tableColumn id="25" xr3:uid="{E9859276-D1DE-4C3A-96BC-64A9806924AA}" name="24" dataDxfId="1027" totalsRowDxfId="995"/>
    <tableColumn id="26" xr3:uid="{C16FF123-DC0A-49AC-B209-E7DA71ECAFA3}" name="25" dataDxfId="1026" totalsRowDxfId="994"/>
    <tableColumn id="27" xr3:uid="{5AA8C14A-65E4-4D5F-BA91-868B5323D40F}" name="26" dataDxfId="1025" totalsRowDxfId="993"/>
    <tableColumn id="28" xr3:uid="{35D99DFC-E5F9-4EB9-A0BE-D636843D1FA1}" name="27" dataDxfId="1024" totalsRowDxfId="992"/>
    <tableColumn id="29" xr3:uid="{F743941B-C05F-4E5E-8E1C-1042604ECC05}" name="28" dataDxfId="1023" totalsRowDxfId="991"/>
    <tableColumn id="30" xr3:uid="{B9B8AA69-E58C-48C9-8046-98189007E1C6}" name="29" dataDxfId="1022" totalsRowDxfId="990"/>
    <tableColumn id="31" xr3:uid="{A289F391-0B61-46DF-AC05-9F386034DE0A}" name="30" dataDxfId="1021" totalsRowDxfId="989"/>
    <tableColumn id="32" xr3:uid="{CDF1220B-D6BF-4DF7-AA6F-7C20E55EF891}" name="31" dataDxfId="1020" totalsRowDxfId="988"/>
    <tableColumn id="33" xr3:uid="{255F4591-64E5-4720-86EC-2269B9EE3353}" name="Congés" totalsRowFunction="custom" totalsRowDxfId="987">
      <calculatedColumnFormula>COUNTIF(Avril[[#This Row],[1]:[31]],$AH$5)</calculatedColumnFormula>
      <totalsRowFormula>SUM(AH7:AH36)</totalsRow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2B19B9C3-F16A-4839-AA95-D6A257013106}" name="Mai" displayName="Mai" ref="B6:AH37" totalsRowCount="1" headerRowDxfId="1341" dataDxfId="1340" totalsRowDxfId="1339">
  <tableColumns count="33">
    <tableColumn id="1" xr3:uid="{494A7891-59CB-4FA9-AC47-F20C6270CBDA}" name="Nom de l’employé" dataDxfId="1338" totalsRowDxfId="955" dataCellStyle="Employé"/>
    <tableColumn id="2" xr3:uid="{E4592674-FEA6-408D-998C-244D2403282F}" name="1" dataDxfId="986" totalsRowDxfId="954"/>
    <tableColumn id="3" xr3:uid="{5B6269FE-A11A-41F5-98D6-97247995403A}" name="2" dataDxfId="985" totalsRowDxfId="953"/>
    <tableColumn id="4" xr3:uid="{F86243C3-61D5-4AB2-857C-0D6EF3095EE9}" name="3" dataDxfId="984" totalsRowDxfId="952"/>
    <tableColumn id="5" xr3:uid="{1995FA10-18D2-4C55-852E-BBED61A17666}" name="4" dataDxfId="983" totalsRowDxfId="951"/>
    <tableColumn id="6" xr3:uid="{BA5E7972-2AEE-43B4-971E-DD8B3CC509E8}" name="5" dataDxfId="982" totalsRowDxfId="950"/>
    <tableColumn id="7" xr3:uid="{EDFEE335-7C2D-47D2-BC24-6F81FB6FC3B5}" name="6" dataDxfId="981" totalsRowDxfId="949"/>
    <tableColumn id="8" xr3:uid="{BEB1B4A9-0027-4759-A474-386944796535}" name="7" dataDxfId="980" totalsRowDxfId="948"/>
    <tableColumn id="9" xr3:uid="{A3D5F567-B2E6-4B7A-8889-32BC4907535C}" name="8" dataDxfId="979" totalsRowDxfId="947"/>
    <tableColumn id="10" xr3:uid="{5AB54AC2-78B5-4AC0-9E8C-A347F066A037}" name="9" dataDxfId="978" totalsRowDxfId="946"/>
    <tableColumn id="11" xr3:uid="{8C6B1884-7CB1-40AB-BA78-AF2BE96F3EAD}" name="10" dataDxfId="977" totalsRowDxfId="945"/>
    <tableColumn id="12" xr3:uid="{8D978172-20DC-41AD-AAFE-DD557617FA51}" name="11" dataDxfId="976" totalsRowDxfId="944"/>
    <tableColumn id="13" xr3:uid="{C0F44EF7-48F9-4A01-8309-30B636E0D3ED}" name="12" dataDxfId="975" totalsRowDxfId="943"/>
    <tableColumn id="14" xr3:uid="{1360648C-188D-4444-A496-40A50DC9CAB2}" name="13" dataDxfId="974" totalsRowDxfId="942"/>
    <tableColumn id="15" xr3:uid="{000010BD-2C4C-4905-89DC-A7C19F3F0A7F}" name="14" dataDxfId="973" totalsRowDxfId="941"/>
    <tableColumn id="16" xr3:uid="{EFCF1C88-48E4-4A2F-A27F-5FE85B1B404A}" name="15" dataDxfId="972" totalsRowDxfId="940"/>
    <tableColumn id="17" xr3:uid="{287C67C7-C95D-4D3F-A5BD-FE70F43B4446}" name="16" dataDxfId="971" totalsRowDxfId="939"/>
    <tableColumn id="18" xr3:uid="{13408F30-4DFB-4CDA-86F6-3A792981494E}" name="17" dataDxfId="970" totalsRowDxfId="938"/>
    <tableColumn id="19" xr3:uid="{D93BCCD6-6C83-4787-A09A-07A5DDCF6CA8}" name="18" dataDxfId="969" totalsRowDxfId="937"/>
    <tableColumn id="20" xr3:uid="{282F4ADD-DBDB-46BD-9D6C-6E6A85D73C1E}" name="19" dataDxfId="968" totalsRowDxfId="936"/>
    <tableColumn id="21" xr3:uid="{E323245D-95D1-44A1-A95A-86BCAF66D1A3}" name="20" dataDxfId="967" totalsRowDxfId="935"/>
    <tableColumn id="22" xr3:uid="{D2E121A0-0DD9-49DA-8BFB-4A1FA4DE1E65}" name="21" dataDxfId="966" totalsRowDxfId="934"/>
    <tableColumn id="23" xr3:uid="{CFEAD363-D024-4E83-9364-75C8DA725B08}" name="22" dataDxfId="965" totalsRowDxfId="933"/>
    <tableColumn id="24" xr3:uid="{0CB913D7-07F1-4450-BB6B-E38F8900FC50}" name="23" dataDxfId="964" totalsRowDxfId="932"/>
    <tableColumn id="25" xr3:uid="{5F86550D-9F09-4FE9-821B-93C497C29FBE}" name="24" dataDxfId="963" totalsRowDxfId="931"/>
    <tableColumn id="26" xr3:uid="{ED6E1E1A-6CF3-414C-95E7-282B438869A0}" name="25" dataDxfId="962" totalsRowDxfId="930"/>
    <tableColumn id="27" xr3:uid="{B6B9870F-E079-4613-B751-FE44DFE25B16}" name="26" dataDxfId="961" totalsRowDxfId="929"/>
    <tableColumn id="28" xr3:uid="{AB3AC71F-3C5F-454B-967D-E0CCEDC1E719}" name="27" dataDxfId="960" totalsRowDxfId="928"/>
    <tableColumn id="29" xr3:uid="{7E0E1B78-A220-4C7D-96C0-C3882F0D18C4}" name="28" dataDxfId="959" totalsRowDxfId="927"/>
    <tableColumn id="30" xr3:uid="{0F917F5F-4ADC-4BE7-8EAB-B38613A236C2}" name="29" dataDxfId="958" totalsRowDxfId="926"/>
    <tableColumn id="31" xr3:uid="{A0B9FA3A-D466-49AB-A657-D7DF8C56B792}" name="30" dataDxfId="957" totalsRowDxfId="925"/>
    <tableColumn id="32" xr3:uid="{678DDBFA-5560-453F-B08F-70B00880B5DF}" name="31" dataDxfId="956" totalsRowDxfId="924"/>
    <tableColumn id="33" xr3:uid="{85AD0568-E540-47A1-9B69-005A15DB2B27}" name="Congés" totalsRowFunction="custom" totalsRowDxfId="923">
      <calculatedColumnFormula>COUNTIF(Mai[[#This Row],[1]:[31]],$AH$5)</calculatedColumnFormula>
      <totalsRowFormula>SUM(AH7:AH36)</totalsRow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6DB8390D-8CB7-4BAC-8DCE-D5737B34CECE}" name="juin" displayName="juin" ref="B6:AH37" totalsRowCount="1" headerRowDxfId="1353" dataDxfId="1352" totalsRowDxfId="1351">
  <tableColumns count="33">
    <tableColumn id="1" xr3:uid="{13449310-CABD-4DF7-9A3E-FCC4895DB0F2}" name="Nom de l’employé" dataDxfId="1350" totalsRowDxfId="891" dataCellStyle="Employé"/>
    <tableColumn id="2" xr3:uid="{0924B811-56B2-4E46-8209-8131CA5F1D47}" name="1" dataDxfId="922" totalsRowDxfId="890"/>
    <tableColumn id="3" xr3:uid="{22CB1061-97F4-4E43-A2E2-65BEB5BDC3F9}" name="2" dataDxfId="921" totalsRowDxfId="889"/>
    <tableColumn id="4" xr3:uid="{C2942FD8-DA4F-47D7-B580-5F1F1D079F98}" name="3" dataDxfId="920" totalsRowDxfId="888"/>
    <tableColumn id="5" xr3:uid="{EA7F503F-B557-43A1-9721-CCD4D52164E0}" name="4" dataDxfId="919" totalsRowDxfId="887"/>
    <tableColumn id="6" xr3:uid="{FC61BB90-0FBD-4D1D-8E01-E52A8FFEEF04}" name="5" dataDxfId="918" totalsRowDxfId="886"/>
    <tableColumn id="7" xr3:uid="{6AEC6696-6A1A-4E54-8964-0370E1C5B04A}" name="6" dataDxfId="917" totalsRowDxfId="885"/>
    <tableColumn id="8" xr3:uid="{3BCDD3EE-A0FD-497C-9CAF-B44676748111}" name="7" dataDxfId="916" totalsRowDxfId="884"/>
    <tableColumn id="9" xr3:uid="{D9D9121A-BD23-4736-B846-CF7050479CD6}" name="8" dataDxfId="915" totalsRowDxfId="883"/>
    <tableColumn id="10" xr3:uid="{02495FF2-FB1D-41F5-92B2-90C0E8CA040A}" name="9" dataDxfId="914" totalsRowDxfId="882"/>
    <tableColumn id="11" xr3:uid="{1471E576-13B4-4FAF-831C-270CC6D4A384}" name="10" dataDxfId="913" totalsRowDxfId="881"/>
    <tableColumn id="12" xr3:uid="{1203285D-CAC5-40BF-AA1A-E1929BCBD170}" name="11" dataDxfId="912" totalsRowDxfId="880"/>
    <tableColumn id="13" xr3:uid="{A3A159C0-C642-44DE-9792-257296A2308A}" name="12" dataDxfId="911" totalsRowDxfId="879"/>
    <tableColumn id="14" xr3:uid="{A7F3D9A7-C507-43CD-AC4A-660C0F83B5CF}" name="13" dataDxfId="910" totalsRowDxfId="878"/>
    <tableColumn id="15" xr3:uid="{6C08FCF2-69F7-4A0A-9584-2062D2242CA0}" name="14" dataDxfId="909" totalsRowDxfId="877"/>
    <tableColumn id="16" xr3:uid="{B1096AEC-7FB0-4845-B8AF-0FE4D0260BE3}" name="15" dataDxfId="908" totalsRowDxfId="876"/>
    <tableColumn id="17" xr3:uid="{777567F1-E535-4CC1-B4A4-D94D956F01E1}" name="16" dataDxfId="907" totalsRowDxfId="875"/>
    <tableColumn id="18" xr3:uid="{7F2E46D8-27D0-41B5-BAAD-F9EE016B6420}" name="17" dataDxfId="906" totalsRowDxfId="874"/>
    <tableColumn id="19" xr3:uid="{FD19162C-EBA1-4BE0-A1F9-CAA9EBCD41F4}" name="18" dataDxfId="905" totalsRowDxfId="873"/>
    <tableColumn id="20" xr3:uid="{25BE2F0F-F752-4023-8943-177A99E2F0F4}" name="19" dataDxfId="904" totalsRowDxfId="872"/>
    <tableColumn id="21" xr3:uid="{BD8ADC5B-A321-4A43-92DA-A2CE2B89858A}" name="20" dataDxfId="903" totalsRowDxfId="871"/>
    <tableColumn id="22" xr3:uid="{083792BD-AA39-4DBF-82F8-3348DBE066BA}" name="21" dataDxfId="902" totalsRowDxfId="870"/>
    <tableColumn id="23" xr3:uid="{E0C78E73-5996-4191-8759-B7F3A5A265C2}" name="22" dataDxfId="901" totalsRowDxfId="869"/>
    <tableColumn id="24" xr3:uid="{C0CB8D90-4C06-4E12-9CB8-52D089A06BCE}" name="23" dataDxfId="900" totalsRowDxfId="868"/>
    <tableColumn id="25" xr3:uid="{67D7DBDD-DF7E-4CA4-BF39-4BA4FD015B33}" name="24" dataDxfId="899" totalsRowDxfId="867"/>
    <tableColumn id="26" xr3:uid="{4C1FA914-0404-45E8-B789-B2D8467667AE}" name="25" dataDxfId="898" totalsRowDxfId="866"/>
    <tableColumn id="27" xr3:uid="{7EA1C614-8E96-4754-90A9-4EB298D33827}" name="26" dataDxfId="897" totalsRowDxfId="865"/>
    <tableColumn id="28" xr3:uid="{CD9BFA54-EA34-47DB-A087-B110FE91DBA3}" name="27" dataDxfId="896" totalsRowDxfId="864"/>
    <tableColumn id="29" xr3:uid="{0ACCEC07-2C96-40FC-A8C7-C83FC251B54E}" name="28" dataDxfId="895" totalsRowDxfId="863"/>
    <tableColumn id="30" xr3:uid="{1556D6D5-7112-46E4-ACE7-B03EC36C1F3D}" name="29" dataDxfId="894" totalsRowDxfId="862"/>
    <tableColumn id="31" xr3:uid="{6A031280-CE55-41DA-B578-7480F2278821}" name="30" dataDxfId="893" totalsRowDxfId="861"/>
    <tableColumn id="32" xr3:uid="{98CBE719-ECDC-4670-8676-D9357865E96D}" name="31" dataDxfId="892" totalsRowDxfId="860"/>
    <tableColumn id="33" xr3:uid="{C9DEECF1-ED61-413E-ADD5-6A60652EE171}" name="Congés" totalsRowFunction="custom" totalsRowDxfId="859">
      <calculatedColumnFormula>COUNTIF(juin[[#This Row],[1]:[31]],$AH$5)</calculatedColumnFormula>
      <totalsRowFormula>SUM(AH7:AH36)</totalsRow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54AEE729-84AA-464E-A9CF-C3292F3E0ADE}" name="juillet" displayName="juillet" ref="B6:AH37" totalsRowCount="1" headerRowDxfId="1337" dataDxfId="1336" totalsRowDxfId="1335">
  <tableColumns count="33">
    <tableColumn id="1" xr3:uid="{DCB06537-782E-4916-877E-83B2002046C1}" name="Nom de l’employé" dataDxfId="1334" totalsRowDxfId="827" dataCellStyle="Employé"/>
    <tableColumn id="2" xr3:uid="{EE3562EF-9F11-47EE-BA84-050FCC630D9B}" name="1" dataDxfId="858" totalsRowDxfId="826"/>
    <tableColumn id="3" xr3:uid="{3928ACCA-32ED-44A8-88CB-95F343AC9D8F}" name="2" dataDxfId="857" totalsRowDxfId="825"/>
    <tableColumn id="4" xr3:uid="{1AFAB8F7-31AD-4CD2-BE6A-59D8032A559C}" name="3" dataDxfId="856" totalsRowDxfId="824"/>
    <tableColumn id="5" xr3:uid="{0FB98BFE-02C1-456A-82A9-EC22E5CCD708}" name="4" dataDxfId="855" totalsRowDxfId="823"/>
    <tableColumn id="6" xr3:uid="{4B25358E-755D-48CE-B6E7-9CD19DB9AFC5}" name="5" dataDxfId="854" totalsRowDxfId="822"/>
    <tableColumn id="7" xr3:uid="{EA52CFB9-5BD6-4541-86ED-4C2DDBC30298}" name="6" dataDxfId="853" totalsRowDxfId="821"/>
    <tableColumn id="8" xr3:uid="{6DC1204D-C7B1-43A3-ACE3-EE48A85E311B}" name="7" dataDxfId="852" totalsRowDxfId="820"/>
    <tableColumn id="9" xr3:uid="{F1C0E877-4001-41C8-8135-26881B4C90A8}" name="8" dataDxfId="851" totalsRowDxfId="819"/>
    <tableColumn id="10" xr3:uid="{444BF1C3-862B-404B-AAC3-F6ADC466C8D6}" name="9" dataDxfId="850" totalsRowDxfId="818"/>
    <tableColumn id="11" xr3:uid="{64B33D0A-1465-4A73-A82F-C6182693B2AD}" name="10" dataDxfId="849" totalsRowDxfId="817"/>
    <tableColumn id="12" xr3:uid="{0E08EC9B-0365-4A7F-BCF2-7C4D13AEF34A}" name="11" dataDxfId="848" totalsRowDxfId="816"/>
    <tableColumn id="13" xr3:uid="{101A2811-2BFF-47A0-B26A-8132C02F919A}" name="12" dataDxfId="847" totalsRowDxfId="815"/>
    <tableColumn id="14" xr3:uid="{6402EAF9-879D-4433-A90F-85A229C95C26}" name="13" dataDxfId="846" totalsRowDxfId="814"/>
    <tableColumn id="15" xr3:uid="{1BDFCD42-D921-4F58-B09F-9BC6A2422F97}" name="14" dataDxfId="845" totalsRowDxfId="813"/>
    <tableColumn id="16" xr3:uid="{98AAAE41-4B43-4A97-9732-5B6D6928DBA4}" name="15" dataDxfId="844" totalsRowDxfId="812"/>
    <tableColumn id="17" xr3:uid="{6E9C17A9-E145-48A6-9289-13E5F3C699C6}" name="16" dataDxfId="843" totalsRowDxfId="811"/>
    <tableColumn id="18" xr3:uid="{463DDA86-519A-4FD5-8425-C30EDE27E044}" name="17" dataDxfId="842" totalsRowDxfId="810"/>
    <tableColumn id="19" xr3:uid="{BCDB64EE-B48E-4F90-9334-7CCF1BB57EA1}" name="18" dataDxfId="841" totalsRowDxfId="809"/>
    <tableColumn id="20" xr3:uid="{B4D4DE5A-EA77-41F7-9D76-BD8BA6804B7C}" name="19" dataDxfId="840" totalsRowDxfId="808"/>
    <tableColumn id="21" xr3:uid="{7F0B791C-468B-46F5-BF7B-D815E428380A}" name="20" dataDxfId="839" totalsRowDxfId="807"/>
    <tableColumn id="22" xr3:uid="{7CC774A0-988E-4175-B88E-9C85711466FF}" name="21" dataDxfId="838" totalsRowDxfId="806"/>
    <tableColumn id="23" xr3:uid="{78F3A043-2AF8-492D-9D33-0933B5143980}" name="22" dataDxfId="837" totalsRowDxfId="805"/>
    <tableColumn id="24" xr3:uid="{822B003B-090A-46A7-B007-55620EEB3236}" name="23" dataDxfId="836" totalsRowDxfId="804"/>
    <tableColumn id="25" xr3:uid="{AC9B1A78-6E7A-438C-82BE-1510F026B150}" name="24" dataDxfId="835" totalsRowDxfId="803"/>
    <tableColumn id="26" xr3:uid="{259B8C70-4224-4247-94C0-4E43B8E90CE4}" name="25" dataDxfId="834" totalsRowDxfId="802"/>
    <tableColumn id="27" xr3:uid="{B3320A57-8843-41CB-B5D9-1ACFFC76B536}" name="26" dataDxfId="833" totalsRowDxfId="801"/>
    <tableColumn id="28" xr3:uid="{F4785B6D-27F3-4D34-9FBA-00AB4E644B4D}" name="27" dataDxfId="832" totalsRowDxfId="800"/>
    <tableColumn id="29" xr3:uid="{52EAE1B0-1DD4-4FD8-8B1D-522E31B171C8}" name="28" dataDxfId="831" totalsRowDxfId="799"/>
    <tableColumn id="30" xr3:uid="{FF3D33DF-DFC3-47F4-B229-F9139786B556}" name="29" dataDxfId="830" totalsRowDxfId="798"/>
    <tableColumn id="31" xr3:uid="{E150FF72-E487-4430-B0B4-8645CC9F9358}" name="30" dataDxfId="829" totalsRowDxfId="797"/>
    <tableColumn id="32" xr3:uid="{2B0227A5-CA86-41D7-BEB4-D98A24842204}" name="31" dataDxfId="828" totalsRowDxfId="796"/>
    <tableColumn id="33" xr3:uid="{B32465FD-7C46-4C33-8C19-8663CA6BE962}" name="Congés" totalsRowFunction="custom" totalsRowDxfId="795">
      <calculatedColumnFormula>COUNTIF(juillet[[#This Row],[1]:[31]],$AH$5)</calculatedColumnFormula>
      <totalsRowFormula>SUM(AH7:AH36)</totalsRow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A455DB8-DDDA-488F-89EB-208E5EBD78E5}" name="Aout" displayName="Aout" ref="B6:AH37" totalsRowCount="1" headerRowDxfId="1333" dataDxfId="1332" totalsRowDxfId="1331">
  <tableColumns count="33">
    <tableColumn id="1" xr3:uid="{9FAF3435-9638-40D7-9C85-285842A9E5C6}" name="Nom de l’employé" dataDxfId="1330" totalsRowDxfId="763" dataCellStyle="Employé"/>
    <tableColumn id="2" xr3:uid="{247E450B-1905-4FAE-BD17-3F1203BD8BA2}" name="1" dataDxfId="794" totalsRowDxfId="762"/>
    <tableColumn id="3" xr3:uid="{C8B97590-348D-4565-BA3C-CA4F267AC305}" name="2" dataDxfId="793" totalsRowDxfId="761"/>
    <tableColumn id="4" xr3:uid="{DEC58649-4CFC-4BFC-BADF-1459E96BCD2B}" name="3" dataDxfId="792" totalsRowDxfId="760"/>
    <tableColumn id="5" xr3:uid="{679BA02F-FC15-4418-90D2-DC81FD446AF7}" name="4" dataDxfId="791" totalsRowDxfId="759"/>
    <tableColumn id="6" xr3:uid="{330AAB84-E2C6-458C-8F64-B79747BFD1C4}" name="5" dataDxfId="790" totalsRowDxfId="758"/>
    <tableColumn id="7" xr3:uid="{63139695-BB83-4CC5-81D3-D0C78145DD3E}" name="6" dataDxfId="789" totalsRowDxfId="757"/>
    <tableColumn id="8" xr3:uid="{AE6DB9B0-42E1-4338-AA56-1F94993983BB}" name="7" dataDxfId="788" totalsRowDxfId="756"/>
    <tableColumn id="9" xr3:uid="{DCC0BC21-56B8-43D6-B852-82B4C7BC2DE8}" name="8" dataDxfId="787" totalsRowDxfId="755"/>
    <tableColumn id="10" xr3:uid="{9D9FD3F7-3B21-4D34-BC18-085B29DBB576}" name="9" dataDxfId="786" totalsRowDxfId="754"/>
    <tableColumn id="11" xr3:uid="{27513D92-E3FE-4C89-8145-4264BF587499}" name="10" dataDxfId="785" totalsRowDxfId="753"/>
    <tableColumn id="12" xr3:uid="{E8B0A07B-4FFA-4A08-A0CE-70E1FC33B79D}" name="11" dataDxfId="784" totalsRowDxfId="752"/>
    <tableColumn id="13" xr3:uid="{BBAF18D0-C761-425C-8AD2-FAA495488F00}" name="12" dataDxfId="783" totalsRowDxfId="751"/>
    <tableColumn id="14" xr3:uid="{87B8B22C-A6D2-4CC8-8AB4-284510286D18}" name="13" dataDxfId="782" totalsRowDxfId="750"/>
    <tableColumn id="15" xr3:uid="{D0ED1D7C-9811-4CA5-9672-236AEF6F72F7}" name="14" dataDxfId="781" totalsRowDxfId="749"/>
    <tableColumn id="16" xr3:uid="{4F318797-DFAB-4AFF-808E-474D0C40E2D6}" name="15" dataDxfId="780" totalsRowDxfId="748"/>
    <tableColumn id="17" xr3:uid="{3C08B02E-3958-4259-B5F4-5B7775C040D6}" name="16" dataDxfId="779" totalsRowDxfId="747"/>
    <tableColumn id="18" xr3:uid="{2C6052FA-1571-42DC-9E67-C1F9B6152873}" name="17" dataDxfId="778" totalsRowDxfId="746"/>
    <tableColumn id="19" xr3:uid="{3DFFE6B0-6C85-46D5-A1E2-155691C19617}" name="18" dataDxfId="777" totalsRowDxfId="745"/>
    <tableColumn id="20" xr3:uid="{FFE80047-CE2D-4AE4-8884-B7E944768648}" name="19" dataDxfId="776" totalsRowDxfId="744"/>
    <tableColumn id="21" xr3:uid="{A1BA8454-FA64-4E95-8201-7FA22466FBD4}" name="20" dataDxfId="775" totalsRowDxfId="743"/>
    <tableColumn id="22" xr3:uid="{0088E3A8-E2CB-4C4B-AAEE-F85C8CA3B421}" name="21" dataDxfId="774" totalsRowDxfId="742"/>
    <tableColumn id="23" xr3:uid="{E7417308-A72E-4A24-B54C-9C978A19DB21}" name="22" dataDxfId="773" totalsRowDxfId="741"/>
    <tableColumn id="24" xr3:uid="{5C6ECAA7-D82A-4099-9F99-CF788B38E1AD}" name="23" dataDxfId="772" totalsRowDxfId="740"/>
    <tableColumn id="25" xr3:uid="{C4E60712-1875-406A-B66D-FAB65BCC774E}" name="24" dataDxfId="771" totalsRowDxfId="739"/>
    <tableColumn id="26" xr3:uid="{2A4648F4-1843-4922-83CA-7C6637F0BF1F}" name="25" dataDxfId="770" totalsRowDxfId="738"/>
    <tableColumn id="27" xr3:uid="{47FEF15A-E219-44BB-8B97-202F6A4DA28C}" name="26" dataDxfId="769" totalsRowDxfId="737"/>
    <tableColumn id="28" xr3:uid="{40D4824D-CCA9-43D8-BDC1-FC95AE0D848A}" name="27" dataDxfId="768" totalsRowDxfId="736"/>
    <tableColumn id="29" xr3:uid="{8766EAAF-2ACE-42DB-967C-611516662918}" name="28" dataDxfId="767" totalsRowDxfId="735"/>
    <tableColumn id="30" xr3:uid="{88F7AD51-C10A-4B09-AEA0-4C1ED86E118A}" name="29" dataDxfId="766" totalsRowDxfId="734"/>
    <tableColumn id="31" xr3:uid="{9A91DAC6-EAC1-446D-8DDF-C8CE1A10A071}" name="30" dataDxfId="765" totalsRowDxfId="733"/>
    <tableColumn id="32" xr3:uid="{80560526-81B3-48A9-B0E1-1AFDA35AF7D5}" name="31" dataDxfId="764" totalsRowDxfId="732"/>
    <tableColumn id="33" xr3:uid="{A83B6F68-9DC0-4841-8D12-DC1A18D8611C}" name="Congés" totalsRowFunction="custom" totalsRowDxfId="731">
      <calculatedColumnFormula>COUNTIF(Aout[[#This Row],[1]:[31]],$AH$5)</calculatedColumnFormula>
      <totalsRowFormula>SUM(AH7:AH36)</totalsRow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EA1026E5-3A48-41AF-8AC3-311540DCBDEE}" name="septembre" displayName="septembre" ref="B6:AH37" totalsRowCount="1" headerRowDxfId="1349" dataDxfId="1348" totalsRowDxfId="1347">
  <tableColumns count="33">
    <tableColumn id="1" xr3:uid="{FBAF5808-9DA0-4DD8-8443-8ABE34452098}" name="Nom de l’employé" dataDxfId="1346" totalsRowDxfId="699" dataCellStyle="Employé"/>
    <tableColumn id="2" xr3:uid="{FA5F2C19-73F7-472B-8B44-081F17103426}" name="1" dataDxfId="730" totalsRowDxfId="698"/>
    <tableColumn id="3" xr3:uid="{785D340C-0719-4A21-A8E0-9EDE4912123C}" name="2" dataDxfId="729" totalsRowDxfId="697"/>
    <tableColumn id="4" xr3:uid="{921BA1D5-1957-4CBB-AC19-72976F134708}" name="3" dataDxfId="728" totalsRowDxfId="696"/>
    <tableColumn id="5" xr3:uid="{CD7A70BC-804B-4DE4-B9D5-07854D63D1C2}" name="4" dataDxfId="727" totalsRowDxfId="695"/>
    <tableColumn id="6" xr3:uid="{71DD77C9-D312-4EFD-8B41-E9E47533AC41}" name="5" dataDxfId="726" totalsRowDxfId="694"/>
    <tableColumn id="7" xr3:uid="{C7A3A8BB-F21D-46A0-9011-97E3F50FB759}" name="6" dataDxfId="725" totalsRowDxfId="693"/>
    <tableColumn id="8" xr3:uid="{9138D229-E86D-4D77-BEFF-6E295F06037E}" name="7" dataDxfId="724" totalsRowDxfId="692"/>
    <tableColumn id="9" xr3:uid="{263EB569-BB58-4B47-9FE8-21926C450271}" name="8" dataDxfId="723" totalsRowDxfId="691"/>
    <tableColumn id="10" xr3:uid="{8A1A9412-3B5D-4892-97A8-2F04E7554084}" name="9" dataDxfId="722" totalsRowDxfId="690"/>
    <tableColumn id="11" xr3:uid="{51AEDDB9-0A97-46AD-AC06-D3D30FDF5D70}" name="10" dataDxfId="721" totalsRowDxfId="689"/>
    <tableColumn id="12" xr3:uid="{0F5476DC-8FDC-4126-BD1C-CA6A8AB6FE97}" name="11" dataDxfId="720" totalsRowDxfId="688"/>
    <tableColumn id="13" xr3:uid="{07E994B3-55CC-42EB-82FD-FA3E11A2FCE9}" name="12" dataDxfId="719" totalsRowDxfId="687"/>
    <tableColumn id="14" xr3:uid="{9D868DDD-CB3C-4C2F-9FE1-11100E8269F5}" name="13" dataDxfId="718" totalsRowDxfId="686"/>
    <tableColumn id="15" xr3:uid="{3908ACE9-58BC-43B9-9AFC-BB53D94DA3C7}" name="14" dataDxfId="717" totalsRowDxfId="685"/>
    <tableColumn id="16" xr3:uid="{B440D9A1-1D57-4677-9EF0-E82C3830223E}" name="15" dataDxfId="716" totalsRowDxfId="684"/>
    <tableColumn id="17" xr3:uid="{52C5170C-AD16-4D47-A6ED-E5D552488EE8}" name="16" dataDxfId="715" totalsRowDxfId="683"/>
    <tableColumn id="18" xr3:uid="{F056BEC8-F1C3-4712-81CE-D9B51EC81023}" name="17" dataDxfId="714" totalsRowDxfId="682"/>
    <tableColumn id="19" xr3:uid="{8D5B0191-EF6C-476F-9EF9-7C193B983726}" name="18" dataDxfId="713" totalsRowDxfId="681"/>
    <tableColumn id="20" xr3:uid="{4FE32AFE-9405-4A2B-85D0-6BFABBBEA91E}" name="19" dataDxfId="712" totalsRowDxfId="680"/>
    <tableColumn id="21" xr3:uid="{8B6F266C-2F6F-46A9-AD52-B97794356AC3}" name="20" dataDxfId="711" totalsRowDxfId="679"/>
    <tableColumn id="22" xr3:uid="{907BE76A-619E-44FF-8B79-6D91A4453E05}" name="21" dataDxfId="710" totalsRowDxfId="678"/>
    <tableColumn id="23" xr3:uid="{E986DF8C-13B2-4468-935D-58FA060541D9}" name="22" dataDxfId="709" totalsRowDxfId="677"/>
    <tableColumn id="24" xr3:uid="{45A3BA2C-1991-46E5-AA4A-FF5B26049EB5}" name="23" dataDxfId="708" totalsRowDxfId="676"/>
    <tableColumn id="25" xr3:uid="{9AFA1F0C-DD08-46F4-B522-52DD34B4AEA7}" name="24" dataDxfId="707" totalsRowDxfId="675"/>
    <tableColumn id="26" xr3:uid="{4C52FE10-6006-4464-A693-A32C26C5D1B0}" name="25" dataDxfId="706" totalsRowDxfId="674"/>
    <tableColumn id="27" xr3:uid="{90DF3500-ADF8-421C-82C8-8894F85D1553}" name="26" dataDxfId="705" totalsRowDxfId="673"/>
    <tableColumn id="28" xr3:uid="{FD48E01A-47E2-4107-A948-0041DC18365A}" name="27" dataDxfId="704" totalsRowDxfId="672"/>
    <tableColumn id="29" xr3:uid="{CFD33CE5-986B-4CE4-9D5A-6732EE531DB3}" name="28" dataDxfId="703" totalsRowDxfId="671"/>
    <tableColumn id="30" xr3:uid="{ACACD007-5DC8-45D8-8C41-2BA860946F4D}" name="29" dataDxfId="702" totalsRowDxfId="670"/>
    <tableColumn id="31" xr3:uid="{B9075158-2BDE-4598-98E6-40055B90E2B1}" name="30" dataDxfId="701" totalsRowDxfId="669"/>
    <tableColumn id="32" xr3:uid="{825FB683-461B-404B-911C-50EBA6C60BFF}" name="31" dataDxfId="700" totalsRowDxfId="668"/>
    <tableColumn id="33" xr3:uid="{C33AFDDC-EB7A-45AD-9D91-90F2926BB092}" name="Congés" totalsRowFunction="custom" totalsRowDxfId="667">
      <calculatedColumnFormula>COUNTIF(septembre[[#This Row],[1]:[31]],$AH$5)</calculatedColumnFormula>
      <totalsRowFormula>SUM(AH7:AH36)</totalsRow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2635E904-EC36-470D-A30C-F2DCF80255D8}" name="octobre" displayName="octobre" ref="B6:AH37" totalsRowCount="1" headerRowDxfId="1325" dataDxfId="1324" totalsRowDxfId="1323">
  <tableColumns count="33">
    <tableColumn id="1" xr3:uid="{74DB5764-F87A-4C88-BFAB-7C77A6FDDF85}" name="Nom de l’employé" dataDxfId="1322" totalsRowDxfId="628" dataCellStyle="Employé"/>
    <tableColumn id="2" xr3:uid="{D69F3C30-8FFB-44D3-AB3C-2644EB1DA9AE}" name="1" dataDxfId="659" totalsRowDxfId="627"/>
    <tableColumn id="3" xr3:uid="{009FD18D-CC35-4E03-8E7B-E4CB6BEA90FD}" name="2" dataDxfId="658" totalsRowDxfId="626"/>
    <tableColumn id="4" xr3:uid="{020C3807-57E9-45ED-B3C1-22E460059F1B}" name="3" dataDxfId="657" totalsRowDxfId="625"/>
    <tableColumn id="5" xr3:uid="{5125271A-AB6F-4213-A9A6-DB5FF4D8F716}" name="4" dataDxfId="656" totalsRowDxfId="624"/>
    <tableColumn id="6" xr3:uid="{5D9551D1-57C7-4877-A679-4DE57915E7B5}" name="5" dataDxfId="655" totalsRowDxfId="623"/>
    <tableColumn id="7" xr3:uid="{E5662AF8-9F29-4401-BC57-ACD0E2658894}" name="6" dataDxfId="654" totalsRowDxfId="622"/>
    <tableColumn id="8" xr3:uid="{D05F2D31-DF57-4694-9D46-7E52906E5570}" name="7" dataDxfId="653" totalsRowDxfId="621"/>
    <tableColumn id="9" xr3:uid="{182AAFCB-D9FB-496E-B09A-52E4E6B48714}" name="8" dataDxfId="652" totalsRowDxfId="620"/>
    <tableColumn id="10" xr3:uid="{4F047DAB-A3DB-4DD2-BE0A-15262533DD91}" name="9" dataDxfId="651" totalsRowDxfId="619"/>
    <tableColumn id="11" xr3:uid="{A7715378-741D-4DDD-818E-C30AA02DC814}" name="10" dataDxfId="650" totalsRowDxfId="618"/>
    <tableColumn id="12" xr3:uid="{91642250-00F9-4DC2-ABE3-6C7E6ABBE7B9}" name="11" dataDxfId="649" totalsRowDxfId="617"/>
    <tableColumn id="13" xr3:uid="{916015CC-720D-419F-8684-6BC56B460EEA}" name="12" dataDxfId="648" totalsRowDxfId="616"/>
    <tableColumn id="14" xr3:uid="{329AEA48-F7DA-499D-AB70-2BDF240C2F59}" name="13" dataDxfId="647" totalsRowDxfId="615"/>
    <tableColumn id="15" xr3:uid="{0ED229C5-7E3C-4249-BB87-0FE77FDEE4F7}" name="14" dataDxfId="646" totalsRowDxfId="614"/>
    <tableColumn id="16" xr3:uid="{76034025-8DDB-4B90-9509-FA84D2E838D5}" name="15" dataDxfId="645" totalsRowDxfId="613"/>
    <tableColumn id="17" xr3:uid="{71465623-FEB6-4CBD-8FFD-0EE7D89C1495}" name="16" dataDxfId="644" totalsRowDxfId="612"/>
    <tableColumn id="18" xr3:uid="{C8D4C84B-4736-4BBA-BC09-019A1E1413DC}" name="17" dataDxfId="643" totalsRowDxfId="611"/>
    <tableColumn id="19" xr3:uid="{4DD8628A-1AC8-47A3-99AE-144A857CBA2D}" name="18" dataDxfId="642" totalsRowDxfId="610"/>
    <tableColumn id="20" xr3:uid="{A8867106-45C4-42A8-B0A5-5342673E7E8F}" name="19" dataDxfId="641" totalsRowDxfId="609"/>
    <tableColumn id="21" xr3:uid="{A7B56DF3-F00F-40A8-B0F8-30A6CE4928AC}" name="20" dataDxfId="640" totalsRowDxfId="608"/>
    <tableColumn id="22" xr3:uid="{CAF3FAB9-4502-47B8-9229-15161F3FD981}" name="21" dataDxfId="639" totalsRowDxfId="607"/>
    <tableColumn id="23" xr3:uid="{80C044BF-0B34-4050-8F3F-7D120961B9B9}" name="22" dataDxfId="638" totalsRowDxfId="606"/>
    <tableColumn id="24" xr3:uid="{46B22B81-03CD-4915-BC3E-37CCEA48CA15}" name="23" dataDxfId="637" totalsRowDxfId="605"/>
    <tableColumn id="25" xr3:uid="{0700F73C-6C94-415F-9FD6-8B08F0BD35F5}" name="24" dataDxfId="636" totalsRowDxfId="604"/>
    <tableColumn id="26" xr3:uid="{AE460822-BA1D-48ED-9868-A885CB2EFC38}" name="25" dataDxfId="635" totalsRowDxfId="603"/>
    <tableColumn id="27" xr3:uid="{66732C03-AFD0-4C46-A6B2-12C793B8A6A6}" name="26" dataDxfId="634" totalsRowDxfId="602"/>
    <tableColumn id="28" xr3:uid="{9E3B412C-388D-42B6-93C4-9917516F33A0}" name="27" dataDxfId="633" totalsRowDxfId="601"/>
    <tableColumn id="29" xr3:uid="{9D545AF4-5145-45E0-A66D-5BB79A45F211}" name="28" dataDxfId="632" totalsRowDxfId="600"/>
    <tableColumn id="30" xr3:uid="{B4696509-BEC7-4742-A1CE-458FF2BB369B}" name="29" dataDxfId="631" totalsRowDxfId="599"/>
    <tableColumn id="31" xr3:uid="{C0FCDEBB-3D3B-493C-B5F1-FCD175F7261A}" name="30" dataDxfId="630" totalsRowDxfId="598"/>
    <tableColumn id="32" xr3:uid="{69806590-4A87-46BB-A5DD-7D7B4DDE6A25}" name="31" dataDxfId="629" totalsRowDxfId="597"/>
    <tableColumn id="33" xr3:uid="{9E9DDE21-9CB8-4DE9-9658-70FC6A674AC5}" name="Congés" totalsRowFunction="custom" totalsRowDxfId="596">
      <calculatedColumnFormula>COUNTIF(octobre[[#This Row],[1]:[31]],$AH$5)</calculatedColumnFormula>
      <totalsRowFormula>SUM(AH7:AH36)</totalsRow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C1C6F2D6-2D3E-446C-9648-F09719C225AF}" name="Novembre" displayName="Novembre" ref="B6:AH37" totalsRowCount="1" headerRowDxfId="1345" dataDxfId="1344" totalsRowDxfId="1343">
  <tableColumns count="33">
    <tableColumn id="1" xr3:uid="{4024CFBF-A3B7-42D8-8086-E789D6CF3A20}" name="Nom de l’employé" dataDxfId="1342" totalsRowDxfId="564" dataCellStyle="Employé"/>
    <tableColumn id="2" xr3:uid="{82AC0AFF-8DAD-4F82-B9C0-A3F23547F8ED}" name="1" dataDxfId="595" totalsRowDxfId="563"/>
    <tableColumn id="3" xr3:uid="{973AFBC7-1ABA-4EA2-8331-F09C6F27EE00}" name="2" dataDxfId="594" totalsRowDxfId="562"/>
    <tableColumn id="4" xr3:uid="{55E0A8E5-657A-4084-9118-744777F2A9EF}" name="3" dataDxfId="593" totalsRowDxfId="561"/>
    <tableColumn id="5" xr3:uid="{5FD6E9C6-97F0-4D47-BB8F-4883C994FC2A}" name="4" dataDxfId="592" totalsRowDxfId="560"/>
    <tableColumn id="6" xr3:uid="{EFC623C7-116E-4EBD-8640-E40339121ECD}" name="5" dataDxfId="591" totalsRowDxfId="559"/>
    <tableColumn id="7" xr3:uid="{06071C67-E5DF-468C-A0E4-6924A1131BCF}" name="6" dataDxfId="590" totalsRowDxfId="558"/>
    <tableColumn id="8" xr3:uid="{9324A5E7-1A3B-4EA8-862D-3863F40239BB}" name="7" dataDxfId="589" totalsRowDxfId="557"/>
    <tableColumn id="9" xr3:uid="{653455BC-E17D-4A35-A8D4-C3A167006FCE}" name="8" dataDxfId="588" totalsRowDxfId="556"/>
    <tableColumn id="10" xr3:uid="{E682D531-D31A-4481-9F89-6C4AE149C6E7}" name="9" dataDxfId="587" totalsRowDxfId="555"/>
    <tableColumn id="11" xr3:uid="{5FC12E45-12C5-4E22-9385-9E0F256FA79D}" name="10" dataDxfId="586" totalsRowDxfId="554"/>
    <tableColumn id="12" xr3:uid="{9A79E1F7-1DE4-4070-98B3-7FCAD9051C18}" name="11" dataDxfId="585" totalsRowDxfId="553"/>
    <tableColumn id="13" xr3:uid="{E53F0FC0-F8AB-4B7D-BD74-3BD3518EAA43}" name="12" dataDxfId="584" totalsRowDxfId="552"/>
    <tableColumn id="14" xr3:uid="{4359A312-6DBC-455F-B480-034D705EA052}" name="13" dataDxfId="583" totalsRowDxfId="551"/>
    <tableColumn id="15" xr3:uid="{5221A1CC-F04D-43AF-88D0-EA6597DF1C22}" name="14" dataDxfId="582" totalsRowDxfId="550"/>
    <tableColumn id="16" xr3:uid="{A7053307-12D6-453E-9249-D3020F2B2A20}" name="15" dataDxfId="581" totalsRowDxfId="549"/>
    <tableColumn id="17" xr3:uid="{16A43DE0-709C-4900-A670-2B04152FA141}" name="16" dataDxfId="580" totalsRowDxfId="548"/>
    <tableColumn id="18" xr3:uid="{F9CCADBC-E235-43BD-92DF-BB5FFE6AAC58}" name="17" dataDxfId="579" totalsRowDxfId="547"/>
    <tableColumn id="19" xr3:uid="{53A1881D-E3FC-4400-93F2-C4E2319A2EC8}" name="18" dataDxfId="578" totalsRowDxfId="546"/>
    <tableColumn id="20" xr3:uid="{8B880F5D-2932-41B1-9927-2F929C98A29F}" name="19" dataDxfId="577" totalsRowDxfId="545"/>
    <tableColumn id="21" xr3:uid="{73C95420-D4B4-422C-A63B-316A5C0F904D}" name="20" dataDxfId="576" totalsRowDxfId="544"/>
    <tableColumn id="22" xr3:uid="{CEBD56D3-AA5F-4A96-9CE4-9E9DFE61DBFA}" name="21" dataDxfId="575" totalsRowDxfId="543"/>
    <tableColumn id="23" xr3:uid="{B0A5460E-0B4B-4E09-9CC2-E197200773BB}" name="22" dataDxfId="574" totalsRowDxfId="542"/>
    <tableColumn id="24" xr3:uid="{E6BD351A-F7BE-4317-8BBA-4C155E5FB057}" name="23" dataDxfId="573" totalsRowDxfId="541"/>
    <tableColumn id="25" xr3:uid="{B9FE94FD-2478-4F21-A9ED-5D2FC0F59B14}" name="24" dataDxfId="572" totalsRowDxfId="540"/>
    <tableColumn id="26" xr3:uid="{696DAEE4-142D-4CF7-A66D-395B44CB65AF}" name="25" dataDxfId="571" totalsRowDxfId="539"/>
    <tableColumn id="27" xr3:uid="{5C3A0BD2-70CE-4CBD-B10F-A83C49707409}" name="26" dataDxfId="570" totalsRowDxfId="538"/>
    <tableColumn id="28" xr3:uid="{8436E889-2548-4D76-B428-BE7FB436C39A}" name="27" dataDxfId="569" totalsRowDxfId="537"/>
    <tableColumn id="29" xr3:uid="{B3278FE3-7ADD-47F7-91E3-969BE0676B22}" name="28" dataDxfId="568" totalsRowDxfId="536"/>
    <tableColumn id="30" xr3:uid="{CF6568E4-E85D-4D74-9C2D-CCD5700631D0}" name="29" dataDxfId="567" totalsRowDxfId="535"/>
    <tableColumn id="31" xr3:uid="{2EE2E54F-FE46-4454-B37F-582AF9913E24}" name="30" dataDxfId="566" totalsRowDxfId="534"/>
    <tableColumn id="32" xr3:uid="{D6963962-52B2-4EB5-81E3-220133C03E13}" name="31" dataDxfId="565" totalsRowDxfId="533"/>
    <tableColumn id="33" xr3:uid="{55BC9067-BFDF-4B8E-A4D2-A8A7B6B051C7}" name="Congés" totalsRowFunction="custom" totalsRowDxfId="532">
      <calculatedColumnFormula>COUNTIF(Novembre[[#This Row],[1]:[31]],$AH$5)</calculatedColumnFormula>
      <totalsRowFormula>SUM(AH7:AH36)</totalsRow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76FF9249-5730-4614-B652-AAFB8F949229}" name="Décembre" displayName="Décembre" ref="B6:AH37" totalsRowCount="1" headerRowDxfId="1329" dataDxfId="1328" totalsRowDxfId="1327">
  <tableColumns count="33">
    <tableColumn id="1" xr3:uid="{518D7351-726B-405C-936C-26B317F712A7}" name="Nom de l’employé" dataDxfId="1326" totalsRowDxfId="493" dataCellStyle="Employé"/>
    <tableColumn id="2" xr3:uid="{6CA6EFF7-F5D3-4F25-94E7-73BC620F214F}" name="1" dataDxfId="524" totalsRowDxfId="492"/>
    <tableColumn id="3" xr3:uid="{31CF50C4-B67A-4DC5-9A6E-1FD8BD3807B7}" name="2" dataDxfId="523" totalsRowDxfId="491"/>
    <tableColumn id="4" xr3:uid="{9174C6A9-61F9-4B2D-B16B-63A106644E89}" name="3" dataDxfId="522" totalsRowDxfId="490"/>
    <tableColumn id="5" xr3:uid="{7CB1D6D9-7F9A-4F7A-AF79-990AB89D9995}" name="4" dataDxfId="521" totalsRowDxfId="489"/>
    <tableColumn id="6" xr3:uid="{551FAAB7-3B75-4FAB-91B7-131CEE96054C}" name="5" dataDxfId="520" totalsRowDxfId="488"/>
    <tableColumn id="7" xr3:uid="{E1474828-F17C-407E-BD41-E3CFBFA08790}" name="6" dataDxfId="519" totalsRowDxfId="487"/>
    <tableColumn id="8" xr3:uid="{0D2996D7-00F3-44B4-BF0D-9495CFF8D929}" name="7" dataDxfId="518" totalsRowDxfId="486"/>
    <tableColumn id="9" xr3:uid="{6033E426-084C-481D-9870-E37266B0C07A}" name="8" dataDxfId="517" totalsRowDxfId="485"/>
    <tableColumn id="10" xr3:uid="{4A4AC9E1-162F-4BB3-93EF-0F58916165FA}" name="9" dataDxfId="516" totalsRowDxfId="484"/>
    <tableColumn id="11" xr3:uid="{EBB0B302-8EB4-426C-8701-F87A4310B545}" name="10" dataDxfId="515" totalsRowDxfId="483"/>
    <tableColumn id="12" xr3:uid="{0B0CC9EF-B9EB-4A13-B9FD-572E27C16CA6}" name="11" dataDxfId="514" totalsRowDxfId="482"/>
    <tableColumn id="13" xr3:uid="{52D84745-853E-459E-BE30-D6616D4FE20A}" name="12" dataDxfId="513" totalsRowDxfId="481"/>
    <tableColumn id="14" xr3:uid="{E06E94BE-977E-4A4D-AE7E-8B45F0AF5E9E}" name="13" dataDxfId="512" totalsRowDxfId="480"/>
    <tableColumn id="15" xr3:uid="{F6C72716-3C36-4358-94B8-F2F60DCB39C0}" name="14" dataDxfId="511" totalsRowDxfId="479"/>
    <tableColumn id="16" xr3:uid="{0E09BCBD-FF89-43BB-965A-5D47321E4069}" name="15" dataDxfId="510" totalsRowDxfId="478"/>
    <tableColumn id="17" xr3:uid="{20C17799-3D00-42B7-8F17-1363793BAC39}" name="16" dataDxfId="509" totalsRowDxfId="477"/>
    <tableColumn id="18" xr3:uid="{61CE160D-79C0-4940-B25F-98F27EE1B35A}" name="17" dataDxfId="508" totalsRowDxfId="476"/>
    <tableColumn id="19" xr3:uid="{936D4D50-797C-41C4-9A5B-4E0C79B26388}" name="18" dataDxfId="507" totalsRowDxfId="475"/>
    <tableColumn id="20" xr3:uid="{0ACCA4BA-95DF-49FF-B6AD-39735AE1AB14}" name="19" dataDxfId="506" totalsRowDxfId="474"/>
    <tableColumn id="21" xr3:uid="{21F1E843-9FDB-4395-A9BE-8136D415FEEF}" name="20" dataDxfId="505" totalsRowDxfId="473"/>
    <tableColumn id="22" xr3:uid="{54AF573C-F445-43CF-BC85-066E12F42086}" name="21" dataDxfId="504" totalsRowDxfId="472"/>
    <tableColumn id="23" xr3:uid="{3D5A190B-20B5-444D-9B80-DE1C89079C09}" name="22" dataDxfId="503" totalsRowDxfId="471"/>
    <tableColumn id="24" xr3:uid="{449A24AC-3256-48A4-B000-1F035C81CAF8}" name="23" dataDxfId="502" totalsRowDxfId="470"/>
    <tableColumn id="25" xr3:uid="{299BC4B2-A869-4435-8216-A8DCEA651D8A}" name="24" dataDxfId="501" totalsRowDxfId="469"/>
    <tableColumn id="26" xr3:uid="{C28521AA-ED57-46EA-84E4-CC0AB6586A5E}" name="25" dataDxfId="500" totalsRowDxfId="468"/>
    <tableColumn id="27" xr3:uid="{EA04A62A-30B1-4070-8995-24DDC712AD6C}" name="26" dataDxfId="499" totalsRowDxfId="467"/>
    <tableColumn id="28" xr3:uid="{B9D2FA89-70B6-4919-B1E5-144A7482BEA9}" name="27" dataDxfId="498" totalsRowDxfId="466"/>
    <tableColumn id="29" xr3:uid="{B203FD5A-B458-417E-A8E8-B9B9D0E5E2FC}" name="28" dataDxfId="497" totalsRowDxfId="465"/>
    <tableColumn id="30" xr3:uid="{04B86518-588D-4ED1-91D9-D4B172872440}" name="29" dataDxfId="496" totalsRowDxfId="464"/>
    <tableColumn id="31" xr3:uid="{46D93E46-F0FB-48A8-85E6-18A0CB9AB139}" name="30" dataDxfId="495" totalsRowDxfId="463"/>
    <tableColumn id="32" xr3:uid="{6E8C0840-74E9-4E74-869D-230F8DEDA1F2}" name="31" dataDxfId="494" totalsRowDxfId="462"/>
    <tableColumn id="33" xr3:uid="{4D371C9B-F964-4CB9-8BE6-6319378167FD}" name="Congés" totalsRowFunction="custom" totalsRowDxfId="461">
      <calculatedColumnFormula>COUNTIF(Décembre[[#This Row],[1]:[31]],$AH$5)</calculatedColumnFormula>
      <totalsRowFormula>SUM(AH7:AH36)</totalsRow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1000000}" name="NomEmployé" displayName="NomEmployé" ref="B3:B33" dataDxfId="1368">
  <tableColumns count="1">
    <tableColumn id="1" xr3:uid="{00000000-0010-0000-0100-000001000000}" name="Noms des employés" totalsRowFunction="count" dataDxfId="1367" totalsRowDxfId="1366" dataCellStyle="Employé"/>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dans ce tableau. Ces noms sont utilisés en tant qu’options dans la colonne B du calendrier des absences de chaque mois."/>
    </ext>
  </extLst>
</table>
</file>

<file path=xl/theme/theme1.xml><?xml version="1.0" encoding="utf-8"?>
<a:theme xmlns:a="http://schemas.openxmlformats.org/drawingml/2006/main" name="Office Theme">
  <a:themeElements>
    <a:clrScheme name="Employee Absense Schedule">
      <a:dk1>
        <a:sysClr val="windowText" lastClr="000000"/>
      </a:dk1>
      <a:lt1>
        <a:sysClr val="window" lastClr="FFFFFF"/>
      </a:lt1>
      <a:dk2>
        <a:srgbClr val="4B180E"/>
      </a:dk2>
      <a:lt2>
        <a:srgbClr val="F1F2E8"/>
      </a:lt2>
      <a:accent1>
        <a:srgbClr val="A53423"/>
      </a:accent1>
      <a:accent2>
        <a:srgbClr val="E68130"/>
      </a:accent2>
      <a:accent3>
        <a:srgbClr val="9BB05D"/>
      </a:accent3>
      <a:accent4>
        <a:srgbClr val="CC9900"/>
      </a:accent4>
      <a:accent5>
        <a:srgbClr val="4F66AF"/>
      </a:accent5>
      <a:accent6>
        <a:srgbClr val="D0D2D3"/>
      </a:accent6>
      <a:hlink>
        <a:srgbClr val="4F66AF"/>
      </a:hlink>
      <a:folHlink>
        <a:srgbClr val="6B9AC6"/>
      </a:folHlink>
    </a:clrScheme>
    <a:fontScheme name="Employee Absence Schedule">
      <a:majorFont>
        <a:latin typeface="Calibri"/>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table" Target="../tables/table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table" Target="../tables/table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table" Target="../tables/table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table" Target="../tables/table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table" Target="../tables/table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table" Target="../tables/table13.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theme="2" tint="-0.89999084444715716"/>
    <pageSetUpPr fitToPage="1"/>
  </sheetPr>
  <dimension ref="A1:AL37"/>
  <sheetViews>
    <sheetView showGridLines="0" showZeros="0" topLeftCell="A17" zoomScale="75" zoomScaleNormal="75" workbookViewId="0">
      <selection activeCell="E25" sqref="E25"/>
    </sheetView>
  </sheetViews>
  <sheetFormatPr baseColWidth="10" defaultColWidth="9.21875" defaultRowHeight="30" customHeight="1" x14ac:dyDescent="0.3"/>
  <cols>
    <col min="1" max="1" width="2.77734375" style="2" customWidth="1"/>
    <col min="2" max="2" width="30.77734375" style="2" customWidth="1"/>
    <col min="3" max="33" width="6.88671875" style="2" customWidth="1"/>
    <col min="34" max="35" width="11.6640625" style="2" customWidth="1"/>
    <col min="36" max="36" width="11.33203125" style="2" bestFit="1" customWidth="1"/>
    <col min="37" max="37" width="11.6640625" style="2" customWidth="1"/>
    <col min="38" max="39" width="9.21875" customWidth="1"/>
  </cols>
  <sheetData>
    <row r="1" spans="1:38" ht="42" customHeight="1" x14ac:dyDescent="0.3">
      <c r="A1" s="5"/>
      <c r="B1" s="4" t="s">
        <v>68</v>
      </c>
    </row>
    <row r="2" spans="1:38" ht="22.95" customHeight="1" x14ac:dyDescent="0.3">
      <c r="B2" s="37" t="s">
        <v>77</v>
      </c>
      <c r="C2" s="38" t="s">
        <v>2</v>
      </c>
      <c r="D2" s="46" t="s">
        <v>70</v>
      </c>
      <c r="E2" s="46"/>
      <c r="F2" s="39" t="s">
        <v>66</v>
      </c>
      <c r="G2" s="46" t="s">
        <v>72</v>
      </c>
      <c r="H2" s="46"/>
      <c r="I2" s="46"/>
      <c r="J2" s="40" t="s">
        <v>67</v>
      </c>
      <c r="K2" s="46" t="s">
        <v>73</v>
      </c>
      <c r="L2" s="46"/>
      <c r="M2" s="41" t="s">
        <v>37</v>
      </c>
      <c r="N2" s="46" t="s">
        <v>74</v>
      </c>
      <c r="O2" s="46"/>
      <c r="P2" s="46"/>
      <c r="Q2" s="46"/>
      <c r="R2" s="42" t="s">
        <v>38</v>
      </c>
      <c r="S2" s="46" t="s">
        <v>75</v>
      </c>
      <c r="T2" s="46"/>
      <c r="U2" s="46"/>
      <c r="V2" s="46"/>
      <c r="W2" s="43"/>
      <c r="X2" s="46" t="s">
        <v>91</v>
      </c>
      <c r="Y2" s="46"/>
      <c r="Z2" s="46"/>
      <c r="AA2" s="46"/>
      <c r="AB2" s="44" t="s">
        <v>7</v>
      </c>
      <c r="AC2" s="46" t="s">
        <v>13</v>
      </c>
      <c r="AD2" s="46"/>
      <c r="AE2" s="46"/>
      <c r="AF2" s="46"/>
    </row>
    <row r="3" spans="1:38" ht="15" customHeight="1" x14ac:dyDescent="0.3">
      <c r="AH3" s="6" t="s">
        <v>69</v>
      </c>
      <c r="AI3" s="6"/>
      <c r="AJ3" s="6"/>
      <c r="AK3" s="6"/>
    </row>
    <row r="4" spans="1:38" ht="30" customHeight="1" x14ac:dyDescent="0.3">
      <c r="B4" s="14" t="s">
        <v>0</v>
      </c>
      <c r="C4" s="45" t="s">
        <v>92</v>
      </c>
      <c r="D4" s="45"/>
      <c r="E4" s="45"/>
      <c r="F4" s="45"/>
      <c r="G4" s="45"/>
      <c r="H4" s="45"/>
      <c r="I4" s="45"/>
      <c r="J4" s="45"/>
      <c r="K4" s="45"/>
      <c r="L4" s="45"/>
      <c r="M4" s="45"/>
      <c r="N4" s="45"/>
      <c r="O4" s="45"/>
      <c r="P4" s="45"/>
      <c r="Q4" s="45"/>
      <c r="R4" s="45"/>
      <c r="S4" s="45"/>
      <c r="T4" s="45"/>
      <c r="U4" s="45"/>
      <c r="V4" s="45"/>
      <c r="W4" s="45"/>
      <c r="X4" s="45"/>
      <c r="Y4" s="45"/>
      <c r="Z4" s="45"/>
      <c r="AA4" s="45"/>
      <c r="AB4" s="45"/>
      <c r="AC4" s="45"/>
      <c r="AD4" s="45"/>
      <c r="AE4" s="45"/>
      <c r="AF4" s="45"/>
      <c r="AG4" s="45"/>
      <c r="AH4" s="3">
        <v>2023</v>
      </c>
      <c r="AI4" s="25" t="s">
        <v>67</v>
      </c>
      <c r="AJ4" s="8"/>
      <c r="AK4" s="8"/>
    </row>
    <row r="5" spans="1:38" ht="25.05" customHeight="1" x14ac:dyDescent="0.3">
      <c r="B5" s="3"/>
      <c r="C5" s="29">
        <f>DATE(AnnéeCalendrier,2,1)</f>
        <v>44958</v>
      </c>
      <c r="D5" s="29">
        <f>C5+1</f>
        <v>44959</v>
      </c>
      <c r="E5" s="29">
        <f t="shared" ref="E5:AG5" si="0">D5+1</f>
        <v>44960</v>
      </c>
      <c r="F5" s="29">
        <f t="shared" si="0"/>
        <v>44961</v>
      </c>
      <c r="G5" s="29">
        <f t="shared" si="0"/>
        <v>44962</v>
      </c>
      <c r="H5" s="29">
        <f t="shared" si="0"/>
        <v>44963</v>
      </c>
      <c r="I5" s="29">
        <f t="shared" si="0"/>
        <v>44964</v>
      </c>
      <c r="J5" s="29">
        <f t="shared" si="0"/>
        <v>44965</v>
      </c>
      <c r="K5" s="29">
        <f t="shared" si="0"/>
        <v>44966</v>
      </c>
      <c r="L5" s="29">
        <f t="shared" si="0"/>
        <v>44967</v>
      </c>
      <c r="M5" s="29">
        <f t="shared" si="0"/>
        <v>44968</v>
      </c>
      <c r="N5" s="29">
        <f t="shared" si="0"/>
        <v>44969</v>
      </c>
      <c r="O5" s="29">
        <f t="shared" si="0"/>
        <v>44970</v>
      </c>
      <c r="P5" s="29">
        <f t="shared" si="0"/>
        <v>44971</v>
      </c>
      <c r="Q5" s="29">
        <f t="shared" si="0"/>
        <v>44972</v>
      </c>
      <c r="R5" s="29">
        <f t="shared" si="0"/>
        <v>44973</v>
      </c>
      <c r="S5" s="29">
        <f t="shared" si="0"/>
        <v>44974</v>
      </c>
      <c r="T5" s="29">
        <f t="shared" si="0"/>
        <v>44975</v>
      </c>
      <c r="U5" s="29">
        <f t="shared" si="0"/>
        <v>44976</v>
      </c>
      <c r="V5" s="29">
        <f t="shared" si="0"/>
        <v>44977</v>
      </c>
      <c r="W5" s="29">
        <f t="shared" si="0"/>
        <v>44978</v>
      </c>
      <c r="X5" s="29">
        <f t="shared" si="0"/>
        <v>44979</v>
      </c>
      <c r="Y5" s="29">
        <f t="shared" si="0"/>
        <v>44980</v>
      </c>
      <c r="Z5" s="29">
        <f t="shared" si="0"/>
        <v>44981</v>
      </c>
      <c r="AA5" s="29">
        <f t="shared" si="0"/>
        <v>44982</v>
      </c>
      <c r="AB5" s="29">
        <f t="shared" si="0"/>
        <v>44983</v>
      </c>
      <c r="AC5" s="29">
        <f t="shared" si="0"/>
        <v>44984</v>
      </c>
      <c r="AD5" s="29">
        <f t="shared" si="0"/>
        <v>44985</v>
      </c>
      <c r="AE5" s="29">
        <f t="shared" ref="AE5" si="1">AD5+1</f>
        <v>44986</v>
      </c>
      <c r="AF5" s="29">
        <f t="shared" ref="AF5" si="2">AE5+1</f>
        <v>44987</v>
      </c>
      <c r="AG5" s="29">
        <f t="shared" ref="AG5" si="3">AF5+1</f>
        <v>44988</v>
      </c>
      <c r="AH5" s="31" t="s">
        <v>2</v>
      </c>
      <c r="AI5" s="36" t="s">
        <v>66</v>
      </c>
      <c r="AJ5" s="35" t="s">
        <v>37</v>
      </c>
      <c r="AK5" s="34" t="s">
        <v>38</v>
      </c>
      <c r="AL5" s="33" t="s">
        <v>7</v>
      </c>
    </row>
    <row r="6" spans="1:38" ht="31.95" customHeight="1" x14ac:dyDescent="0.3">
      <c r="B6" s="11" t="s">
        <v>1</v>
      </c>
      <c r="C6" s="10" t="s">
        <v>3</v>
      </c>
      <c r="D6" s="32" t="s">
        <v>4</v>
      </c>
      <c r="E6" s="32" t="s">
        <v>5</v>
      </c>
      <c r="F6" s="32" t="s">
        <v>6</v>
      </c>
      <c r="G6" s="32" t="s">
        <v>8</v>
      </c>
      <c r="H6" s="32" t="s">
        <v>9</v>
      </c>
      <c r="I6" s="32" t="s">
        <v>10</v>
      </c>
      <c r="J6" s="32" t="s">
        <v>11</v>
      </c>
      <c r="K6" s="32" t="s">
        <v>12</v>
      </c>
      <c r="L6" s="32" t="s">
        <v>14</v>
      </c>
      <c r="M6" s="32" t="s">
        <v>15</v>
      </c>
      <c r="N6" s="32" t="s">
        <v>16</v>
      </c>
      <c r="O6" s="32" t="s">
        <v>17</v>
      </c>
      <c r="P6" s="32" t="s">
        <v>18</v>
      </c>
      <c r="Q6" s="32" t="s">
        <v>19</v>
      </c>
      <c r="R6" s="32" t="s">
        <v>20</v>
      </c>
      <c r="S6" s="32" t="s">
        <v>21</v>
      </c>
      <c r="T6" s="32" t="s">
        <v>22</v>
      </c>
      <c r="U6" s="32" t="s">
        <v>23</v>
      </c>
      <c r="V6" s="32" t="s">
        <v>24</v>
      </c>
      <c r="W6" s="32" t="s">
        <v>25</v>
      </c>
      <c r="X6" s="32" t="s">
        <v>26</v>
      </c>
      <c r="Y6" s="32" t="s">
        <v>27</v>
      </c>
      <c r="Z6" s="32" t="s">
        <v>28</v>
      </c>
      <c r="AA6" s="32" t="s">
        <v>29</v>
      </c>
      <c r="AB6" s="32" t="s">
        <v>30</v>
      </c>
      <c r="AC6" s="32" t="s">
        <v>31</v>
      </c>
      <c r="AD6" s="32" t="s">
        <v>32</v>
      </c>
      <c r="AE6" s="32" t="s">
        <v>33</v>
      </c>
      <c r="AF6" s="32" t="s">
        <v>34</v>
      </c>
      <c r="AG6" s="32" t="s">
        <v>35</v>
      </c>
      <c r="AH6" s="22" t="s">
        <v>70</v>
      </c>
      <c r="AI6" s="22" t="s">
        <v>71</v>
      </c>
      <c r="AJ6" s="23" t="s">
        <v>76</v>
      </c>
      <c r="AK6" s="22" t="s">
        <v>75</v>
      </c>
      <c r="AL6" s="22" t="s">
        <v>13</v>
      </c>
    </row>
    <row r="7" spans="1:38" ht="30" customHeight="1" x14ac:dyDescent="0.3">
      <c r="B7" s="15" t="s">
        <v>39</v>
      </c>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20">
        <f>COUNTIF(Janvier[[#This Row],[1]:[31]],$AH$5)</f>
        <v>0</v>
      </c>
      <c r="AI7" s="20">
        <f>COUNTIF(Janvier[[#This Row],[1]:[31]],$AI$4)+COUNTIF(Janvier[[#This Row],[1]:[31]],$AI$5)</f>
        <v>0</v>
      </c>
      <c r="AJ7" s="20">
        <f>COUNTIF(Janvier[[#This Row],[1]:[31]],$AJ$5)</f>
        <v>0</v>
      </c>
      <c r="AK7" s="20">
        <f>COUNTIF(Janvier[[#This Row],[1]:[31]],$AK$5)</f>
        <v>0</v>
      </c>
      <c r="AL7" s="20">
        <f>COUNTIF(Janvier[[#This Row],[1]:[31]],$AL$5)</f>
        <v>0</v>
      </c>
    </row>
    <row r="8" spans="1:38" ht="30" customHeight="1" x14ac:dyDescent="0.3">
      <c r="B8" s="16" t="s">
        <v>40</v>
      </c>
      <c r="C8" s="1"/>
      <c r="D8" s="1"/>
      <c r="E8" s="1"/>
      <c r="F8" s="1"/>
      <c r="G8" s="1"/>
      <c r="H8" s="1" t="s">
        <v>66</v>
      </c>
      <c r="I8" s="1" t="s">
        <v>66</v>
      </c>
      <c r="J8" s="1" t="s">
        <v>66</v>
      </c>
      <c r="K8" s="1"/>
      <c r="L8" s="1"/>
      <c r="M8" s="1"/>
      <c r="N8" s="1"/>
      <c r="O8" s="1"/>
      <c r="P8" s="1"/>
      <c r="Q8" s="1"/>
      <c r="R8" s="1"/>
      <c r="S8" s="1"/>
      <c r="T8" s="1"/>
      <c r="U8" s="1"/>
      <c r="V8" s="1"/>
      <c r="W8" s="1"/>
      <c r="X8" s="1"/>
      <c r="Y8" s="1"/>
      <c r="Z8" s="1"/>
      <c r="AA8" s="1"/>
      <c r="AB8" s="1"/>
      <c r="AC8" s="1" t="s">
        <v>66</v>
      </c>
      <c r="AD8" s="1" t="s">
        <v>66</v>
      </c>
      <c r="AE8" s="1" t="s">
        <v>66</v>
      </c>
      <c r="AF8" s="1"/>
      <c r="AG8" s="1"/>
      <c r="AH8" s="20">
        <f>COUNTIF(Janvier[[#This Row],[1]:[31]],$AH$5)</f>
        <v>0</v>
      </c>
      <c r="AI8" s="20">
        <f>COUNTIF(Janvier[[#This Row],[1]:[31]],$AI$4)+COUNTIF(Janvier[[#This Row],[1]:[31]],$AI$5)</f>
        <v>6</v>
      </c>
      <c r="AJ8" s="20">
        <f>COUNTIF(Janvier[[#This Row],[1]:[31]],$AJ$5)</f>
        <v>0</v>
      </c>
      <c r="AK8" s="20">
        <f>COUNTIF(Janvier[[#This Row],[1]:[31]],$AK$5)</f>
        <v>0</v>
      </c>
      <c r="AL8" s="20">
        <f>COUNTIF(Janvier[[#This Row],[1]:[31]],$AL$5)</f>
        <v>0</v>
      </c>
    </row>
    <row r="9" spans="1:38" ht="30" customHeight="1" x14ac:dyDescent="0.3">
      <c r="B9" s="18" t="s">
        <v>41</v>
      </c>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20">
        <f>COUNTIF(Janvier[[#This Row],[1]:[31]],$AH$5)</f>
        <v>0</v>
      </c>
      <c r="AI9" s="20">
        <f>COUNTIF(Janvier[[#This Row],[1]:[31]],$AI$4)+COUNTIF(Janvier[[#This Row],[1]:[31]],$AI$5)</f>
        <v>0</v>
      </c>
      <c r="AJ9" s="20">
        <f>COUNTIF(Janvier[[#This Row],[1]:[31]],$AJ$5)</f>
        <v>0</v>
      </c>
      <c r="AK9" s="20">
        <f>COUNTIF(Janvier[[#This Row],[1]:[31]],$AK$5)</f>
        <v>0</v>
      </c>
      <c r="AL9" s="20">
        <f>COUNTIF(Janvier[[#This Row],[1]:[31]],$AL$5)</f>
        <v>0</v>
      </c>
    </row>
    <row r="10" spans="1:38" ht="30" customHeight="1" x14ac:dyDescent="0.3">
      <c r="B10" s="17" t="s">
        <v>42</v>
      </c>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20">
        <f>COUNTIF(Janvier[[#This Row],[1]:[31]],$AH$5)</f>
        <v>0</v>
      </c>
      <c r="AI10" s="20">
        <f>COUNTIF(Janvier[[#This Row],[1]:[31]],$AI$4)+COUNTIF(Janvier[[#This Row],[1]:[31]],$AI$5)</f>
        <v>0</v>
      </c>
      <c r="AJ10" s="20">
        <f>COUNTIF(Janvier[[#This Row],[1]:[31]],$AJ$5)</f>
        <v>0</v>
      </c>
      <c r="AK10" s="20">
        <f>COUNTIF(Janvier[[#This Row],[1]:[31]],$AK$5)</f>
        <v>0</v>
      </c>
      <c r="AL10" s="20">
        <f>COUNTIF(Janvier[[#This Row],[1]:[31]],$AL$5)</f>
        <v>0</v>
      </c>
    </row>
    <row r="11" spans="1:38" ht="30" customHeight="1" x14ac:dyDescent="0.3">
      <c r="B11" s="18" t="s">
        <v>43</v>
      </c>
      <c r="C11" s="1" t="s">
        <v>67</v>
      </c>
      <c r="D11" s="1"/>
      <c r="E11" s="1"/>
      <c r="F11" s="1"/>
      <c r="G11" s="1"/>
      <c r="H11" s="1"/>
      <c r="I11" s="1"/>
      <c r="J11" s="1"/>
      <c r="K11" s="1"/>
      <c r="L11" s="1"/>
      <c r="M11" s="1"/>
      <c r="N11" s="1"/>
      <c r="O11" s="1"/>
      <c r="P11" s="1"/>
      <c r="Q11" s="1"/>
      <c r="R11" s="1" t="s">
        <v>66</v>
      </c>
      <c r="S11" s="1" t="s">
        <v>66</v>
      </c>
      <c r="T11" s="1" t="s">
        <v>66</v>
      </c>
      <c r="U11" s="1" t="s">
        <v>66</v>
      </c>
      <c r="V11" s="1" t="s">
        <v>66</v>
      </c>
      <c r="W11" s="1" t="s">
        <v>66</v>
      </c>
      <c r="X11" s="1" t="s">
        <v>66</v>
      </c>
      <c r="Y11" s="1"/>
      <c r="Z11" s="1"/>
      <c r="AA11" s="1"/>
      <c r="AB11" s="1"/>
      <c r="AC11" s="1"/>
      <c r="AD11" s="1"/>
      <c r="AE11" s="1"/>
      <c r="AF11" s="1"/>
      <c r="AG11" s="1"/>
      <c r="AH11" s="20">
        <f>COUNTIF(Janvier[[#This Row],[1]:[31]],$AH$5)</f>
        <v>0</v>
      </c>
      <c r="AI11" s="20">
        <f>COUNTIF(Janvier[[#This Row],[1]:[31]],$AI$4)+COUNTIF(Janvier[[#This Row],[1]:[31]],$AI$5)</f>
        <v>8</v>
      </c>
      <c r="AJ11" s="20">
        <f>COUNTIF(Janvier[[#This Row],[1]:[31]],$AJ$5)</f>
        <v>0</v>
      </c>
      <c r="AK11" s="20">
        <f>COUNTIF(Janvier[[#This Row],[1]:[31]],$AK$5)</f>
        <v>0</v>
      </c>
      <c r="AL11" s="20">
        <f>COUNTIF(Janvier[[#This Row],[1]:[31]],$AL$5)</f>
        <v>0</v>
      </c>
    </row>
    <row r="12" spans="1:38" ht="30" customHeight="1" x14ac:dyDescent="0.3">
      <c r="B12" s="17" t="s">
        <v>44</v>
      </c>
      <c r="C12" s="1"/>
      <c r="D12" s="1"/>
      <c r="E12" s="1"/>
      <c r="F12" s="1"/>
      <c r="G12" s="1"/>
      <c r="H12" s="1"/>
      <c r="I12" s="1"/>
      <c r="J12" s="1"/>
      <c r="K12" s="1"/>
      <c r="L12" s="1"/>
      <c r="M12" s="1"/>
      <c r="N12" s="1"/>
      <c r="O12" s="1" t="s">
        <v>66</v>
      </c>
      <c r="P12" s="1" t="s">
        <v>66</v>
      </c>
      <c r="Q12" s="1" t="s">
        <v>66</v>
      </c>
      <c r="R12" s="1"/>
      <c r="S12" s="1"/>
      <c r="T12" s="1"/>
      <c r="U12" s="1"/>
      <c r="V12" s="1"/>
      <c r="W12" s="1"/>
      <c r="X12" s="1"/>
      <c r="Y12" s="1"/>
      <c r="Z12" s="1"/>
      <c r="AA12" s="1"/>
      <c r="AB12" s="1"/>
      <c r="AC12" s="1"/>
      <c r="AD12" s="1"/>
      <c r="AE12" s="1"/>
      <c r="AF12" s="1"/>
      <c r="AG12" s="1"/>
      <c r="AH12" s="20">
        <f>COUNTIF(Janvier[[#This Row],[1]:[31]],$AH$5)</f>
        <v>0</v>
      </c>
      <c r="AI12" s="20">
        <f>COUNTIF(Janvier[[#This Row],[1]:[31]],$AI$4)+COUNTIF(Janvier[[#This Row],[1]:[31]],$AI$5)</f>
        <v>3</v>
      </c>
      <c r="AJ12" s="20">
        <f>COUNTIF(Janvier[[#This Row],[1]:[31]],$AJ$5)</f>
        <v>0</v>
      </c>
      <c r="AK12" s="20">
        <f>COUNTIF(Janvier[[#This Row],[1]:[31]],$AK$5)</f>
        <v>0</v>
      </c>
      <c r="AL12" s="20">
        <f>COUNTIF(Janvier[[#This Row],[1]:[31]],$AL$5)</f>
        <v>0</v>
      </c>
    </row>
    <row r="13" spans="1:38" ht="30" customHeight="1" x14ac:dyDescent="0.3">
      <c r="B13" s="18" t="s">
        <v>45</v>
      </c>
      <c r="C13" s="1"/>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20">
        <f>COUNTIF(Janvier[[#This Row],[1]:[31]],$AH$5)</f>
        <v>0</v>
      </c>
      <c r="AI13" s="20">
        <f>COUNTIF(Janvier[[#This Row],[1]:[31]],$AI$4)+COUNTIF(Janvier[[#This Row],[1]:[31]],$AI$5)</f>
        <v>0</v>
      </c>
      <c r="AJ13" s="20">
        <f>COUNTIF(Janvier[[#This Row],[1]:[31]],$AJ$5)</f>
        <v>0</v>
      </c>
      <c r="AK13" s="20">
        <f>COUNTIF(Janvier[[#This Row],[1]:[31]],$AK$5)</f>
        <v>0</v>
      </c>
      <c r="AL13" s="20">
        <f>COUNTIF(Janvier[[#This Row],[1]:[31]],$AL$5)</f>
        <v>0</v>
      </c>
    </row>
    <row r="14" spans="1:38" ht="30" customHeight="1" x14ac:dyDescent="0.3">
      <c r="B14" s="19" t="s">
        <v>46</v>
      </c>
      <c r="C14" s="1"/>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20">
        <f>COUNTIF(Janvier[[#This Row],[1]:[31]],$AH$5)</f>
        <v>0</v>
      </c>
      <c r="AI14" s="20">
        <f>COUNTIF(Janvier[[#This Row],[1]:[31]],$AI$4)+COUNTIF(Janvier[[#This Row],[1]:[31]],$AI$5)</f>
        <v>0</v>
      </c>
      <c r="AJ14" s="20">
        <f>COUNTIF(Janvier[[#This Row],[1]:[31]],$AJ$5)</f>
        <v>0</v>
      </c>
      <c r="AK14" s="20">
        <f>COUNTIF(Janvier[[#This Row],[1]:[31]],$AK$5)</f>
        <v>0</v>
      </c>
      <c r="AL14" s="20">
        <f>COUNTIF(Janvier[[#This Row],[1]:[31]],$AL$5)</f>
        <v>0</v>
      </c>
    </row>
    <row r="15" spans="1:38" ht="30" customHeight="1" x14ac:dyDescent="0.3">
      <c r="B15" s="19" t="s">
        <v>47</v>
      </c>
      <c r="C15" s="1"/>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20">
        <f>COUNTIF(Janvier[[#This Row],[1]:[31]],$AH$5)</f>
        <v>0</v>
      </c>
      <c r="AI15" s="20">
        <f>COUNTIF(Janvier[[#This Row],[1]:[31]],$AI$4)+COUNTIF(Janvier[[#This Row],[1]:[31]],$AI$5)</f>
        <v>0</v>
      </c>
      <c r="AJ15" s="20">
        <f>COUNTIF(Janvier[[#This Row],[1]:[31]],$AJ$5)</f>
        <v>0</v>
      </c>
      <c r="AK15" s="20">
        <f>COUNTIF(Janvier[[#This Row],[1]:[31]],$AK$5)</f>
        <v>0</v>
      </c>
      <c r="AL15" s="20">
        <f>COUNTIF(Janvier[[#This Row],[1]:[31]],$AL$5)</f>
        <v>0</v>
      </c>
    </row>
    <row r="16" spans="1:38" ht="30" customHeight="1" x14ac:dyDescent="0.3">
      <c r="B16" s="19" t="s">
        <v>48</v>
      </c>
      <c r="C16" s="1"/>
      <c r="D16" s="1" t="s">
        <v>37</v>
      </c>
      <c r="E16" s="1" t="s">
        <v>37</v>
      </c>
      <c r="F16" s="1" t="s">
        <v>37</v>
      </c>
      <c r="G16" s="1" t="s">
        <v>37</v>
      </c>
      <c r="H16" s="41" t="s">
        <v>37</v>
      </c>
      <c r="I16" s="1"/>
      <c r="J16" s="1"/>
      <c r="K16" s="1"/>
      <c r="L16" s="1"/>
      <c r="M16" s="1"/>
      <c r="N16" s="1"/>
      <c r="O16" s="1"/>
      <c r="P16" s="1"/>
      <c r="Q16" s="1"/>
      <c r="R16" s="1"/>
      <c r="S16" s="1"/>
      <c r="T16" s="1"/>
      <c r="U16" s="1"/>
      <c r="V16" s="1"/>
      <c r="W16" s="1"/>
      <c r="X16" s="1"/>
      <c r="Y16" s="1" t="s">
        <v>37</v>
      </c>
      <c r="Z16" s="1" t="s">
        <v>37</v>
      </c>
      <c r="AA16" s="1" t="s">
        <v>37</v>
      </c>
      <c r="AB16" s="1" t="s">
        <v>37</v>
      </c>
      <c r="AC16" s="1" t="s">
        <v>37</v>
      </c>
      <c r="AD16" s="1"/>
      <c r="AE16" s="1"/>
      <c r="AF16" s="1"/>
      <c r="AG16" s="1"/>
      <c r="AH16" s="20">
        <f>COUNTIF(Janvier[[#This Row],[1]:[31]],$AH$5)</f>
        <v>0</v>
      </c>
      <c r="AI16" s="20">
        <f>COUNTIF(Janvier[[#This Row],[1]:[31]],$AI$4)+COUNTIF(Janvier[[#This Row],[1]:[31]],$AI$5)</f>
        <v>0</v>
      </c>
      <c r="AJ16" s="20">
        <f>COUNTIF(Janvier[[#This Row],[1]:[31]],$AJ$5)</f>
        <v>10</v>
      </c>
      <c r="AK16" s="20">
        <f>COUNTIF(Janvier[[#This Row],[1]:[31]],$AK$5)</f>
        <v>0</v>
      </c>
      <c r="AL16" s="20">
        <f>COUNTIF(Janvier[[#This Row],[1]:[31]],$AL$5)</f>
        <v>0</v>
      </c>
    </row>
    <row r="17" spans="2:38" ht="30" customHeight="1" x14ac:dyDescent="0.3">
      <c r="B17" s="19" t="s">
        <v>49</v>
      </c>
      <c r="C17" s="1"/>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20">
        <f>COUNTIF(Janvier[[#This Row],[1]:[31]],$AH$5)</f>
        <v>0</v>
      </c>
      <c r="AI17" s="20">
        <f>COUNTIF(Janvier[[#This Row],[1]:[31]],$AI$4)+COUNTIF(Janvier[[#This Row],[1]:[31]],$AI$5)</f>
        <v>0</v>
      </c>
      <c r="AJ17" s="20">
        <f>COUNTIF(Janvier[[#This Row],[1]:[31]],$AJ$5)</f>
        <v>0</v>
      </c>
      <c r="AK17" s="20">
        <f>COUNTIF(Janvier[[#This Row],[1]:[31]],$AK$5)</f>
        <v>0</v>
      </c>
      <c r="AL17" s="20">
        <f>COUNTIF(Janvier[[#This Row],[1]:[31]],$AL$5)</f>
        <v>0</v>
      </c>
    </row>
    <row r="18" spans="2:38" ht="30" customHeight="1" x14ac:dyDescent="0.3">
      <c r="B18" s="16" t="s">
        <v>50</v>
      </c>
      <c r="C18" s="1" t="s">
        <v>66</v>
      </c>
      <c r="D18" s="1"/>
      <c r="E18" s="1"/>
      <c r="F18" s="1"/>
      <c r="G18" s="1"/>
      <c r="H18" s="1"/>
      <c r="I18" s="1"/>
      <c r="J18" s="1"/>
      <c r="K18" s="1"/>
      <c r="L18" s="1"/>
      <c r="M18" s="1"/>
      <c r="N18" s="1"/>
      <c r="O18" s="1"/>
      <c r="P18" s="1"/>
      <c r="Q18" s="1"/>
      <c r="R18" s="1" t="s">
        <v>66</v>
      </c>
      <c r="S18" s="1" t="s">
        <v>66</v>
      </c>
      <c r="T18" s="1" t="s">
        <v>66</v>
      </c>
      <c r="U18" s="1" t="s">
        <v>66</v>
      </c>
      <c r="V18" s="1" t="s">
        <v>66</v>
      </c>
      <c r="W18" s="1" t="s">
        <v>66</v>
      </c>
      <c r="X18" s="1" t="s">
        <v>66</v>
      </c>
      <c r="Y18" s="1"/>
      <c r="Z18" s="1"/>
      <c r="AA18" s="1"/>
      <c r="AB18" s="1"/>
      <c r="AC18" s="1"/>
      <c r="AD18" s="1"/>
      <c r="AE18" s="1"/>
      <c r="AF18" s="1"/>
      <c r="AG18" s="1"/>
      <c r="AH18" s="20">
        <f>COUNTIF(Janvier[[#This Row],[1]:[31]],$AH$5)</f>
        <v>0</v>
      </c>
      <c r="AI18" s="20">
        <f>COUNTIF(Janvier[[#This Row],[1]:[31]],$AI$4)+COUNTIF(Janvier[[#This Row],[1]:[31]],$AI$5)</f>
        <v>8</v>
      </c>
      <c r="AJ18" s="20">
        <f>COUNTIF(Janvier[[#This Row],[1]:[31]],$AJ$5)</f>
        <v>0</v>
      </c>
      <c r="AK18" s="20">
        <f>COUNTIF(Janvier[[#This Row],[1]:[31]],$AK$5)</f>
        <v>0</v>
      </c>
      <c r="AL18" s="20">
        <f>COUNTIF(Janvier[[#This Row],[1]:[31]],$AL$5)</f>
        <v>0</v>
      </c>
    </row>
    <row r="19" spans="2:38" ht="30" customHeight="1" x14ac:dyDescent="0.3">
      <c r="B19" s="16" t="s">
        <v>51</v>
      </c>
      <c r="C19" s="1" t="s">
        <v>38</v>
      </c>
      <c r="D19" s="1" t="s">
        <v>38</v>
      </c>
      <c r="E19" s="1" t="s">
        <v>38</v>
      </c>
      <c r="F19" s="1" t="s">
        <v>38</v>
      </c>
      <c r="G19" s="1" t="s">
        <v>38</v>
      </c>
      <c r="H19" s="1" t="s">
        <v>38</v>
      </c>
      <c r="I19" s="1" t="s">
        <v>38</v>
      </c>
      <c r="J19" s="1" t="s">
        <v>38</v>
      </c>
      <c r="K19" s="1" t="s">
        <v>38</v>
      </c>
      <c r="L19" s="1" t="s">
        <v>38</v>
      </c>
      <c r="M19" s="1" t="s">
        <v>38</v>
      </c>
      <c r="N19" s="1" t="s">
        <v>38</v>
      </c>
      <c r="O19" s="1" t="s">
        <v>38</v>
      </c>
      <c r="P19" s="1" t="s">
        <v>38</v>
      </c>
      <c r="Q19" s="1" t="s">
        <v>38</v>
      </c>
      <c r="R19" s="1" t="s">
        <v>38</v>
      </c>
      <c r="S19" s="1" t="s">
        <v>38</v>
      </c>
      <c r="T19" s="1" t="s">
        <v>38</v>
      </c>
      <c r="U19" s="1" t="s">
        <v>38</v>
      </c>
      <c r="V19" s="1" t="s">
        <v>38</v>
      </c>
      <c r="W19" s="1" t="s">
        <v>38</v>
      </c>
      <c r="X19" s="1" t="s">
        <v>38</v>
      </c>
      <c r="Y19" s="1" t="s">
        <v>38</v>
      </c>
      <c r="Z19" s="1" t="s">
        <v>38</v>
      </c>
      <c r="AA19" s="1" t="s">
        <v>38</v>
      </c>
      <c r="AB19" s="1" t="s">
        <v>38</v>
      </c>
      <c r="AC19" s="1" t="s">
        <v>38</v>
      </c>
      <c r="AD19" s="1" t="s">
        <v>38</v>
      </c>
      <c r="AE19" s="1" t="s">
        <v>38</v>
      </c>
      <c r="AF19" s="1" t="s">
        <v>38</v>
      </c>
      <c r="AG19" s="1" t="s">
        <v>38</v>
      </c>
      <c r="AH19" s="20">
        <f>COUNTIF(Janvier[[#This Row],[1]:[31]],$AH$5)</f>
        <v>0</v>
      </c>
      <c r="AI19" s="20">
        <f>COUNTIF(Janvier[[#This Row],[1]:[31]],$AI$4)+COUNTIF(Janvier[[#This Row],[1]:[31]],$AI$5)</f>
        <v>0</v>
      </c>
      <c r="AJ19" s="20">
        <f>COUNTIF(Janvier[[#This Row],[1]:[31]],$AJ$5)</f>
        <v>0</v>
      </c>
      <c r="AK19" s="20">
        <f>COUNTIF(Janvier[[#This Row],[1]:[31]],$AK$5)</f>
        <v>31</v>
      </c>
      <c r="AL19" s="20">
        <f>COUNTIF(Janvier[[#This Row],[1]:[31]],$AL$5)</f>
        <v>0</v>
      </c>
    </row>
    <row r="20" spans="2:38" ht="30" customHeight="1" x14ac:dyDescent="0.3">
      <c r="B20" s="19" t="s">
        <v>52</v>
      </c>
      <c r="C20" s="1"/>
      <c r="D20" s="1"/>
      <c r="E20" s="1"/>
      <c r="F20" s="1"/>
      <c r="G20" s="1"/>
      <c r="H20" s="1"/>
      <c r="I20" s="1"/>
      <c r="J20" s="1"/>
      <c r="K20" s="1"/>
      <c r="L20" s="1"/>
      <c r="M20" s="1"/>
      <c r="N20" s="1"/>
      <c r="O20" s="1" t="s">
        <v>67</v>
      </c>
      <c r="P20" s="1" t="s">
        <v>67</v>
      </c>
      <c r="Q20" s="1" t="s">
        <v>67</v>
      </c>
      <c r="R20" s="1"/>
      <c r="S20" s="1"/>
      <c r="T20" s="1"/>
      <c r="U20" s="1"/>
      <c r="V20" s="1"/>
      <c r="W20" s="1"/>
      <c r="X20" s="1"/>
      <c r="Y20" s="1"/>
      <c r="Z20" s="1"/>
      <c r="AA20" s="1"/>
      <c r="AB20" s="1"/>
      <c r="AC20" s="1"/>
      <c r="AD20" s="1"/>
      <c r="AE20" s="1"/>
      <c r="AF20" s="1" t="s">
        <v>37</v>
      </c>
      <c r="AG20" s="1"/>
      <c r="AH20" s="20">
        <f>COUNTIF(Janvier[[#This Row],[1]:[31]],$AH$5)</f>
        <v>0</v>
      </c>
      <c r="AI20" s="20">
        <f>COUNTIF(Janvier[[#This Row],[1]:[31]],$AI$4)+COUNTIF(Janvier[[#This Row],[1]:[31]],$AI$5)</f>
        <v>3</v>
      </c>
      <c r="AJ20" s="20">
        <f>COUNTIF(Janvier[[#This Row],[1]:[31]],$AJ$5)</f>
        <v>1</v>
      </c>
      <c r="AK20" s="20">
        <f>COUNTIF(Janvier[[#This Row],[1]:[31]],$AK$5)</f>
        <v>0</v>
      </c>
      <c r="AL20" s="20">
        <f>COUNTIF(Janvier[[#This Row],[1]:[31]],$AL$5)</f>
        <v>0</v>
      </c>
    </row>
    <row r="21" spans="2:38" ht="30" customHeight="1" x14ac:dyDescent="0.3">
      <c r="B21" s="18" t="s">
        <v>53</v>
      </c>
      <c r="C21" s="1" t="s">
        <v>66</v>
      </c>
      <c r="D21" s="1" t="s">
        <v>2</v>
      </c>
      <c r="E21" s="1" t="s">
        <v>2</v>
      </c>
      <c r="F21" s="1" t="s">
        <v>2</v>
      </c>
      <c r="G21" s="1" t="s">
        <v>2</v>
      </c>
      <c r="H21" s="1" t="s">
        <v>2</v>
      </c>
      <c r="I21" s="1" t="s">
        <v>2</v>
      </c>
      <c r="J21" s="1" t="s">
        <v>2</v>
      </c>
      <c r="K21" s="1" t="s">
        <v>2</v>
      </c>
      <c r="L21" s="1" t="s">
        <v>2</v>
      </c>
      <c r="M21" s="1" t="s">
        <v>2</v>
      </c>
      <c r="N21" s="1" t="s">
        <v>2</v>
      </c>
      <c r="O21" s="1" t="s">
        <v>2</v>
      </c>
      <c r="P21" s="1" t="s">
        <v>2</v>
      </c>
      <c r="Q21" s="1" t="s">
        <v>2</v>
      </c>
      <c r="R21" s="1"/>
      <c r="S21" s="1"/>
      <c r="T21" s="1"/>
      <c r="U21" s="1"/>
      <c r="V21" s="1"/>
      <c r="W21" s="1"/>
      <c r="X21" s="1"/>
      <c r="Y21" s="1"/>
      <c r="Z21" s="1"/>
      <c r="AA21" s="1"/>
      <c r="AB21" s="1"/>
      <c r="AC21" s="1"/>
      <c r="AD21" s="1"/>
      <c r="AE21" s="1"/>
      <c r="AF21" s="1"/>
      <c r="AG21" s="1"/>
      <c r="AH21" s="20">
        <f>COUNTIF(Janvier[[#This Row],[1]:[31]],$AH$5)</f>
        <v>14</v>
      </c>
      <c r="AI21" s="20">
        <f>COUNTIF(Janvier[[#This Row],[1]:[31]],$AI$4)+COUNTIF(Janvier[[#This Row],[1]:[31]],$AI$5)</f>
        <v>1</v>
      </c>
      <c r="AJ21" s="20">
        <f>COUNTIF(Janvier[[#This Row],[1]:[31]],$AJ$5)</f>
        <v>0</v>
      </c>
      <c r="AK21" s="20">
        <f>COUNTIF(Janvier[[#This Row],[1]:[31]],$AK$5)</f>
        <v>0</v>
      </c>
      <c r="AL21" s="20">
        <f>COUNTIF(Janvier[[#This Row],[1]:[31]],$AL$5)</f>
        <v>0</v>
      </c>
    </row>
    <row r="22" spans="2:38" ht="30" customHeight="1" x14ac:dyDescent="0.3">
      <c r="B22" s="17" t="s">
        <v>54</v>
      </c>
      <c r="C22" s="1"/>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20">
        <f>COUNTIF(Janvier[[#This Row],[1]:[31]],$AH$5)</f>
        <v>0</v>
      </c>
      <c r="AI22" s="20">
        <f>COUNTIF(Janvier[[#This Row],[1]:[31]],$AI$4)+COUNTIF(Janvier[[#This Row],[1]:[31]],$AI$5)</f>
        <v>0</v>
      </c>
      <c r="AJ22" s="20">
        <f>COUNTIF(Janvier[[#This Row],[1]:[31]],$AJ$5)</f>
        <v>0</v>
      </c>
      <c r="AK22" s="20">
        <f>COUNTIF(Janvier[[#This Row],[1]:[31]],$AK$5)</f>
        <v>0</v>
      </c>
      <c r="AL22" s="20">
        <f>COUNTIF(Janvier[[#This Row],[1]:[31]],$AL$5)</f>
        <v>0</v>
      </c>
    </row>
    <row r="23" spans="2:38" ht="30" customHeight="1" x14ac:dyDescent="0.3">
      <c r="B23" s="19" t="s">
        <v>55</v>
      </c>
      <c r="C23" s="1"/>
      <c r="D23" s="1"/>
      <c r="E23" s="1"/>
      <c r="F23" s="1"/>
      <c r="G23" s="1"/>
      <c r="H23" s="1"/>
      <c r="I23" s="1"/>
      <c r="J23" s="1"/>
      <c r="K23" s="1"/>
      <c r="L23" s="1"/>
      <c r="M23" s="1"/>
      <c r="N23" s="1"/>
      <c r="O23" s="1"/>
      <c r="P23" s="1"/>
      <c r="Q23" s="1"/>
      <c r="R23" s="1"/>
      <c r="S23" s="1"/>
      <c r="T23" s="1"/>
      <c r="U23" s="1"/>
      <c r="V23" s="1"/>
      <c r="W23" s="1"/>
      <c r="X23" s="1"/>
      <c r="Y23" s="1"/>
      <c r="Z23" s="1"/>
      <c r="AA23" s="1"/>
      <c r="AB23" s="1"/>
      <c r="AC23" s="1" t="s">
        <v>66</v>
      </c>
      <c r="AD23" s="1" t="s">
        <v>66</v>
      </c>
      <c r="AE23" s="1" t="s">
        <v>66</v>
      </c>
      <c r="AF23" s="1"/>
      <c r="AG23" s="1"/>
      <c r="AH23" s="20">
        <f>COUNTIF(Janvier[[#This Row],[1]:[31]],$AH$5)</f>
        <v>0</v>
      </c>
      <c r="AI23" s="20">
        <f>COUNTIF(Janvier[[#This Row],[1]:[31]],$AI$4)+COUNTIF(Janvier[[#This Row],[1]:[31]],$AI$5)</f>
        <v>3</v>
      </c>
      <c r="AJ23" s="20">
        <f>COUNTIF(Janvier[[#This Row],[1]:[31]],$AJ$5)</f>
        <v>0</v>
      </c>
      <c r="AK23" s="20">
        <f>COUNTIF(Janvier[[#This Row],[1]:[31]],$AK$5)</f>
        <v>0</v>
      </c>
      <c r="AL23" s="20">
        <f>COUNTIF(Janvier[[#This Row],[1]:[31]],$AL$5)</f>
        <v>0</v>
      </c>
    </row>
    <row r="24" spans="2:38" ht="30" customHeight="1" x14ac:dyDescent="0.3">
      <c r="B24" s="17" t="s">
        <v>56</v>
      </c>
      <c r="C24" s="1"/>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20">
        <f>COUNTIF(Janvier[[#This Row],[1]:[31]],$AH$5)</f>
        <v>0</v>
      </c>
      <c r="AI24" s="20">
        <f>COUNTIF(Janvier[[#This Row],[1]:[31]],$AI$4)+COUNTIF(Janvier[[#This Row],[1]:[31]],$AI$5)</f>
        <v>0</v>
      </c>
      <c r="AJ24" s="20">
        <f>COUNTIF(Janvier[[#This Row],[1]:[31]],$AJ$5)</f>
        <v>0</v>
      </c>
      <c r="AK24" s="20">
        <f>COUNTIF(Janvier[[#This Row],[1]:[31]],$AK$5)</f>
        <v>0</v>
      </c>
      <c r="AL24" s="20">
        <f>COUNTIF(Janvier[[#This Row],[1]:[31]],$AL$5)</f>
        <v>0</v>
      </c>
    </row>
    <row r="25" spans="2:38" ht="30" customHeight="1" x14ac:dyDescent="0.3">
      <c r="B25" s="19" t="s">
        <v>57</v>
      </c>
      <c r="C25" s="1"/>
      <c r="D25" s="1"/>
      <c r="E25" s="1"/>
      <c r="F25" s="1"/>
      <c r="G25" s="1"/>
      <c r="H25" s="1" t="s">
        <v>66</v>
      </c>
      <c r="I25" s="1" t="s">
        <v>66</v>
      </c>
      <c r="J25" s="1" t="s">
        <v>66</v>
      </c>
      <c r="K25" s="1"/>
      <c r="L25" s="1"/>
      <c r="M25" s="1"/>
      <c r="N25" s="1"/>
      <c r="O25" s="1"/>
      <c r="P25" s="1"/>
      <c r="Q25" s="1"/>
      <c r="R25" s="1"/>
      <c r="S25" s="1"/>
      <c r="T25" s="1"/>
      <c r="U25" s="1"/>
      <c r="V25" s="1"/>
      <c r="W25" s="1"/>
      <c r="X25" s="1"/>
      <c r="Y25" s="1"/>
      <c r="Z25" s="1"/>
      <c r="AA25" s="1"/>
      <c r="AB25" s="1"/>
      <c r="AC25" s="1"/>
      <c r="AD25" s="1"/>
      <c r="AE25" s="1"/>
      <c r="AF25" s="1"/>
      <c r="AG25" s="1"/>
      <c r="AH25" s="20">
        <f>COUNTIF(Janvier[[#This Row],[1]:[31]],$AH$5)</f>
        <v>0</v>
      </c>
      <c r="AI25" s="20">
        <f>COUNTIF(Janvier[[#This Row],[1]:[31]],$AI$4)+COUNTIF(Janvier[[#This Row],[1]:[31]],$AI$5)</f>
        <v>3</v>
      </c>
      <c r="AJ25" s="20">
        <f>COUNTIF(Janvier[[#This Row],[1]:[31]],$AJ$5)</f>
        <v>0</v>
      </c>
      <c r="AK25" s="20">
        <f>COUNTIF(Janvier[[#This Row],[1]:[31]],$AK$5)</f>
        <v>0</v>
      </c>
      <c r="AL25" s="20">
        <f>COUNTIF(Janvier[[#This Row],[1]:[31]],$AL$5)</f>
        <v>0</v>
      </c>
    </row>
    <row r="26" spans="2:38" ht="30" customHeight="1" x14ac:dyDescent="0.3">
      <c r="B26" s="16" t="s">
        <v>58</v>
      </c>
      <c r="C26" s="1"/>
      <c r="D26" s="1"/>
      <c r="E26" s="1"/>
      <c r="F26" s="1"/>
      <c r="G26" s="1"/>
      <c r="H26" s="1"/>
      <c r="I26" s="1"/>
      <c r="J26" s="1"/>
      <c r="K26" s="1"/>
      <c r="L26" s="1"/>
      <c r="M26" s="1"/>
      <c r="N26" s="1"/>
      <c r="O26" s="1" t="s">
        <v>66</v>
      </c>
      <c r="P26" s="1" t="s">
        <v>66</v>
      </c>
      <c r="Q26" s="1" t="s">
        <v>66</v>
      </c>
      <c r="R26" s="1"/>
      <c r="S26" s="1"/>
      <c r="T26" s="1"/>
      <c r="U26" s="1"/>
      <c r="V26" s="1"/>
      <c r="W26" s="1"/>
      <c r="X26" s="1"/>
      <c r="Y26" s="1"/>
      <c r="Z26" s="1"/>
      <c r="AA26" s="1"/>
      <c r="AB26" s="1"/>
      <c r="AC26" s="1" t="s">
        <v>67</v>
      </c>
      <c r="AD26" s="1" t="s">
        <v>67</v>
      </c>
      <c r="AE26" s="1" t="s">
        <v>67</v>
      </c>
      <c r="AF26" s="1"/>
      <c r="AG26" s="1"/>
      <c r="AH26" s="20">
        <f>COUNTIF(Janvier[[#This Row],[1]:[31]],$AH$5)</f>
        <v>0</v>
      </c>
      <c r="AI26" s="20">
        <f>COUNTIF(Janvier[[#This Row],[1]:[31]],$AI$4)+COUNTIF(Janvier[[#This Row],[1]:[31]],$AI$5)</f>
        <v>6</v>
      </c>
      <c r="AJ26" s="20">
        <f>COUNTIF(Janvier[[#This Row],[1]:[31]],$AJ$5)</f>
        <v>0</v>
      </c>
      <c r="AK26" s="20">
        <f>COUNTIF(Janvier[[#This Row],[1]:[31]],$AK$5)</f>
        <v>0</v>
      </c>
      <c r="AL26" s="20">
        <f>COUNTIF(Janvier[[#This Row],[1]:[31]],$AL$5)</f>
        <v>0</v>
      </c>
    </row>
    <row r="27" spans="2:38" ht="30" customHeight="1" x14ac:dyDescent="0.3">
      <c r="B27" s="19" t="s">
        <v>59</v>
      </c>
      <c r="C27" s="1"/>
      <c r="D27" s="1"/>
      <c r="E27" s="1"/>
      <c r="F27" s="1"/>
      <c r="G27" s="1"/>
      <c r="H27" s="1"/>
      <c r="I27" s="1"/>
      <c r="J27" s="1"/>
      <c r="K27" s="1"/>
      <c r="L27" s="1"/>
      <c r="M27" s="1"/>
      <c r="N27" s="1"/>
      <c r="O27" s="1"/>
      <c r="P27" s="1"/>
      <c r="Q27" s="1"/>
      <c r="R27" s="1"/>
      <c r="S27" s="1"/>
      <c r="T27" s="1"/>
      <c r="U27" s="1"/>
      <c r="V27" s="1" t="s">
        <v>67</v>
      </c>
      <c r="W27" s="1" t="s">
        <v>67</v>
      </c>
      <c r="X27" s="1" t="s">
        <v>67</v>
      </c>
      <c r="Y27" s="1"/>
      <c r="Z27" s="1"/>
      <c r="AA27" s="1"/>
      <c r="AB27" s="1"/>
      <c r="AC27" s="1"/>
      <c r="AD27" s="1"/>
      <c r="AE27" s="1"/>
      <c r="AF27" s="1"/>
      <c r="AG27" s="1"/>
      <c r="AH27" s="20">
        <f>COUNTIF(Janvier[[#This Row],[1]:[31]],$AH$5)</f>
        <v>0</v>
      </c>
      <c r="AI27" s="20">
        <f>COUNTIF(Janvier[[#This Row],[1]:[31]],$AI$4)+COUNTIF(Janvier[[#This Row],[1]:[31]],$AI$5)</f>
        <v>3</v>
      </c>
      <c r="AJ27" s="20">
        <f>COUNTIF(Janvier[[#This Row],[1]:[31]],$AJ$5)</f>
        <v>0</v>
      </c>
      <c r="AK27" s="20">
        <f>COUNTIF(Janvier[[#This Row],[1]:[31]],$AK$5)</f>
        <v>0</v>
      </c>
      <c r="AL27" s="20">
        <f>COUNTIF(Janvier[[#This Row],[1]:[31]],$AL$5)</f>
        <v>0</v>
      </c>
    </row>
    <row r="28" spans="2:38" ht="30" customHeight="1" x14ac:dyDescent="0.3">
      <c r="B28" s="16" t="s">
        <v>60</v>
      </c>
      <c r="C28" s="1"/>
      <c r="D28" s="1"/>
      <c r="E28" s="1"/>
      <c r="F28" s="1"/>
      <c r="G28" s="1"/>
      <c r="H28" s="1"/>
      <c r="I28" s="1"/>
      <c r="J28" s="1"/>
      <c r="K28" s="1"/>
      <c r="L28" s="1"/>
      <c r="M28" s="1"/>
      <c r="N28" s="1"/>
      <c r="O28" s="1" t="s">
        <v>67</v>
      </c>
      <c r="P28" s="1" t="s">
        <v>67</v>
      </c>
      <c r="Q28" s="1" t="s">
        <v>67</v>
      </c>
      <c r="R28" s="1"/>
      <c r="S28" s="1"/>
      <c r="T28" s="1"/>
      <c r="U28" s="1"/>
      <c r="V28" s="1"/>
      <c r="W28" s="1"/>
      <c r="X28" s="1"/>
      <c r="Y28" s="1"/>
      <c r="Z28" s="1"/>
      <c r="AA28" s="1"/>
      <c r="AB28" s="1"/>
      <c r="AC28" s="1"/>
      <c r="AD28" s="1"/>
      <c r="AE28" s="1"/>
      <c r="AF28" s="1"/>
      <c r="AG28" s="1"/>
      <c r="AH28" s="20">
        <f>COUNTIF(Janvier[[#This Row],[1]:[31]],$AH$5)</f>
        <v>0</v>
      </c>
      <c r="AI28" s="20">
        <f>COUNTIF(Janvier[[#This Row],[1]:[31]],$AI$4)+COUNTIF(Janvier[[#This Row],[1]:[31]],$AI$5)</f>
        <v>3</v>
      </c>
      <c r="AJ28" s="20">
        <f>COUNTIF(Janvier[[#This Row],[1]:[31]],$AJ$5)</f>
        <v>0</v>
      </c>
      <c r="AK28" s="20">
        <f>COUNTIF(Janvier[[#This Row],[1]:[31]],$AK$5)</f>
        <v>0</v>
      </c>
      <c r="AL28" s="20">
        <f>COUNTIF(Janvier[[#This Row],[1]:[31]],$AL$5)</f>
        <v>0</v>
      </c>
    </row>
    <row r="29" spans="2:38" ht="30" customHeight="1" x14ac:dyDescent="0.3">
      <c r="B29" s="16" t="s">
        <v>61</v>
      </c>
      <c r="C29" s="1" t="s">
        <v>67</v>
      </c>
      <c r="D29" s="1"/>
      <c r="E29" s="1"/>
      <c r="F29" s="1"/>
      <c r="G29" s="1"/>
      <c r="H29" s="1"/>
      <c r="I29" s="1"/>
      <c r="J29" s="1"/>
      <c r="K29" s="1"/>
      <c r="L29" s="1"/>
      <c r="M29" s="1"/>
      <c r="N29" s="1"/>
      <c r="O29" s="1"/>
      <c r="P29" s="1"/>
      <c r="Q29" s="1"/>
      <c r="R29" s="1"/>
      <c r="S29" s="1"/>
      <c r="T29" s="1"/>
      <c r="U29" s="1"/>
      <c r="V29" s="1" t="s">
        <v>67</v>
      </c>
      <c r="W29" s="1" t="s">
        <v>67</v>
      </c>
      <c r="X29" s="1" t="s">
        <v>67</v>
      </c>
      <c r="Y29" s="1"/>
      <c r="Z29" s="1"/>
      <c r="AA29" s="1"/>
      <c r="AB29" s="1"/>
      <c r="AC29" s="1"/>
      <c r="AD29" s="1"/>
      <c r="AE29" s="1"/>
      <c r="AF29" s="1"/>
      <c r="AG29" s="1"/>
      <c r="AH29" s="20">
        <f>COUNTIF(Janvier[[#This Row],[1]:[31]],$AH$5)</f>
        <v>0</v>
      </c>
      <c r="AI29" s="20">
        <f>COUNTIF(Janvier[[#This Row],[1]:[31]],$AI$4)+COUNTIF(Janvier[[#This Row],[1]:[31]],$AI$5)</f>
        <v>4</v>
      </c>
      <c r="AJ29" s="20">
        <f>COUNTIF(Janvier[[#This Row],[1]:[31]],$AJ$5)</f>
        <v>0</v>
      </c>
      <c r="AK29" s="20">
        <f>COUNTIF(Janvier[[#This Row],[1]:[31]],$AK$5)</f>
        <v>0</v>
      </c>
      <c r="AL29" s="20">
        <f>COUNTIF(Janvier[[#This Row],[1]:[31]],$AL$5)</f>
        <v>0</v>
      </c>
    </row>
    <row r="30" spans="2:38" ht="30" customHeight="1" x14ac:dyDescent="0.3">
      <c r="B30" s="19" t="s">
        <v>62</v>
      </c>
      <c r="C30" s="1"/>
      <c r="D30" s="1"/>
      <c r="E30" s="1"/>
      <c r="F30" s="1"/>
      <c r="G30" s="1"/>
      <c r="H30" s="1"/>
      <c r="I30" s="1"/>
      <c r="J30" s="1"/>
      <c r="K30" s="1"/>
      <c r="L30" s="1"/>
      <c r="M30" s="1"/>
      <c r="N30" s="1"/>
      <c r="O30" s="1"/>
      <c r="P30" s="1"/>
      <c r="Q30" s="1"/>
      <c r="R30" s="1"/>
      <c r="S30" s="1"/>
      <c r="T30" s="1"/>
      <c r="U30" s="1"/>
      <c r="V30" s="1"/>
      <c r="W30" s="1"/>
      <c r="X30" s="1"/>
      <c r="Y30" s="1"/>
      <c r="Z30" s="1"/>
      <c r="AA30" s="1"/>
      <c r="AB30" s="1"/>
      <c r="AC30" s="1" t="s">
        <v>67</v>
      </c>
      <c r="AD30" s="1" t="s">
        <v>67</v>
      </c>
      <c r="AE30" s="1" t="s">
        <v>67</v>
      </c>
      <c r="AF30" s="1"/>
      <c r="AG30" s="1"/>
      <c r="AH30" s="20">
        <f>COUNTIF(Janvier[[#This Row],[1]:[31]],$AH$5)</f>
        <v>0</v>
      </c>
      <c r="AI30" s="20">
        <f>COUNTIF(Janvier[[#This Row],[1]:[31]],$AI$4)+COUNTIF(Janvier[[#This Row],[1]:[31]],$AI$5)</f>
        <v>3</v>
      </c>
      <c r="AJ30" s="20">
        <f>COUNTIF(Janvier[[#This Row],[1]:[31]],$AJ$5)</f>
        <v>0</v>
      </c>
      <c r="AK30" s="20">
        <f>COUNTIF(Janvier[[#This Row],[1]:[31]],$AK$5)</f>
        <v>0</v>
      </c>
      <c r="AL30" s="20">
        <f>COUNTIF(Janvier[[#This Row],[1]:[31]],$AL$5)</f>
        <v>0</v>
      </c>
    </row>
    <row r="31" spans="2:38" ht="30" customHeight="1" x14ac:dyDescent="0.3">
      <c r="B31" s="19" t="s">
        <v>63</v>
      </c>
      <c r="C31" s="1"/>
      <c r="D31" s="1"/>
      <c r="E31" s="1"/>
      <c r="F31" s="1"/>
      <c r="G31" s="1"/>
      <c r="H31" s="1" t="s">
        <v>67</v>
      </c>
      <c r="I31" s="1" t="s">
        <v>67</v>
      </c>
      <c r="J31" s="1" t="s">
        <v>67</v>
      </c>
      <c r="K31" s="1"/>
      <c r="L31" s="1"/>
      <c r="M31" s="1"/>
      <c r="N31" s="1"/>
      <c r="O31" s="1"/>
      <c r="P31" s="1"/>
      <c r="Q31" s="1"/>
      <c r="R31" s="1"/>
      <c r="S31" s="1"/>
      <c r="T31" s="1"/>
      <c r="U31" s="1"/>
      <c r="V31" s="1"/>
      <c r="W31" s="1"/>
      <c r="X31" s="1"/>
      <c r="Y31" s="1"/>
      <c r="Z31" s="1"/>
      <c r="AA31" s="1"/>
      <c r="AB31" s="1"/>
      <c r="AC31" s="1"/>
      <c r="AD31" s="1"/>
      <c r="AE31" s="1"/>
      <c r="AF31" s="1"/>
      <c r="AG31" s="1"/>
      <c r="AH31" s="20">
        <f>COUNTIF(Janvier[[#This Row],[1]:[31]],$AH$5)</f>
        <v>0</v>
      </c>
      <c r="AI31" s="20">
        <f>COUNTIF(Janvier[[#This Row],[1]:[31]],$AI$4)+COUNTIF(Janvier[[#This Row],[1]:[31]],$AI$5)</f>
        <v>3</v>
      </c>
      <c r="AJ31" s="20">
        <f>COUNTIF(Janvier[[#This Row],[1]:[31]],$AJ$5)</f>
        <v>0</v>
      </c>
      <c r="AK31" s="20">
        <f>COUNTIF(Janvier[[#This Row],[1]:[31]],$AK$5)</f>
        <v>0</v>
      </c>
      <c r="AL31" s="20">
        <f>COUNTIF(Janvier[[#This Row],[1]:[31]],$AL$5)</f>
        <v>0</v>
      </c>
    </row>
    <row r="32" spans="2:38" ht="30" customHeight="1" x14ac:dyDescent="0.3">
      <c r="B32" s="17" t="s">
        <v>64</v>
      </c>
      <c r="C32" s="1"/>
      <c r="D32" s="1" t="s">
        <v>37</v>
      </c>
      <c r="E32" s="1" t="s">
        <v>37</v>
      </c>
      <c r="F32" s="1" t="s">
        <v>37</v>
      </c>
      <c r="G32" s="1" t="s">
        <v>37</v>
      </c>
      <c r="H32" s="1" t="s">
        <v>37</v>
      </c>
      <c r="I32" s="1"/>
      <c r="J32" s="1"/>
      <c r="K32" s="1"/>
      <c r="L32" s="1"/>
      <c r="M32" s="1"/>
      <c r="N32" s="1"/>
      <c r="O32" s="1"/>
      <c r="P32" s="1"/>
      <c r="Q32" s="1"/>
      <c r="R32" s="1"/>
      <c r="S32" s="1"/>
      <c r="T32" s="1"/>
      <c r="U32" s="1"/>
      <c r="V32" s="1"/>
      <c r="W32" s="1"/>
      <c r="X32" s="1"/>
      <c r="Y32" s="1"/>
      <c r="Z32" s="1"/>
      <c r="AA32" s="1"/>
      <c r="AB32" s="1"/>
      <c r="AC32" s="1"/>
      <c r="AD32" s="1"/>
      <c r="AE32" s="1"/>
      <c r="AF32" s="1" t="s">
        <v>37</v>
      </c>
      <c r="AG32" s="1"/>
      <c r="AH32" s="20">
        <f>COUNTIF(Janvier[[#This Row],[1]:[31]],$AH$5)</f>
        <v>0</v>
      </c>
      <c r="AI32" s="20">
        <f>COUNTIF(Janvier[[#This Row],[1]:[31]],$AI$4)+COUNTIF(Janvier[[#This Row],[1]:[31]],$AI$5)</f>
        <v>0</v>
      </c>
      <c r="AJ32" s="20">
        <f>COUNTIF(Janvier[[#This Row],[1]:[31]],$AJ$5)</f>
        <v>6</v>
      </c>
      <c r="AK32" s="20">
        <f>COUNTIF(Janvier[[#This Row],[1]:[31]],$AK$5)</f>
        <v>0</v>
      </c>
      <c r="AL32" s="20">
        <f>COUNTIF(Janvier[[#This Row],[1]:[31]],$AL$5)</f>
        <v>0</v>
      </c>
    </row>
    <row r="33" spans="2:38" ht="30" customHeight="1" x14ac:dyDescent="0.3">
      <c r="B33" s="16" t="s">
        <v>65</v>
      </c>
      <c r="C33" s="1"/>
      <c r="D33" s="1"/>
      <c r="E33" s="1"/>
      <c r="F33" s="1"/>
      <c r="G33" s="1"/>
      <c r="H33" s="1" t="s">
        <v>67</v>
      </c>
      <c r="I33" s="1" t="s">
        <v>67</v>
      </c>
      <c r="J33" s="1" t="s">
        <v>67</v>
      </c>
      <c r="K33" s="1"/>
      <c r="L33" s="1"/>
      <c r="M33" s="1"/>
      <c r="N33" s="1"/>
      <c r="O33" s="1"/>
      <c r="P33" s="1"/>
      <c r="Q33" s="1"/>
      <c r="R33" s="1"/>
      <c r="S33" s="1"/>
      <c r="T33" s="1"/>
      <c r="U33" s="1"/>
      <c r="V33" s="1"/>
      <c r="W33" s="1"/>
      <c r="X33" s="1"/>
      <c r="Y33" s="1"/>
      <c r="Z33" s="1"/>
      <c r="AA33" s="1"/>
      <c r="AB33" s="1"/>
      <c r="AC33" s="1"/>
      <c r="AD33" s="1"/>
      <c r="AE33" s="1"/>
      <c r="AF33" s="1"/>
      <c r="AG33" s="1"/>
      <c r="AH33" s="20">
        <f>COUNTIF(Janvier[[#This Row],[1]:[31]],$AH$5)</f>
        <v>0</v>
      </c>
      <c r="AI33" s="20">
        <f>COUNTIF(Janvier[[#This Row],[1]:[31]],$AI$4)+COUNTIF(Janvier[[#This Row],[1]:[31]],$AI$5)</f>
        <v>3</v>
      </c>
      <c r="AJ33" s="20">
        <f>COUNTIF(Janvier[[#This Row],[1]:[31]],$AJ$5)</f>
        <v>0</v>
      </c>
      <c r="AK33" s="20">
        <f>COUNTIF(Janvier[[#This Row],[1]:[31]],$AK$5)</f>
        <v>0</v>
      </c>
      <c r="AL33" s="20">
        <f>COUNTIF(Janvier[[#This Row],[1]:[31]],$AL$5)</f>
        <v>0</v>
      </c>
    </row>
    <row r="34" spans="2:38" ht="30" customHeight="1" x14ac:dyDescent="0.3">
      <c r="B34" s="12">
        <v>28</v>
      </c>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20">
        <f>COUNTIF(Janvier[[#This Row],[1]:[31]],$AH$5)</f>
        <v>0</v>
      </c>
      <c r="AI34" s="20">
        <f>COUNTIF(Janvier[[#This Row],[1]:[31]],$AI$4)+COUNTIF(Janvier[[#This Row],[1]:[31]],$AI$5)</f>
        <v>0</v>
      </c>
      <c r="AJ34" s="20">
        <f>COUNTIF(Janvier[[#This Row],[1]:[31]],$AJ$5)</f>
        <v>0</v>
      </c>
      <c r="AK34" s="20">
        <f>COUNTIF(Janvier[[#This Row],[1]:[31]],$AK$5)</f>
        <v>0</v>
      </c>
      <c r="AL34" s="20">
        <f>COUNTIF(Janvier[[#This Row],[1]:[31]],$AL$5)</f>
        <v>0</v>
      </c>
    </row>
    <row r="35" spans="2:38" ht="30" customHeight="1" x14ac:dyDescent="0.3">
      <c r="B35" s="12">
        <v>29</v>
      </c>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20">
        <f>COUNTIF(Janvier[[#This Row],[1]:[31]],$AH$5)</f>
        <v>0</v>
      </c>
      <c r="AI35" s="20">
        <f>COUNTIF(Janvier[[#This Row],[1]:[31]],$AI$4)+COUNTIF(Janvier[[#This Row],[1]:[31]],$AI$5)</f>
        <v>0</v>
      </c>
      <c r="AJ35" s="20">
        <f>COUNTIF(Janvier[[#This Row],[1]:[31]],$AJ$5)</f>
        <v>0</v>
      </c>
      <c r="AK35" s="20">
        <f>COUNTIF(Janvier[[#This Row],[1]:[31]],$AK$5)</f>
        <v>0</v>
      </c>
      <c r="AL35" s="20">
        <f>COUNTIF(Janvier[[#This Row],[1]:[31]],$AL$5)</f>
        <v>0</v>
      </c>
    </row>
    <row r="36" spans="2:38" ht="30" customHeight="1" x14ac:dyDescent="0.3">
      <c r="B36" s="13">
        <v>30</v>
      </c>
      <c r="C36" s="1"/>
      <c r="D36" s="1"/>
      <c r="E36" s="1"/>
      <c r="F36" s="1"/>
      <c r="G36" s="1"/>
      <c r="H36" s="1"/>
      <c r="I36" s="1"/>
      <c r="J36" s="1"/>
      <c r="K36" s="1"/>
      <c r="L36" s="1"/>
      <c r="M36" s="1"/>
      <c r="N36" s="1"/>
      <c r="O36" s="1"/>
      <c r="P36" s="1"/>
      <c r="Q36" s="1"/>
      <c r="R36" s="1"/>
      <c r="S36" s="1"/>
      <c r="T36" s="1"/>
      <c r="U36" s="1"/>
      <c r="V36" s="1" t="s">
        <v>7</v>
      </c>
      <c r="W36" s="1" t="s">
        <v>7</v>
      </c>
      <c r="X36" s="1" t="s">
        <v>7</v>
      </c>
      <c r="Y36" s="1" t="s">
        <v>7</v>
      </c>
      <c r="Z36" s="1" t="s">
        <v>7</v>
      </c>
      <c r="AA36" s="1" t="s">
        <v>7</v>
      </c>
      <c r="AB36" s="1" t="s">
        <v>7</v>
      </c>
      <c r="AC36" s="1" t="s">
        <v>7</v>
      </c>
      <c r="AD36" s="1" t="s">
        <v>7</v>
      </c>
      <c r="AE36" s="1"/>
      <c r="AF36" s="1"/>
      <c r="AG36" s="1"/>
      <c r="AH36" s="20">
        <f>COUNTIF(Janvier[[#This Row],[1]:[31]],$AH$5)</f>
        <v>0</v>
      </c>
      <c r="AI36" s="20">
        <f>COUNTIF(Janvier[[#This Row],[1]:[31]],$AI$4)+COUNTIF(Janvier[[#This Row],[1]:[31]],$AI$5)</f>
        <v>0</v>
      </c>
      <c r="AJ36" s="20">
        <f>COUNTIF(Janvier[[#This Row],[1]:[31]],$AJ$5)</f>
        <v>0</v>
      </c>
      <c r="AK36" s="20">
        <f>COUNTIF(Janvier[[#This Row],[1]:[31]],$AK$5)</f>
        <v>0</v>
      </c>
      <c r="AL36" s="20">
        <f>COUNTIF(Janvier[[#This Row],[1]:[31]],$AL$5)</f>
        <v>9</v>
      </c>
    </row>
    <row r="37" spans="2:38" ht="30" customHeight="1" x14ac:dyDescent="0.3">
      <c r="B37" s="26"/>
      <c r="AH37" s="21">
        <f>SUM(AH7:AH36)</f>
        <v>14</v>
      </c>
      <c r="AI37" s="21">
        <f t="shared" ref="AI37:AL37" si="4">SUM(AI7:AI36)</f>
        <v>60</v>
      </c>
      <c r="AJ37" s="21">
        <f t="shared" si="4"/>
        <v>17</v>
      </c>
      <c r="AK37" s="21">
        <f t="shared" si="4"/>
        <v>31</v>
      </c>
      <c r="AL37" s="21">
        <f t="shared" si="4"/>
        <v>9</v>
      </c>
    </row>
  </sheetData>
  <mergeCells count="8">
    <mergeCell ref="C4:AG4"/>
    <mergeCell ref="D2:E2"/>
    <mergeCell ref="G2:I2"/>
    <mergeCell ref="K2:L2"/>
    <mergeCell ref="N2:Q2"/>
    <mergeCell ref="S2:V2"/>
    <mergeCell ref="X2:AA2"/>
    <mergeCell ref="AC2:AF2"/>
  </mergeCells>
  <conditionalFormatting sqref="C17:AG36">
    <cfRule type="expression" dxfId="438" priority="190">
      <formula>COUNTIF(feries,C$5)&gt;0</formula>
    </cfRule>
  </conditionalFormatting>
  <conditionalFormatting sqref="AL7:AL36">
    <cfRule type="dataBar" priority="1">
      <dataBar>
        <cfvo type="num" val="0"/>
        <cfvo type="num" val="31"/>
        <color theme="2" tint="-0.249977111117893"/>
      </dataBar>
      <extLst>
        <ext xmlns:x14="http://schemas.microsoft.com/office/spreadsheetml/2009/9/main" uri="{B025F937-C7B1-47D3-B67F-A62EFF666E3E}">
          <x14:id>{2F62BFAC-608A-423E-9EC2-8BD5704E6B6B}</x14:id>
        </ext>
      </extLst>
    </cfRule>
  </conditionalFormatting>
  <conditionalFormatting sqref="C7:AG36">
    <cfRule type="expression" priority="2">
      <formula>C7=""</formula>
    </cfRule>
    <cfRule type="cellIs" dxfId="437" priority="22" operator="equal">
      <formula>"M"</formula>
    </cfRule>
    <cfRule type="cellIs" dxfId="436" priority="23" operator="equal">
      <formula>"A"</formula>
    </cfRule>
    <cfRule type="cellIs" dxfId="435" priority="28" operator="equal">
      <formula>"FS"</formula>
    </cfRule>
    <cfRule type="cellIs" dxfId="434" priority="29" operator="equal">
      <formula>"G2"</formula>
    </cfRule>
    <cfRule type="cellIs" dxfId="433" priority="30" operator="equal">
      <formula>"G1"</formula>
    </cfRule>
    <cfRule type="cellIs" dxfId="432" priority="31" operator="equal">
      <formula>"C"</formula>
    </cfRule>
  </conditionalFormatting>
  <dataValidations xWindow="212" yWindow="576" count="15">
    <dataValidation allowBlank="1" showInputMessage="1" showErrorMessage="1" prompt="Entrez l’année dans cette cellule." sqref="AH4 AJ4:AK4" xr:uid="{00000000-0002-0000-0000-000000000000}"/>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00000000-0002-0000-0000-000001000000}"/>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00000000-0002-0000-0000-000002000000}"/>
    <dataValidation allowBlank="1" showInputMessage="1" showErrorMessage="1" prompt="Les jours de la semaine dans cette ligne sont mis à jour automatiquement pour le mois en fonction de l’année entrée dans AH4. Chaque jour du mois est une colonne dans laquelle noter l’absence et le motif d’absence d’un employé" sqref="C5" xr:uid="{00000000-0002-0000-0000-000003000000}"/>
    <dataValidation allowBlank="1" showInputMessage="1" showErrorMessage="1" prompt="Calcule automatiquement le nombre total de jours d’absence d’un employé durant ce mois" sqref="AH6:AL6" xr:uid="{00000000-0002-0000-0000-000004000000}"/>
    <dataValidation allowBlank="1" showInputMessage="1" showErrorMessage="1" prompt="Si vous mettez à jour le titre, le changement est automatiquement répercuté sur chaque feuille de calcul. Si vous mettez à jour le titre, le changement est automatiquement répercuté sur chaque feuille de calcul" sqref="B1" xr:uid="{00000000-0002-0000-0000-000005000000}"/>
    <dataValidation allowBlank="1" showInputMessage="1" showErrorMessage="1" prompt="Mois de ce calendrier des absences. Mettez à jour l’année dans la cellule AH4. Suivez les totaux mensuels dans la dernière cellule du tableau. Entrez les noms des employés dans la colonne B du tableau" sqref="B4" xr:uid="{00000000-0002-0000-0000-000006000000}"/>
    <dataValidation allowBlank="1" showInputMessage="1" showErrorMessage="1" prompt="Cette ligne définit les clés utilisées dans le tableau : Congé en C2, Personnel en F2 et Congé maladie en J2. Les cellules M2 et R2 sont personnalisables" sqref="B2" xr:uid="{00000000-0002-0000-0000-000007000000}"/>
    <dataValidation allowBlank="1" showInputMessage="1" showErrorMessage="1" prompt="La lettre « C » indique une absence pour cause de congé" sqref="C2 AH5" xr:uid="{00000000-0002-0000-0000-000008000000}"/>
    <dataValidation allowBlank="1" showInputMessage="1" showErrorMessage="1" prompt="La lettre « P » indique une absence pour motifs personnels" sqref="F2" xr:uid="{00000000-0002-0000-0000-000009000000}"/>
    <dataValidation allowBlank="1" showInputMessage="1" showErrorMessage="1" prompt="La lettre « M » indique une absence pour cause de maladie" sqref="J2" xr:uid="{00000000-0002-0000-0000-00000A000000}"/>
    <dataValidation allowBlank="1" showInputMessage="1" showErrorMessage="1" prompt="Entrez une lettre et personnalisez l’étiquette à droite pour ajouter un élément de clé" sqref="M2 R2 AK5" xr:uid="{00000000-0002-0000-0000-00000B000000}"/>
    <dataValidation allowBlank="1" showInputMessage="1" showErrorMessage="1" prompt="Entrez une étiquette pour décrire la clé personnalisée à gauche" sqref="N2 S2 X2 AC2" xr:uid="{00000000-0002-0000-0000-00000C000000}"/>
    <dataValidation allowBlank="1" showInputMessage="1" showErrorMessage="1" prompt="Le Calendrier des absences des employés suit les absences exprimées en jours pour chaque mois. Il existe 13 feuilles de calcul, 12 mensuelles et la dernière pour les noms des employés. Suivez les absences du mois de janvier dans cette feuille de calcul" sqref="A1" xr:uid="{00000000-0002-0000-0000-00000D000000}"/>
    <dataValidation allowBlank="1" showInputMessage="1" showErrorMessage="1" prompt="Entrez l’année dans la cellule ci-dessous" sqref="AH3:AK3" xr:uid="{00000000-0002-0000-0000-00000E000000}"/>
  </dataValidations>
  <pageMargins left="0" right="0" top="0" bottom="0" header="0" footer="0"/>
  <pageSetup paperSize="8" scale="74" fitToWidth="0" orientation="landscape"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2F62BFAC-608A-423E-9EC2-8BD5704E6B6B}">
            <x14:dataBar minLength="0" maxLength="100">
              <x14:cfvo type="num">
                <xm:f>0</xm:f>
              </x14:cfvo>
              <x14:cfvo type="num">
                <xm:f>31</xm:f>
              </x14:cfvo>
              <x14:negativeFillColor rgb="FFFF0000"/>
              <x14:axisColor rgb="FF000000"/>
            </x14:dataBar>
          </x14:cfRule>
          <xm:sqref>AL7:AL36</xm:sqref>
        </x14:conditionalFormatting>
      </x14:conditionalFormattings>
    </ext>
    <ext xmlns:x14="http://schemas.microsoft.com/office/spreadsheetml/2009/9/main" uri="{CCE6A557-97BC-4b89-ADB6-D9C93CAAB3DF}">
      <x14:dataValidations xmlns:xm="http://schemas.microsoft.com/office/excel/2006/main" xWindow="212" yWindow="576" count="2">
        <x14:dataValidation type="list" allowBlank="1" showInputMessage="1" showErrorMessage="1" xr:uid="{00000000-0002-0000-0000-00000F000000}">
          <x14:formula1>
            <xm:f>'Noms des employés'!$B$4:$B$33</xm:f>
          </x14:formula1>
          <xm:sqref>B7:B36</xm:sqref>
        </x14:dataValidation>
        <x14:dataValidation type="list" allowBlank="1" showInputMessage="1" showErrorMessage="1" prompt="Entrez une lettre et personnalisez l’étiquette à droite pour ajouter un élément de clé" xr:uid="{4AED9BF1-2FA3-4FAC-85FB-B00F1C1A1B0E}">
          <x14:formula1>
            <xm:f>'Noms des employés'!$L$1:$L$6</xm:f>
          </x14:formula1>
          <xm:sqref>C7:AG36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ABF8AB-0D42-4F46-8E7A-A5B41D0B1212}">
  <sheetPr codeName="Feuil3">
    <tabColor theme="2" tint="-0.89999084444715716"/>
    <pageSetUpPr fitToPage="1"/>
  </sheetPr>
  <dimension ref="A1:AL37"/>
  <sheetViews>
    <sheetView showGridLines="0" showZeros="0" topLeftCell="A17" zoomScale="75" zoomScaleNormal="75" workbookViewId="0">
      <selection activeCell="O26" sqref="O26"/>
    </sheetView>
  </sheetViews>
  <sheetFormatPr baseColWidth="10" defaultColWidth="9.21875" defaultRowHeight="30" customHeight="1" x14ac:dyDescent="0.3"/>
  <cols>
    <col min="1" max="1" width="2.77734375" style="2" customWidth="1"/>
    <col min="2" max="2" width="30.77734375" style="2" customWidth="1"/>
    <col min="3" max="31" width="6.88671875" style="2" customWidth="1"/>
    <col min="32" max="33" width="6.88671875" style="2" hidden="1" customWidth="1"/>
    <col min="34" max="35" width="11.6640625" style="2" customWidth="1"/>
    <col min="36" max="36" width="11.33203125" style="2" bestFit="1" customWidth="1"/>
    <col min="37" max="37" width="11.6640625" style="2" customWidth="1"/>
    <col min="38" max="39" width="9.21875" customWidth="1"/>
  </cols>
  <sheetData>
    <row r="1" spans="1:38" ht="42" customHeight="1" x14ac:dyDescent="0.3">
      <c r="A1" s="5"/>
      <c r="B1" s="4" t="s">
        <v>68</v>
      </c>
    </row>
    <row r="2" spans="1:38" ht="22.95" customHeight="1" x14ac:dyDescent="0.3">
      <c r="B2" s="37" t="s">
        <v>77</v>
      </c>
      <c r="C2" s="38" t="s">
        <v>2</v>
      </c>
      <c r="D2" s="46" t="s">
        <v>70</v>
      </c>
      <c r="E2" s="46"/>
      <c r="F2" s="39" t="s">
        <v>66</v>
      </c>
      <c r="G2" s="46" t="s">
        <v>72</v>
      </c>
      <c r="H2" s="46"/>
      <c r="I2" s="46"/>
      <c r="J2" s="40" t="s">
        <v>67</v>
      </c>
      <c r="K2" s="46" t="s">
        <v>73</v>
      </c>
      <c r="L2" s="46"/>
      <c r="M2" s="41" t="s">
        <v>37</v>
      </c>
      <c r="N2" s="46" t="s">
        <v>74</v>
      </c>
      <c r="O2" s="46"/>
      <c r="P2" s="46"/>
      <c r="Q2" s="46"/>
      <c r="R2" s="42" t="s">
        <v>38</v>
      </c>
      <c r="S2" s="46" t="s">
        <v>75</v>
      </c>
      <c r="T2" s="46"/>
      <c r="U2" s="46"/>
      <c r="V2" s="46"/>
      <c r="W2" s="43"/>
      <c r="X2" s="46" t="s">
        <v>91</v>
      </c>
      <c r="Y2" s="46"/>
      <c r="Z2" s="46"/>
      <c r="AA2" s="46"/>
      <c r="AB2" s="44" t="s">
        <v>7</v>
      </c>
      <c r="AC2" s="46" t="s">
        <v>13</v>
      </c>
      <c r="AD2" s="46"/>
      <c r="AE2" s="46"/>
      <c r="AF2" s="46"/>
    </row>
    <row r="3" spans="1:38" ht="15" customHeight="1" x14ac:dyDescent="0.3">
      <c r="AH3" s="6" t="s">
        <v>69</v>
      </c>
      <c r="AI3" s="6"/>
      <c r="AJ3" s="6"/>
      <c r="AK3" s="6"/>
    </row>
    <row r="4" spans="1:38" ht="30" customHeight="1" x14ac:dyDescent="0.3">
      <c r="B4" s="14" t="s">
        <v>93</v>
      </c>
      <c r="C4" s="45" t="s">
        <v>92</v>
      </c>
      <c r="D4" s="45"/>
      <c r="E4" s="45"/>
      <c r="F4" s="45"/>
      <c r="G4" s="45"/>
      <c r="H4" s="45"/>
      <c r="I4" s="45"/>
      <c r="J4" s="45"/>
      <c r="K4" s="45"/>
      <c r="L4" s="45"/>
      <c r="M4" s="45"/>
      <c r="N4" s="45"/>
      <c r="O4" s="45"/>
      <c r="P4" s="45"/>
      <c r="Q4" s="45"/>
      <c r="R4" s="45"/>
      <c r="S4" s="45"/>
      <c r="T4" s="45"/>
      <c r="U4" s="45"/>
      <c r="V4" s="45"/>
      <c r="W4" s="45"/>
      <c r="X4" s="45"/>
      <c r="Y4" s="45"/>
      <c r="Z4" s="45"/>
      <c r="AA4" s="45"/>
      <c r="AB4" s="45"/>
      <c r="AC4" s="45"/>
      <c r="AD4" s="45"/>
      <c r="AE4" s="45"/>
      <c r="AF4" s="45"/>
      <c r="AG4" s="45"/>
      <c r="AH4" s="30">
        <f>Janvier!AH4</f>
        <v>2023</v>
      </c>
      <c r="AI4" s="25" t="s">
        <v>67</v>
      </c>
      <c r="AJ4" s="30"/>
      <c r="AK4" s="30"/>
    </row>
    <row r="5" spans="1:38" ht="25.05" customHeight="1" x14ac:dyDescent="0.3">
      <c r="B5" s="30"/>
      <c r="C5" s="29">
        <f>DATE(AnnéeCalendrier,2,1)</f>
        <v>44958</v>
      </c>
      <c r="D5" s="29">
        <f>C5+1</f>
        <v>44959</v>
      </c>
      <c r="E5" s="29">
        <f t="shared" ref="E5:AG5" si="0">D5+1</f>
        <v>44960</v>
      </c>
      <c r="F5" s="29">
        <f t="shared" si="0"/>
        <v>44961</v>
      </c>
      <c r="G5" s="29">
        <f t="shared" si="0"/>
        <v>44962</v>
      </c>
      <c r="H5" s="29">
        <f t="shared" si="0"/>
        <v>44963</v>
      </c>
      <c r="I5" s="29">
        <f t="shared" si="0"/>
        <v>44964</v>
      </c>
      <c r="J5" s="29">
        <f t="shared" si="0"/>
        <v>44965</v>
      </c>
      <c r="K5" s="29">
        <f t="shared" si="0"/>
        <v>44966</v>
      </c>
      <c r="L5" s="29">
        <f t="shared" si="0"/>
        <v>44967</v>
      </c>
      <c r="M5" s="29">
        <f t="shared" si="0"/>
        <v>44968</v>
      </c>
      <c r="N5" s="29">
        <f t="shared" si="0"/>
        <v>44969</v>
      </c>
      <c r="O5" s="29">
        <f t="shared" si="0"/>
        <v>44970</v>
      </c>
      <c r="P5" s="29">
        <f t="shared" si="0"/>
        <v>44971</v>
      </c>
      <c r="Q5" s="29">
        <f t="shared" si="0"/>
        <v>44972</v>
      </c>
      <c r="R5" s="29">
        <f t="shared" si="0"/>
        <v>44973</v>
      </c>
      <c r="S5" s="29">
        <f t="shared" si="0"/>
        <v>44974</v>
      </c>
      <c r="T5" s="29">
        <f t="shared" si="0"/>
        <v>44975</v>
      </c>
      <c r="U5" s="29">
        <f t="shared" si="0"/>
        <v>44976</v>
      </c>
      <c r="V5" s="29">
        <f t="shared" si="0"/>
        <v>44977</v>
      </c>
      <c r="W5" s="29">
        <f t="shared" si="0"/>
        <v>44978</v>
      </c>
      <c r="X5" s="29">
        <f t="shared" si="0"/>
        <v>44979</v>
      </c>
      <c r="Y5" s="29">
        <f t="shared" si="0"/>
        <v>44980</v>
      </c>
      <c r="Z5" s="29">
        <f t="shared" si="0"/>
        <v>44981</v>
      </c>
      <c r="AA5" s="29">
        <f t="shared" si="0"/>
        <v>44982</v>
      </c>
      <c r="AB5" s="29">
        <f t="shared" si="0"/>
        <v>44983</v>
      </c>
      <c r="AC5" s="29">
        <f t="shared" si="0"/>
        <v>44984</v>
      </c>
      <c r="AD5" s="29">
        <f t="shared" si="0"/>
        <v>44985</v>
      </c>
      <c r="AE5" s="29" t="str">
        <f>IF(MONTH(AD5+1)=MONTH(AD5),AD5+1,"")</f>
        <v/>
      </c>
      <c r="AF5" s="29" t="e">
        <f t="shared" si="0"/>
        <v>#VALUE!</v>
      </c>
      <c r="AG5" s="29" t="e">
        <f t="shared" si="0"/>
        <v>#VALUE!</v>
      </c>
      <c r="AH5" s="31" t="s">
        <v>2</v>
      </c>
      <c r="AI5" s="36" t="s">
        <v>66</v>
      </c>
      <c r="AJ5" s="35" t="s">
        <v>37</v>
      </c>
      <c r="AK5" s="34" t="s">
        <v>38</v>
      </c>
      <c r="AL5" s="33" t="s">
        <v>7</v>
      </c>
    </row>
    <row r="6" spans="1:38" ht="31.95" customHeight="1" x14ac:dyDescent="0.3">
      <c r="B6" s="11" t="s">
        <v>1</v>
      </c>
      <c r="C6" s="10" t="s">
        <v>3</v>
      </c>
      <c r="D6" s="32" t="s">
        <v>4</v>
      </c>
      <c r="E6" s="32" t="s">
        <v>5</v>
      </c>
      <c r="F6" s="32" t="s">
        <v>6</v>
      </c>
      <c r="G6" s="32" t="s">
        <v>8</v>
      </c>
      <c r="H6" s="32" t="s">
        <v>9</v>
      </c>
      <c r="I6" s="32" t="s">
        <v>10</v>
      </c>
      <c r="J6" s="32" t="s">
        <v>11</v>
      </c>
      <c r="K6" s="32" t="s">
        <v>12</v>
      </c>
      <c r="L6" s="32" t="s">
        <v>14</v>
      </c>
      <c r="M6" s="32" t="s">
        <v>15</v>
      </c>
      <c r="N6" s="32" t="s">
        <v>16</v>
      </c>
      <c r="O6" s="32" t="s">
        <v>17</v>
      </c>
      <c r="P6" s="32" t="s">
        <v>18</v>
      </c>
      <c r="Q6" s="32" t="s">
        <v>19</v>
      </c>
      <c r="R6" s="32" t="s">
        <v>20</v>
      </c>
      <c r="S6" s="32" t="s">
        <v>21</v>
      </c>
      <c r="T6" s="32" t="s">
        <v>22</v>
      </c>
      <c r="U6" s="32" t="s">
        <v>23</v>
      </c>
      <c r="V6" s="32" t="s">
        <v>24</v>
      </c>
      <c r="W6" s="32" t="s">
        <v>25</v>
      </c>
      <c r="X6" s="32" t="s">
        <v>26</v>
      </c>
      <c r="Y6" s="32" t="s">
        <v>27</v>
      </c>
      <c r="Z6" s="32" t="s">
        <v>28</v>
      </c>
      <c r="AA6" s="32" t="s">
        <v>29</v>
      </c>
      <c r="AB6" s="32" t="s">
        <v>30</v>
      </c>
      <c r="AC6" s="32" t="s">
        <v>31</v>
      </c>
      <c r="AD6" s="32" t="s">
        <v>32</v>
      </c>
      <c r="AE6" s="32" t="s">
        <v>33</v>
      </c>
      <c r="AF6" s="32" t="s">
        <v>34</v>
      </c>
      <c r="AG6" s="32" t="s">
        <v>35</v>
      </c>
      <c r="AH6" s="22" t="s">
        <v>70</v>
      </c>
      <c r="AI6" s="22" t="s">
        <v>71</v>
      </c>
      <c r="AJ6" s="23" t="s">
        <v>76</v>
      </c>
      <c r="AK6" s="22" t="s">
        <v>75</v>
      </c>
      <c r="AL6" s="22" t="s">
        <v>13</v>
      </c>
    </row>
    <row r="7" spans="1:38" ht="30" customHeight="1" x14ac:dyDescent="0.3">
      <c r="B7" s="15" t="s">
        <v>39</v>
      </c>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20">
        <f>COUNTIF(Fevrier[[#This Row],[1]:[31]],$AH$5)</f>
        <v>0</v>
      </c>
      <c r="AI7" s="20">
        <f>COUNTIF(Fevrier[[#This Row],[1]:[31]],$AI$4)+COUNTIF(Fevrier[[#This Row],[1]:[31]],$AI$5)</f>
        <v>0</v>
      </c>
      <c r="AJ7" s="20">
        <f>COUNTIF(Fevrier[[#This Row],[1]:[31]],$AJ$5)</f>
        <v>0</v>
      </c>
      <c r="AK7" s="20">
        <f>COUNTIF(Fevrier[[#This Row],[1]:[31]],$AK$5)</f>
        <v>0</v>
      </c>
      <c r="AL7" s="20">
        <f>COUNTIF(Fevrier[[#This Row],[1]:[31]],$AL$5)</f>
        <v>0</v>
      </c>
    </row>
    <row r="8" spans="1:38" ht="30" customHeight="1" x14ac:dyDescent="0.3">
      <c r="B8" s="16" t="s">
        <v>40</v>
      </c>
      <c r="C8" s="1"/>
      <c r="D8" s="1"/>
      <c r="E8" s="1"/>
      <c r="F8" s="1"/>
      <c r="G8" s="1"/>
      <c r="H8" s="1" t="s">
        <v>66</v>
      </c>
      <c r="I8" s="1" t="s">
        <v>66</v>
      </c>
      <c r="J8" s="1" t="s">
        <v>66</v>
      </c>
      <c r="K8" s="1"/>
      <c r="L8" s="1"/>
      <c r="M8" s="1"/>
      <c r="N8" s="1"/>
      <c r="O8" s="1"/>
      <c r="P8" s="1"/>
      <c r="Q8" s="1"/>
      <c r="R8" s="1"/>
      <c r="S8" s="1"/>
      <c r="T8" s="1"/>
      <c r="U8" s="1"/>
      <c r="V8" s="1"/>
      <c r="W8" s="1"/>
      <c r="X8" s="1"/>
      <c r="Y8" s="1"/>
      <c r="Z8" s="1"/>
      <c r="AA8" s="1"/>
      <c r="AB8" s="1"/>
      <c r="AC8" s="1" t="s">
        <v>66</v>
      </c>
      <c r="AD8" s="1" t="s">
        <v>66</v>
      </c>
      <c r="AE8" s="1" t="s">
        <v>66</v>
      </c>
      <c r="AF8" s="1"/>
      <c r="AG8" s="1"/>
      <c r="AH8" s="20">
        <f>COUNTIF(Fevrier[[#This Row],[1]:[31]],$AH$5)</f>
        <v>0</v>
      </c>
      <c r="AI8" s="20">
        <f>COUNTIF(Fevrier[[#This Row],[1]:[31]],$AI$4)+COUNTIF(Fevrier[[#This Row],[1]:[31]],$AI$5)</f>
        <v>6</v>
      </c>
      <c r="AJ8" s="20">
        <f>COUNTIF(Fevrier[[#This Row],[1]:[31]],$AJ$5)</f>
        <v>0</v>
      </c>
      <c r="AK8" s="20">
        <f>COUNTIF(Fevrier[[#This Row],[1]:[31]],$AK$5)</f>
        <v>0</v>
      </c>
      <c r="AL8" s="20">
        <f>COUNTIF(Fevrier[[#This Row],[1]:[31]],$AL$5)</f>
        <v>0</v>
      </c>
    </row>
    <row r="9" spans="1:38" ht="30" customHeight="1" x14ac:dyDescent="0.3">
      <c r="B9" s="18" t="s">
        <v>41</v>
      </c>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20">
        <f>COUNTIF(Fevrier[[#This Row],[1]:[31]],$AH$5)</f>
        <v>0</v>
      </c>
      <c r="AI9" s="20">
        <f>COUNTIF(Fevrier[[#This Row],[1]:[31]],$AI$4)+COUNTIF(Fevrier[[#This Row],[1]:[31]],$AI$5)</f>
        <v>0</v>
      </c>
      <c r="AJ9" s="20">
        <f>COUNTIF(Fevrier[[#This Row],[1]:[31]],$AJ$5)</f>
        <v>0</v>
      </c>
      <c r="AK9" s="20">
        <f>COUNTIF(Fevrier[[#This Row],[1]:[31]],$AK$5)</f>
        <v>0</v>
      </c>
      <c r="AL9" s="20">
        <f>COUNTIF(Fevrier[[#This Row],[1]:[31]],$AL$5)</f>
        <v>0</v>
      </c>
    </row>
    <row r="10" spans="1:38" ht="30" customHeight="1" x14ac:dyDescent="0.3">
      <c r="B10" s="17" t="s">
        <v>42</v>
      </c>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20">
        <f>COUNTIF(Fevrier[[#This Row],[1]:[31]],$AH$5)</f>
        <v>0</v>
      </c>
      <c r="AI10" s="20">
        <f>COUNTIF(Fevrier[[#This Row],[1]:[31]],$AI$4)+COUNTIF(Fevrier[[#This Row],[1]:[31]],$AI$5)</f>
        <v>0</v>
      </c>
      <c r="AJ10" s="20">
        <f>COUNTIF(Fevrier[[#This Row],[1]:[31]],$AJ$5)</f>
        <v>0</v>
      </c>
      <c r="AK10" s="20">
        <f>COUNTIF(Fevrier[[#This Row],[1]:[31]],$AK$5)</f>
        <v>0</v>
      </c>
      <c r="AL10" s="20">
        <f>COUNTIF(Fevrier[[#This Row],[1]:[31]],$AL$5)</f>
        <v>0</v>
      </c>
    </row>
    <row r="11" spans="1:38" ht="30" customHeight="1" x14ac:dyDescent="0.3">
      <c r="B11" s="18" t="s">
        <v>43</v>
      </c>
      <c r="C11" s="1" t="s">
        <v>67</v>
      </c>
      <c r="D11" s="1"/>
      <c r="E11" s="1"/>
      <c r="F11" s="1"/>
      <c r="G11" s="1"/>
      <c r="H11" s="1"/>
      <c r="I11" s="1"/>
      <c r="J11" s="1"/>
      <c r="K11" s="1"/>
      <c r="L11" s="1"/>
      <c r="M11" s="1"/>
      <c r="N11" s="1"/>
      <c r="O11" s="1"/>
      <c r="P11" s="1"/>
      <c r="Q11" s="1"/>
      <c r="R11" s="1" t="s">
        <v>66</v>
      </c>
      <c r="S11" s="1" t="s">
        <v>66</v>
      </c>
      <c r="T11" s="1" t="s">
        <v>66</v>
      </c>
      <c r="U11" s="1" t="s">
        <v>66</v>
      </c>
      <c r="V11" s="1" t="s">
        <v>66</v>
      </c>
      <c r="W11" s="1" t="s">
        <v>66</v>
      </c>
      <c r="X11" s="1" t="s">
        <v>66</v>
      </c>
      <c r="Y11" s="1"/>
      <c r="Z11" s="1"/>
      <c r="AA11" s="1"/>
      <c r="AB11" s="1"/>
      <c r="AC11" s="1"/>
      <c r="AD11" s="1"/>
      <c r="AE11" s="1"/>
      <c r="AF11" s="1"/>
      <c r="AG11" s="1"/>
      <c r="AH11" s="20">
        <f>COUNTIF(Fevrier[[#This Row],[1]:[31]],$AH$5)</f>
        <v>0</v>
      </c>
      <c r="AI11" s="20">
        <f>COUNTIF(Fevrier[[#This Row],[1]:[31]],$AI$4)+COUNTIF(Fevrier[[#This Row],[1]:[31]],$AI$5)</f>
        <v>8</v>
      </c>
      <c r="AJ11" s="20">
        <f>COUNTIF(Fevrier[[#This Row],[1]:[31]],$AJ$5)</f>
        <v>0</v>
      </c>
      <c r="AK11" s="20">
        <f>COUNTIF(Fevrier[[#This Row],[1]:[31]],$AK$5)</f>
        <v>0</v>
      </c>
      <c r="AL11" s="20">
        <f>COUNTIF(Fevrier[[#This Row],[1]:[31]],$AL$5)</f>
        <v>0</v>
      </c>
    </row>
    <row r="12" spans="1:38" ht="30" customHeight="1" x14ac:dyDescent="0.3">
      <c r="B12" s="17" t="s">
        <v>44</v>
      </c>
      <c r="C12" s="1"/>
      <c r="D12" s="1"/>
      <c r="E12" s="1"/>
      <c r="F12" s="1"/>
      <c r="G12" s="1"/>
      <c r="H12" s="1"/>
      <c r="I12" s="1"/>
      <c r="J12" s="1"/>
      <c r="K12" s="1"/>
      <c r="L12" s="1"/>
      <c r="M12" s="1"/>
      <c r="N12" s="1"/>
      <c r="O12" s="1" t="s">
        <v>66</v>
      </c>
      <c r="P12" s="1" t="s">
        <v>66</v>
      </c>
      <c r="Q12" s="1" t="s">
        <v>66</v>
      </c>
      <c r="R12" s="1"/>
      <c r="S12" s="1"/>
      <c r="T12" s="1"/>
      <c r="U12" s="1"/>
      <c r="V12" s="1"/>
      <c r="W12" s="1"/>
      <c r="X12" s="1"/>
      <c r="Y12" s="1"/>
      <c r="Z12" s="1"/>
      <c r="AA12" s="1"/>
      <c r="AB12" s="1"/>
      <c r="AC12" s="1"/>
      <c r="AD12" s="1"/>
      <c r="AE12" s="1"/>
      <c r="AF12" s="1"/>
      <c r="AG12" s="1"/>
      <c r="AH12" s="20">
        <f>COUNTIF(Fevrier[[#This Row],[1]:[31]],$AH$5)</f>
        <v>0</v>
      </c>
      <c r="AI12" s="20">
        <f>COUNTIF(Fevrier[[#This Row],[1]:[31]],$AI$4)+COUNTIF(Fevrier[[#This Row],[1]:[31]],$AI$5)</f>
        <v>3</v>
      </c>
      <c r="AJ12" s="20">
        <f>COUNTIF(Fevrier[[#This Row],[1]:[31]],$AJ$5)</f>
        <v>0</v>
      </c>
      <c r="AK12" s="20">
        <f>COUNTIF(Fevrier[[#This Row],[1]:[31]],$AK$5)</f>
        <v>0</v>
      </c>
      <c r="AL12" s="20">
        <f>COUNTIF(Fevrier[[#This Row],[1]:[31]],$AL$5)</f>
        <v>0</v>
      </c>
    </row>
    <row r="13" spans="1:38" ht="30" customHeight="1" x14ac:dyDescent="0.3">
      <c r="B13" s="18" t="s">
        <v>45</v>
      </c>
      <c r="C13" s="1"/>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20">
        <f>COUNTIF(Fevrier[[#This Row],[1]:[31]],$AH$5)</f>
        <v>0</v>
      </c>
      <c r="AI13" s="20">
        <f>COUNTIF(Fevrier[[#This Row],[1]:[31]],$AI$4)+COUNTIF(Fevrier[[#This Row],[1]:[31]],$AI$5)</f>
        <v>0</v>
      </c>
      <c r="AJ13" s="20">
        <f>COUNTIF(Fevrier[[#This Row],[1]:[31]],$AJ$5)</f>
        <v>0</v>
      </c>
      <c r="AK13" s="20">
        <f>COUNTIF(Fevrier[[#This Row],[1]:[31]],$AK$5)</f>
        <v>0</v>
      </c>
      <c r="AL13" s="20">
        <f>COUNTIF(Fevrier[[#This Row],[1]:[31]],$AL$5)</f>
        <v>0</v>
      </c>
    </row>
    <row r="14" spans="1:38" ht="30" customHeight="1" x14ac:dyDescent="0.3">
      <c r="B14" s="19" t="s">
        <v>46</v>
      </c>
      <c r="C14" s="1"/>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20">
        <f>COUNTIF(Fevrier[[#This Row],[1]:[31]],$AH$5)</f>
        <v>0</v>
      </c>
      <c r="AI14" s="20">
        <f>COUNTIF(Fevrier[[#This Row],[1]:[31]],$AI$4)+COUNTIF(Fevrier[[#This Row],[1]:[31]],$AI$5)</f>
        <v>0</v>
      </c>
      <c r="AJ14" s="20">
        <f>COUNTIF(Fevrier[[#This Row],[1]:[31]],$AJ$5)</f>
        <v>0</v>
      </c>
      <c r="AK14" s="20">
        <f>COUNTIF(Fevrier[[#This Row],[1]:[31]],$AK$5)</f>
        <v>0</v>
      </c>
      <c r="AL14" s="20">
        <f>COUNTIF(Fevrier[[#This Row],[1]:[31]],$AL$5)</f>
        <v>0</v>
      </c>
    </row>
    <row r="15" spans="1:38" ht="30" customHeight="1" x14ac:dyDescent="0.3">
      <c r="B15" s="19" t="s">
        <v>47</v>
      </c>
      <c r="C15" s="1"/>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20">
        <f>COUNTIF(Fevrier[[#This Row],[1]:[31]],$AH$5)</f>
        <v>0</v>
      </c>
      <c r="AI15" s="20">
        <f>COUNTIF(Fevrier[[#This Row],[1]:[31]],$AI$4)+COUNTIF(Fevrier[[#This Row],[1]:[31]],$AI$5)</f>
        <v>0</v>
      </c>
      <c r="AJ15" s="20">
        <f>COUNTIF(Fevrier[[#This Row],[1]:[31]],$AJ$5)</f>
        <v>0</v>
      </c>
      <c r="AK15" s="20">
        <f>COUNTIF(Fevrier[[#This Row],[1]:[31]],$AK$5)</f>
        <v>0</v>
      </c>
      <c r="AL15" s="20">
        <f>COUNTIF(Fevrier[[#This Row],[1]:[31]],$AL$5)</f>
        <v>0</v>
      </c>
    </row>
    <row r="16" spans="1:38" ht="30" customHeight="1" x14ac:dyDescent="0.3">
      <c r="B16" s="19" t="s">
        <v>48</v>
      </c>
      <c r="C16" s="1"/>
      <c r="D16" s="1" t="s">
        <v>37</v>
      </c>
      <c r="E16" s="1" t="s">
        <v>37</v>
      </c>
      <c r="F16" s="1" t="s">
        <v>37</v>
      </c>
      <c r="G16" s="1" t="s">
        <v>37</v>
      </c>
      <c r="H16" s="41" t="s">
        <v>37</v>
      </c>
      <c r="I16" s="1"/>
      <c r="J16" s="1"/>
      <c r="K16" s="1"/>
      <c r="L16" s="1"/>
      <c r="M16" s="1"/>
      <c r="N16" s="1"/>
      <c r="O16" s="1"/>
      <c r="P16" s="1"/>
      <c r="Q16" s="1"/>
      <c r="R16" s="1"/>
      <c r="S16" s="1"/>
      <c r="T16" s="1"/>
      <c r="U16" s="1"/>
      <c r="V16" s="1"/>
      <c r="W16" s="1"/>
      <c r="X16" s="1"/>
      <c r="Y16" s="1" t="s">
        <v>37</v>
      </c>
      <c r="Z16" s="1" t="s">
        <v>37</v>
      </c>
      <c r="AA16" s="1" t="s">
        <v>37</v>
      </c>
      <c r="AB16" s="1" t="s">
        <v>37</v>
      </c>
      <c r="AC16" s="1" t="s">
        <v>37</v>
      </c>
      <c r="AD16" s="1"/>
      <c r="AE16" s="1"/>
      <c r="AF16" s="1"/>
      <c r="AG16" s="1"/>
      <c r="AH16" s="20">
        <f>COUNTIF(Fevrier[[#This Row],[1]:[31]],$AH$5)</f>
        <v>0</v>
      </c>
      <c r="AI16" s="20">
        <f>COUNTIF(Fevrier[[#This Row],[1]:[31]],$AI$4)+COUNTIF(Fevrier[[#This Row],[1]:[31]],$AI$5)</f>
        <v>0</v>
      </c>
      <c r="AJ16" s="20">
        <f>COUNTIF(Fevrier[[#This Row],[1]:[31]],$AJ$5)</f>
        <v>10</v>
      </c>
      <c r="AK16" s="20">
        <f>COUNTIF(Fevrier[[#This Row],[1]:[31]],$AK$5)</f>
        <v>0</v>
      </c>
      <c r="AL16" s="20">
        <f>COUNTIF(Fevrier[[#This Row],[1]:[31]],$AL$5)</f>
        <v>0</v>
      </c>
    </row>
    <row r="17" spans="2:38" ht="30" customHeight="1" x14ac:dyDescent="0.3">
      <c r="B17" s="19" t="s">
        <v>49</v>
      </c>
      <c r="C17" s="1"/>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20">
        <f>COUNTIF(Fevrier[[#This Row],[1]:[31]],$AH$5)</f>
        <v>0</v>
      </c>
      <c r="AI17" s="20">
        <f>COUNTIF(Fevrier[[#This Row],[1]:[31]],$AI$4)+COUNTIF(Fevrier[[#This Row],[1]:[31]],$AI$5)</f>
        <v>0</v>
      </c>
      <c r="AJ17" s="20">
        <f>COUNTIF(Fevrier[[#This Row],[1]:[31]],$AJ$5)</f>
        <v>0</v>
      </c>
      <c r="AK17" s="20">
        <f>COUNTIF(Fevrier[[#This Row],[1]:[31]],$AK$5)</f>
        <v>0</v>
      </c>
      <c r="AL17" s="20">
        <f>COUNTIF(Fevrier[[#This Row],[1]:[31]],$AL$5)</f>
        <v>0</v>
      </c>
    </row>
    <row r="18" spans="2:38" ht="30" customHeight="1" x14ac:dyDescent="0.3">
      <c r="B18" s="16" t="s">
        <v>50</v>
      </c>
      <c r="C18" s="1" t="s">
        <v>66</v>
      </c>
      <c r="D18" s="1"/>
      <c r="E18" s="1"/>
      <c r="F18" s="1"/>
      <c r="G18" s="1"/>
      <c r="H18" s="1"/>
      <c r="I18" s="1"/>
      <c r="J18" s="1"/>
      <c r="K18" s="1"/>
      <c r="L18" s="1"/>
      <c r="M18" s="1"/>
      <c r="N18" s="1"/>
      <c r="O18" s="1"/>
      <c r="P18" s="1"/>
      <c r="Q18" s="1"/>
      <c r="R18" s="1" t="s">
        <v>66</v>
      </c>
      <c r="S18" s="1" t="s">
        <v>66</v>
      </c>
      <c r="T18" s="1" t="s">
        <v>66</v>
      </c>
      <c r="U18" s="1" t="s">
        <v>66</v>
      </c>
      <c r="V18" s="1" t="s">
        <v>66</v>
      </c>
      <c r="W18" s="1" t="s">
        <v>66</v>
      </c>
      <c r="X18" s="1" t="s">
        <v>66</v>
      </c>
      <c r="Y18" s="1"/>
      <c r="Z18" s="1"/>
      <c r="AA18" s="1"/>
      <c r="AB18" s="1"/>
      <c r="AC18" s="1"/>
      <c r="AD18" s="1"/>
      <c r="AE18" s="1"/>
      <c r="AF18" s="1"/>
      <c r="AG18" s="1"/>
      <c r="AH18" s="20">
        <f>COUNTIF(Fevrier[[#This Row],[1]:[31]],$AH$5)</f>
        <v>0</v>
      </c>
      <c r="AI18" s="20">
        <f>COUNTIF(Fevrier[[#This Row],[1]:[31]],$AI$4)+COUNTIF(Fevrier[[#This Row],[1]:[31]],$AI$5)</f>
        <v>8</v>
      </c>
      <c r="AJ18" s="20">
        <f>COUNTIF(Fevrier[[#This Row],[1]:[31]],$AJ$5)</f>
        <v>0</v>
      </c>
      <c r="AK18" s="20">
        <f>COUNTIF(Fevrier[[#This Row],[1]:[31]],$AK$5)</f>
        <v>0</v>
      </c>
      <c r="AL18" s="20">
        <f>COUNTIF(Fevrier[[#This Row],[1]:[31]],$AL$5)</f>
        <v>0</v>
      </c>
    </row>
    <row r="19" spans="2:38" ht="30" customHeight="1" x14ac:dyDescent="0.3">
      <c r="B19" s="16" t="s">
        <v>51</v>
      </c>
      <c r="C19" s="1" t="s">
        <v>38</v>
      </c>
      <c r="D19" s="1" t="s">
        <v>38</v>
      </c>
      <c r="E19" s="1" t="s">
        <v>38</v>
      </c>
      <c r="F19" s="1" t="s">
        <v>38</v>
      </c>
      <c r="G19" s="1" t="s">
        <v>38</v>
      </c>
      <c r="H19" s="1" t="s">
        <v>38</v>
      </c>
      <c r="I19" s="1" t="s">
        <v>38</v>
      </c>
      <c r="J19" s="1" t="s">
        <v>38</v>
      </c>
      <c r="K19" s="1" t="s">
        <v>38</v>
      </c>
      <c r="L19" s="1" t="s">
        <v>38</v>
      </c>
      <c r="M19" s="1" t="s">
        <v>38</v>
      </c>
      <c r="N19" s="1" t="s">
        <v>38</v>
      </c>
      <c r="O19" s="1" t="s">
        <v>38</v>
      </c>
      <c r="P19" s="1" t="s">
        <v>38</v>
      </c>
      <c r="Q19" s="1" t="s">
        <v>38</v>
      </c>
      <c r="R19" s="1" t="s">
        <v>38</v>
      </c>
      <c r="S19" s="1" t="s">
        <v>38</v>
      </c>
      <c r="T19" s="1" t="s">
        <v>38</v>
      </c>
      <c r="U19" s="1" t="s">
        <v>38</v>
      </c>
      <c r="V19" s="1" t="s">
        <v>38</v>
      </c>
      <c r="W19" s="1" t="s">
        <v>38</v>
      </c>
      <c r="X19" s="1" t="s">
        <v>38</v>
      </c>
      <c r="Y19" s="1" t="s">
        <v>38</v>
      </c>
      <c r="Z19" s="1" t="s">
        <v>38</v>
      </c>
      <c r="AA19" s="1" t="s">
        <v>38</v>
      </c>
      <c r="AB19" s="1" t="s">
        <v>38</v>
      </c>
      <c r="AC19" s="1" t="s">
        <v>38</v>
      </c>
      <c r="AD19" s="1" t="s">
        <v>38</v>
      </c>
      <c r="AE19" s="1" t="s">
        <v>38</v>
      </c>
      <c r="AF19" s="1" t="s">
        <v>38</v>
      </c>
      <c r="AG19" s="1" t="s">
        <v>38</v>
      </c>
      <c r="AH19" s="20">
        <f>COUNTIF(Fevrier[[#This Row],[1]:[31]],$AH$5)</f>
        <v>0</v>
      </c>
      <c r="AI19" s="20">
        <f>COUNTIF(Fevrier[[#This Row],[1]:[31]],$AI$4)+COUNTIF(Fevrier[[#This Row],[1]:[31]],$AI$5)</f>
        <v>0</v>
      </c>
      <c r="AJ19" s="20">
        <f>COUNTIF(Fevrier[[#This Row],[1]:[31]],$AJ$5)</f>
        <v>0</v>
      </c>
      <c r="AK19" s="20">
        <f>COUNTIF(Fevrier[[#This Row],[1]:[31]],$AK$5)</f>
        <v>31</v>
      </c>
      <c r="AL19" s="20">
        <f>COUNTIF(Fevrier[[#This Row],[1]:[31]],$AL$5)</f>
        <v>0</v>
      </c>
    </row>
    <row r="20" spans="2:38" ht="30" customHeight="1" x14ac:dyDescent="0.3">
      <c r="B20" s="19" t="s">
        <v>52</v>
      </c>
      <c r="C20" s="1"/>
      <c r="D20" s="1"/>
      <c r="E20" s="1"/>
      <c r="F20" s="1"/>
      <c r="G20" s="1"/>
      <c r="H20" s="1"/>
      <c r="I20" s="1"/>
      <c r="J20" s="1"/>
      <c r="K20" s="1"/>
      <c r="L20" s="1"/>
      <c r="M20" s="1"/>
      <c r="N20" s="1"/>
      <c r="O20" s="1" t="s">
        <v>67</v>
      </c>
      <c r="P20" s="1" t="s">
        <v>67</v>
      </c>
      <c r="Q20" s="1" t="s">
        <v>67</v>
      </c>
      <c r="R20" s="1"/>
      <c r="S20" s="1"/>
      <c r="T20" s="1"/>
      <c r="U20" s="1"/>
      <c r="V20" s="1"/>
      <c r="W20" s="1"/>
      <c r="X20" s="1"/>
      <c r="Y20" s="1"/>
      <c r="Z20" s="1"/>
      <c r="AA20" s="1"/>
      <c r="AB20" s="1"/>
      <c r="AC20" s="1"/>
      <c r="AD20" s="1"/>
      <c r="AE20" s="1"/>
      <c r="AF20" s="1" t="s">
        <v>37</v>
      </c>
      <c r="AG20" s="1"/>
      <c r="AH20" s="20">
        <f>COUNTIF(Fevrier[[#This Row],[1]:[31]],$AH$5)</f>
        <v>0</v>
      </c>
      <c r="AI20" s="20">
        <f>COUNTIF(Fevrier[[#This Row],[1]:[31]],$AI$4)+COUNTIF(Fevrier[[#This Row],[1]:[31]],$AI$5)</f>
        <v>3</v>
      </c>
      <c r="AJ20" s="20">
        <f>COUNTIF(Fevrier[[#This Row],[1]:[31]],$AJ$5)</f>
        <v>1</v>
      </c>
      <c r="AK20" s="20">
        <f>COUNTIF(Fevrier[[#This Row],[1]:[31]],$AK$5)</f>
        <v>0</v>
      </c>
      <c r="AL20" s="20">
        <f>COUNTIF(Fevrier[[#This Row],[1]:[31]],$AL$5)</f>
        <v>0</v>
      </c>
    </row>
    <row r="21" spans="2:38" ht="30" customHeight="1" x14ac:dyDescent="0.3">
      <c r="B21" s="18" t="s">
        <v>53</v>
      </c>
      <c r="C21" s="1" t="s">
        <v>66</v>
      </c>
      <c r="D21" s="1" t="s">
        <v>2</v>
      </c>
      <c r="E21" s="1" t="s">
        <v>2</v>
      </c>
      <c r="F21" s="1" t="s">
        <v>2</v>
      </c>
      <c r="G21" s="1" t="s">
        <v>2</v>
      </c>
      <c r="H21" s="1" t="s">
        <v>2</v>
      </c>
      <c r="I21" s="1" t="s">
        <v>2</v>
      </c>
      <c r="J21" s="1" t="s">
        <v>2</v>
      </c>
      <c r="K21" s="1" t="s">
        <v>2</v>
      </c>
      <c r="L21" s="1" t="s">
        <v>2</v>
      </c>
      <c r="M21" s="1" t="s">
        <v>2</v>
      </c>
      <c r="N21" s="1" t="s">
        <v>2</v>
      </c>
      <c r="O21" s="1" t="s">
        <v>2</v>
      </c>
      <c r="P21" s="1" t="s">
        <v>2</v>
      </c>
      <c r="Q21" s="1" t="s">
        <v>2</v>
      </c>
      <c r="R21" s="1"/>
      <c r="S21" s="1"/>
      <c r="T21" s="1"/>
      <c r="U21" s="1"/>
      <c r="V21" s="1"/>
      <c r="W21" s="1"/>
      <c r="X21" s="1"/>
      <c r="Y21" s="1"/>
      <c r="Z21" s="1"/>
      <c r="AA21" s="1"/>
      <c r="AB21" s="1"/>
      <c r="AC21" s="1"/>
      <c r="AD21" s="1"/>
      <c r="AE21" s="1"/>
      <c r="AF21" s="1"/>
      <c r="AG21" s="1"/>
      <c r="AH21" s="20">
        <f>COUNTIF(Fevrier[[#This Row],[1]:[31]],$AH$5)</f>
        <v>14</v>
      </c>
      <c r="AI21" s="20">
        <f>COUNTIF(Fevrier[[#This Row],[1]:[31]],$AI$4)+COUNTIF(Fevrier[[#This Row],[1]:[31]],$AI$5)</f>
        <v>1</v>
      </c>
      <c r="AJ21" s="20">
        <f>COUNTIF(Fevrier[[#This Row],[1]:[31]],$AJ$5)</f>
        <v>0</v>
      </c>
      <c r="AK21" s="20">
        <f>COUNTIF(Fevrier[[#This Row],[1]:[31]],$AK$5)</f>
        <v>0</v>
      </c>
      <c r="AL21" s="20">
        <f>COUNTIF(Fevrier[[#This Row],[1]:[31]],$AL$5)</f>
        <v>0</v>
      </c>
    </row>
    <row r="22" spans="2:38" ht="30" customHeight="1" x14ac:dyDescent="0.3">
      <c r="B22" s="17" t="s">
        <v>54</v>
      </c>
      <c r="C22" s="1"/>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20">
        <f>COUNTIF(Fevrier[[#This Row],[1]:[31]],$AH$5)</f>
        <v>0</v>
      </c>
      <c r="AI22" s="20">
        <f>COUNTIF(Fevrier[[#This Row],[1]:[31]],$AI$4)+COUNTIF(Fevrier[[#This Row],[1]:[31]],$AI$5)</f>
        <v>0</v>
      </c>
      <c r="AJ22" s="20">
        <f>COUNTIF(Fevrier[[#This Row],[1]:[31]],$AJ$5)</f>
        <v>0</v>
      </c>
      <c r="AK22" s="20">
        <f>COUNTIF(Fevrier[[#This Row],[1]:[31]],$AK$5)</f>
        <v>0</v>
      </c>
      <c r="AL22" s="20">
        <f>COUNTIF(Fevrier[[#This Row],[1]:[31]],$AL$5)</f>
        <v>0</v>
      </c>
    </row>
    <row r="23" spans="2:38" ht="30" customHeight="1" x14ac:dyDescent="0.3">
      <c r="B23" s="19" t="s">
        <v>55</v>
      </c>
      <c r="C23" s="1"/>
      <c r="D23" s="1"/>
      <c r="E23" s="1"/>
      <c r="F23" s="1"/>
      <c r="G23" s="1"/>
      <c r="H23" s="1"/>
      <c r="I23" s="1"/>
      <c r="J23" s="1"/>
      <c r="K23" s="1"/>
      <c r="L23" s="1"/>
      <c r="M23" s="1"/>
      <c r="N23" s="1"/>
      <c r="O23" s="1"/>
      <c r="P23" s="1"/>
      <c r="Q23" s="1"/>
      <c r="R23" s="1"/>
      <c r="S23" s="1"/>
      <c r="T23" s="1"/>
      <c r="U23" s="1"/>
      <c r="V23" s="1"/>
      <c r="W23" s="1"/>
      <c r="X23" s="1"/>
      <c r="Y23" s="1"/>
      <c r="Z23" s="1"/>
      <c r="AA23" s="1"/>
      <c r="AB23" s="1"/>
      <c r="AC23" s="1" t="s">
        <v>66</v>
      </c>
      <c r="AD23" s="1" t="s">
        <v>66</v>
      </c>
      <c r="AE23" s="1" t="s">
        <v>66</v>
      </c>
      <c r="AF23" s="1"/>
      <c r="AG23" s="1"/>
      <c r="AH23" s="20">
        <f>COUNTIF(Fevrier[[#This Row],[1]:[31]],$AH$5)</f>
        <v>0</v>
      </c>
      <c r="AI23" s="20">
        <f>COUNTIF(Fevrier[[#This Row],[1]:[31]],$AI$4)+COUNTIF(Fevrier[[#This Row],[1]:[31]],$AI$5)</f>
        <v>3</v>
      </c>
      <c r="AJ23" s="20">
        <f>COUNTIF(Fevrier[[#This Row],[1]:[31]],$AJ$5)</f>
        <v>0</v>
      </c>
      <c r="AK23" s="20">
        <f>COUNTIF(Fevrier[[#This Row],[1]:[31]],$AK$5)</f>
        <v>0</v>
      </c>
      <c r="AL23" s="20">
        <f>COUNTIF(Fevrier[[#This Row],[1]:[31]],$AL$5)</f>
        <v>0</v>
      </c>
    </row>
    <row r="24" spans="2:38" ht="30" customHeight="1" x14ac:dyDescent="0.3">
      <c r="B24" s="17" t="s">
        <v>56</v>
      </c>
      <c r="C24" s="1"/>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20">
        <f>COUNTIF(Fevrier[[#This Row],[1]:[31]],$AH$5)</f>
        <v>0</v>
      </c>
      <c r="AI24" s="20">
        <f>COUNTIF(Fevrier[[#This Row],[1]:[31]],$AI$4)+COUNTIF(Fevrier[[#This Row],[1]:[31]],$AI$5)</f>
        <v>0</v>
      </c>
      <c r="AJ24" s="20">
        <f>COUNTIF(Fevrier[[#This Row],[1]:[31]],$AJ$5)</f>
        <v>0</v>
      </c>
      <c r="AK24" s="20">
        <f>COUNTIF(Fevrier[[#This Row],[1]:[31]],$AK$5)</f>
        <v>0</v>
      </c>
      <c r="AL24" s="20">
        <f>COUNTIF(Fevrier[[#This Row],[1]:[31]],$AL$5)</f>
        <v>0</v>
      </c>
    </row>
    <row r="25" spans="2:38" ht="30" customHeight="1" x14ac:dyDescent="0.3">
      <c r="B25" s="19" t="s">
        <v>57</v>
      </c>
      <c r="C25" s="1"/>
      <c r="D25" s="1"/>
      <c r="E25" s="1"/>
      <c r="F25" s="1"/>
      <c r="G25" s="1"/>
      <c r="H25" s="1" t="s">
        <v>66</v>
      </c>
      <c r="I25" s="1" t="s">
        <v>66</v>
      </c>
      <c r="J25" s="1" t="s">
        <v>66</v>
      </c>
      <c r="K25" s="1"/>
      <c r="L25" s="1"/>
      <c r="M25" s="1"/>
      <c r="N25" s="1"/>
      <c r="O25" s="1"/>
      <c r="P25" s="1"/>
      <c r="Q25" s="1"/>
      <c r="R25" s="1"/>
      <c r="S25" s="1"/>
      <c r="T25" s="1"/>
      <c r="U25" s="1"/>
      <c r="V25" s="1"/>
      <c r="W25" s="1"/>
      <c r="X25" s="1"/>
      <c r="Y25" s="1"/>
      <c r="Z25" s="1"/>
      <c r="AA25" s="1"/>
      <c r="AB25" s="1"/>
      <c r="AC25" s="1"/>
      <c r="AD25" s="1"/>
      <c r="AE25" s="1"/>
      <c r="AF25" s="1"/>
      <c r="AG25" s="1"/>
      <c r="AH25" s="20">
        <f>COUNTIF(Fevrier[[#This Row],[1]:[31]],$AH$5)</f>
        <v>0</v>
      </c>
      <c r="AI25" s="20">
        <f>COUNTIF(Fevrier[[#This Row],[1]:[31]],$AI$4)+COUNTIF(Fevrier[[#This Row],[1]:[31]],$AI$5)</f>
        <v>3</v>
      </c>
      <c r="AJ25" s="20">
        <f>COUNTIF(Fevrier[[#This Row],[1]:[31]],$AJ$5)</f>
        <v>0</v>
      </c>
      <c r="AK25" s="20">
        <f>COUNTIF(Fevrier[[#This Row],[1]:[31]],$AK$5)</f>
        <v>0</v>
      </c>
      <c r="AL25" s="20">
        <f>COUNTIF(Fevrier[[#This Row],[1]:[31]],$AL$5)</f>
        <v>0</v>
      </c>
    </row>
    <row r="26" spans="2:38" ht="30" customHeight="1" x14ac:dyDescent="0.3">
      <c r="B26" s="16" t="s">
        <v>58</v>
      </c>
      <c r="C26" s="1"/>
      <c r="D26" s="1"/>
      <c r="E26" s="1"/>
      <c r="F26" s="1"/>
      <c r="G26" s="1"/>
      <c r="H26" s="1"/>
      <c r="I26" s="1"/>
      <c r="J26" s="1"/>
      <c r="K26" s="1"/>
      <c r="L26" s="1"/>
      <c r="M26" s="1"/>
      <c r="N26" s="1"/>
      <c r="O26" s="1" t="s">
        <v>66</v>
      </c>
      <c r="P26" s="1" t="s">
        <v>66</v>
      </c>
      <c r="Q26" s="1" t="s">
        <v>66</v>
      </c>
      <c r="R26" s="1"/>
      <c r="S26" s="1"/>
      <c r="T26" s="1"/>
      <c r="U26" s="1"/>
      <c r="V26" s="1"/>
      <c r="W26" s="1"/>
      <c r="X26" s="1"/>
      <c r="Y26" s="1"/>
      <c r="Z26" s="1"/>
      <c r="AA26" s="1"/>
      <c r="AB26" s="1"/>
      <c r="AC26" s="1" t="s">
        <v>67</v>
      </c>
      <c r="AD26" s="1" t="s">
        <v>67</v>
      </c>
      <c r="AE26" s="1" t="s">
        <v>67</v>
      </c>
      <c r="AF26" s="1"/>
      <c r="AG26" s="1"/>
      <c r="AH26" s="20">
        <f>COUNTIF(Fevrier[[#This Row],[1]:[31]],$AH$5)</f>
        <v>0</v>
      </c>
      <c r="AI26" s="20">
        <f>COUNTIF(Fevrier[[#This Row],[1]:[31]],$AI$4)+COUNTIF(Fevrier[[#This Row],[1]:[31]],$AI$5)</f>
        <v>6</v>
      </c>
      <c r="AJ26" s="20">
        <f>COUNTIF(Fevrier[[#This Row],[1]:[31]],$AJ$5)</f>
        <v>0</v>
      </c>
      <c r="AK26" s="20">
        <f>COUNTIF(Fevrier[[#This Row],[1]:[31]],$AK$5)</f>
        <v>0</v>
      </c>
      <c r="AL26" s="20">
        <f>COUNTIF(Fevrier[[#This Row],[1]:[31]],$AL$5)</f>
        <v>0</v>
      </c>
    </row>
    <row r="27" spans="2:38" ht="30" customHeight="1" x14ac:dyDescent="0.3">
      <c r="B27" s="19" t="s">
        <v>59</v>
      </c>
      <c r="C27" s="1"/>
      <c r="D27" s="1"/>
      <c r="E27" s="1"/>
      <c r="F27" s="1"/>
      <c r="G27" s="1"/>
      <c r="H27" s="1"/>
      <c r="I27" s="1"/>
      <c r="J27" s="1"/>
      <c r="K27" s="1"/>
      <c r="L27" s="1"/>
      <c r="M27" s="1"/>
      <c r="N27" s="1"/>
      <c r="O27" s="1"/>
      <c r="P27" s="1"/>
      <c r="Q27" s="1"/>
      <c r="R27" s="1"/>
      <c r="S27" s="1"/>
      <c r="T27" s="1"/>
      <c r="U27" s="1"/>
      <c r="V27" s="1" t="s">
        <v>67</v>
      </c>
      <c r="W27" s="1" t="s">
        <v>67</v>
      </c>
      <c r="X27" s="1" t="s">
        <v>67</v>
      </c>
      <c r="Y27" s="1"/>
      <c r="Z27" s="1"/>
      <c r="AA27" s="1"/>
      <c r="AB27" s="1"/>
      <c r="AC27" s="1"/>
      <c r="AD27" s="1"/>
      <c r="AE27" s="1"/>
      <c r="AF27" s="1"/>
      <c r="AG27" s="1"/>
      <c r="AH27" s="20">
        <f>COUNTIF(Fevrier[[#This Row],[1]:[31]],$AH$5)</f>
        <v>0</v>
      </c>
      <c r="AI27" s="20">
        <f>COUNTIF(Fevrier[[#This Row],[1]:[31]],$AI$4)+COUNTIF(Fevrier[[#This Row],[1]:[31]],$AI$5)</f>
        <v>3</v>
      </c>
      <c r="AJ27" s="20">
        <f>COUNTIF(Fevrier[[#This Row],[1]:[31]],$AJ$5)</f>
        <v>0</v>
      </c>
      <c r="AK27" s="20">
        <f>COUNTIF(Fevrier[[#This Row],[1]:[31]],$AK$5)</f>
        <v>0</v>
      </c>
      <c r="AL27" s="20">
        <f>COUNTIF(Fevrier[[#This Row],[1]:[31]],$AL$5)</f>
        <v>0</v>
      </c>
    </row>
    <row r="28" spans="2:38" ht="30" customHeight="1" x14ac:dyDescent="0.3">
      <c r="B28" s="16" t="s">
        <v>60</v>
      </c>
      <c r="C28" s="1"/>
      <c r="D28" s="1"/>
      <c r="E28" s="1"/>
      <c r="F28" s="1"/>
      <c r="G28" s="1"/>
      <c r="H28" s="1"/>
      <c r="I28" s="1"/>
      <c r="J28" s="1"/>
      <c r="K28" s="1"/>
      <c r="L28" s="1"/>
      <c r="M28" s="1"/>
      <c r="N28" s="1"/>
      <c r="O28" s="1" t="s">
        <v>67</v>
      </c>
      <c r="P28" s="1" t="s">
        <v>67</v>
      </c>
      <c r="Q28" s="1" t="s">
        <v>67</v>
      </c>
      <c r="R28" s="1"/>
      <c r="S28" s="1"/>
      <c r="T28" s="1"/>
      <c r="U28" s="1"/>
      <c r="V28" s="1"/>
      <c r="W28" s="1"/>
      <c r="X28" s="1"/>
      <c r="Y28" s="1"/>
      <c r="Z28" s="1"/>
      <c r="AA28" s="1"/>
      <c r="AB28" s="1"/>
      <c r="AC28" s="1"/>
      <c r="AD28" s="1"/>
      <c r="AE28" s="1"/>
      <c r="AF28" s="1"/>
      <c r="AG28" s="1"/>
      <c r="AH28" s="20">
        <f>COUNTIF(Fevrier[[#This Row],[1]:[31]],$AH$5)</f>
        <v>0</v>
      </c>
      <c r="AI28" s="20">
        <f>COUNTIF(Fevrier[[#This Row],[1]:[31]],$AI$4)+COUNTIF(Fevrier[[#This Row],[1]:[31]],$AI$5)</f>
        <v>3</v>
      </c>
      <c r="AJ28" s="20">
        <f>COUNTIF(Fevrier[[#This Row],[1]:[31]],$AJ$5)</f>
        <v>0</v>
      </c>
      <c r="AK28" s="20">
        <f>COUNTIF(Fevrier[[#This Row],[1]:[31]],$AK$5)</f>
        <v>0</v>
      </c>
      <c r="AL28" s="20">
        <f>COUNTIF(Fevrier[[#This Row],[1]:[31]],$AL$5)</f>
        <v>0</v>
      </c>
    </row>
    <row r="29" spans="2:38" ht="30" customHeight="1" x14ac:dyDescent="0.3">
      <c r="B29" s="16" t="s">
        <v>61</v>
      </c>
      <c r="C29" s="1" t="s">
        <v>67</v>
      </c>
      <c r="D29" s="1"/>
      <c r="E29" s="1"/>
      <c r="F29" s="1"/>
      <c r="G29" s="1"/>
      <c r="H29" s="1"/>
      <c r="I29" s="1"/>
      <c r="J29" s="1"/>
      <c r="K29" s="1"/>
      <c r="L29" s="1"/>
      <c r="M29" s="1"/>
      <c r="N29" s="1"/>
      <c r="O29" s="1"/>
      <c r="P29" s="1"/>
      <c r="Q29" s="1"/>
      <c r="R29" s="1"/>
      <c r="S29" s="1"/>
      <c r="T29" s="1"/>
      <c r="U29" s="1"/>
      <c r="V29" s="1" t="s">
        <v>67</v>
      </c>
      <c r="W29" s="1" t="s">
        <v>67</v>
      </c>
      <c r="X29" s="1" t="s">
        <v>67</v>
      </c>
      <c r="Y29" s="1"/>
      <c r="Z29" s="1"/>
      <c r="AA29" s="1"/>
      <c r="AB29" s="1"/>
      <c r="AC29" s="1"/>
      <c r="AD29" s="1"/>
      <c r="AE29" s="1"/>
      <c r="AF29" s="1"/>
      <c r="AG29" s="1"/>
      <c r="AH29" s="20">
        <f>COUNTIF(Fevrier[[#This Row],[1]:[31]],$AH$5)</f>
        <v>0</v>
      </c>
      <c r="AI29" s="20">
        <f>COUNTIF(Fevrier[[#This Row],[1]:[31]],$AI$4)+COUNTIF(Fevrier[[#This Row],[1]:[31]],$AI$5)</f>
        <v>4</v>
      </c>
      <c r="AJ29" s="20">
        <f>COUNTIF(Fevrier[[#This Row],[1]:[31]],$AJ$5)</f>
        <v>0</v>
      </c>
      <c r="AK29" s="20">
        <f>COUNTIF(Fevrier[[#This Row],[1]:[31]],$AK$5)</f>
        <v>0</v>
      </c>
      <c r="AL29" s="20">
        <f>COUNTIF(Fevrier[[#This Row],[1]:[31]],$AL$5)</f>
        <v>0</v>
      </c>
    </row>
    <row r="30" spans="2:38" ht="30" customHeight="1" x14ac:dyDescent="0.3">
      <c r="B30" s="19" t="s">
        <v>62</v>
      </c>
      <c r="C30" s="1"/>
      <c r="D30" s="1"/>
      <c r="E30" s="1"/>
      <c r="F30" s="1"/>
      <c r="G30" s="1"/>
      <c r="H30" s="1"/>
      <c r="I30" s="1"/>
      <c r="J30" s="1"/>
      <c r="K30" s="1"/>
      <c r="L30" s="1"/>
      <c r="M30" s="1"/>
      <c r="N30" s="1"/>
      <c r="O30" s="1"/>
      <c r="P30" s="1"/>
      <c r="Q30" s="1"/>
      <c r="R30" s="1"/>
      <c r="S30" s="1"/>
      <c r="T30" s="1"/>
      <c r="U30" s="1"/>
      <c r="V30" s="1"/>
      <c r="W30" s="1"/>
      <c r="X30" s="1"/>
      <c r="Y30" s="1"/>
      <c r="Z30" s="1"/>
      <c r="AA30" s="1"/>
      <c r="AB30" s="1"/>
      <c r="AC30" s="1" t="s">
        <v>67</v>
      </c>
      <c r="AD30" s="1" t="s">
        <v>67</v>
      </c>
      <c r="AE30" s="1" t="s">
        <v>67</v>
      </c>
      <c r="AF30" s="1"/>
      <c r="AG30" s="1"/>
      <c r="AH30" s="20">
        <f>COUNTIF(Fevrier[[#This Row],[1]:[31]],$AH$5)</f>
        <v>0</v>
      </c>
      <c r="AI30" s="20">
        <f>COUNTIF(Fevrier[[#This Row],[1]:[31]],$AI$4)+COUNTIF(Fevrier[[#This Row],[1]:[31]],$AI$5)</f>
        <v>3</v>
      </c>
      <c r="AJ30" s="20">
        <f>COUNTIF(Fevrier[[#This Row],[1]:[31]],$AJ$5)</f>
        <v>0</v>
      </c>
      <c r="AK30" s="20">
        <f>COUNTIF(Fevrier[[#This Row],[1]:[31]],$AK$5)</f>
        <v>0</v>
      </c>
      <c r="AL30" s="20">
        <f>COUNTIF(Fevrier[[#This Row],[1]:[31]],$AL$5)</f>
        <v>0</v>
      </c>
    </row>
    <row r="31" spans="2:38" ht="30" customHeight="1" x14ac:dyDescent="0.3">
      <c r="B31" s="19" t="s">
        <v>63</v>
      </c>
      <c r="C31" s="1"/>
      <c r="D31" s="1"/>
      <c r="E31" s="1"/>
      <c r="F31" s="1"/>
      <c r="G31" s="1"/>
      <c r="H31" s="1" t="s">
        <v>67</v>
      </c>
      <c r="I31" s="1" t="s">
        <v>67</v>
      </c>
      <c r="J31" s="1" t="s">
        <v>67</v>
      </c>
      <c r="K31" s="1"/>
      <c r="L31" s="1"/>
      <c r="M31" s="1"/>
      <c r="N31" s="1"/>
      <c r="O31" s="1"/>
      <c r="P31" s="1"/>
      <c r="Q31" s="1"/>
      <c r="R31" s="1"/>
      <c r="S31" s="1"/>
      <c r="T31" s="1"/>
      <c r="U31" s="1"/>
      <c r="V31" s="1"/>
      <c r="W31" s="1"/>
      <c r="X31" s="1"/>
      <c r="Y31" s="1"/>
      <c r="Z31" s="1"/>
      <c r="AA31" s="1"/>
      <c r="AB31" s="1"/>
      <c r="AC31" s="1"/>
      <c r="AD31" s="1"/>
      <c r="AE31" s="1"/>
      <c r="AF31" s="1"/>
      <c r="AG31" s="1"/>
      <c r="AH31" s="20">
        <f>COUNTIF(Fevrier[[#This Row],[1]:[31]],$AH$5)</f>
        <v>0</v>
      </c>
      <c r="AI31" s="20">
        <f>COUNTIF(Fevrier[[#This Row],[1]:[31]],$AI$4)+COUNTIF(Fevrier[[#This Row],[1]:[31]],$AI$5)</f>
        <v>3</v>
      </c>
      <c r="AJ31" s="20">
        <f>COUNTIF(Fevrier[[#This Row],[1]:[31]],$AJ$5)</f>
        <v>0</v>
      </c>
      <c r="AK31" s="20">
        <f>COUNTIF(Fevrier[[#This Row],[1]:[31]],$AK$5)</f>
        <v>0</v>
      </c>
      <c r="AL31" s="20">
        <f>COUNTIF(Fevrier[[#This Row],[1]:[31]],$AL$5)</f>
        <v>0</v>
      </c>
    </row>
    <row r="32" spans="2:38" ht="30" customHeight="1" x14ac:dyDescent="0.3">
      <c r="B32" s="17" t="s">
        <v>64</v>
      </c>
      <c r="C32" s="1"/>
      <c r="D32" s="1" t="s">
        <v>37</v>
      </c>
      <c r="E32" s="1" t="s">
        <v>37</v>
      </c>
      <c r="F32" s="1" t="s">
        <v>37</v>
      </c>
      <c r="G32" s="1" t="s">
        <v>37</v>
      </c>
      <c r="H32" s="1" t="s">
        <v>37</v>
      </c>
      <c r="I32" s="1"/>
      <c r="J32" s="1"/>
      <c r="K32" s="1"/>
      <c r="L32" s="1"/>
      <c r="M32" s="1"/>
      <c r="N32" s="1"/>
      <c r="O32" s="1"/>
      <c r="P32" s="1"/>
      <c r="Q32" s="1"/>
      <c r="R32" s="1"/>
      <c r="S32" s="1"/>
      <c r="T32" s="1"/>
      <c r="U32" s="1"/>
      <c r="V32" s="1"/>
      <c r="W32" s="1"/>
      <c r="X32" s="1"/>
      <c r="Y32" s="1"/>
      <c r="Z32" s="1"/>
      <c r="AA32" s="1"/>
      <c r="AB32" s="1"/>
      <c r="AC32" s="1"/>
      <c r="AD32" s="1"/>
      <c r="AE32" s="1"/>
      <c r="AF32" s="1" t="s">
        <v>37</v>
      </c>
      <c r="AG32" s="1"/>
      <c r="AH32" s="20">
        <f>COUNTIF(Fevrier[[#This Row],[1]:[31]],$AH$5)</f>
        <v>0</v>
      </c>
      <c r="AI32" s="20">
        <f>COUNTIF(Fevrier[[#This Row],[1]:[31]],$AI$4)+COUNTIF(Fevrier[[#This Row],[1]:[31]],$AI$5)</f>
        <v>0</v>
      </c>
      <c r="AJ32" s="20">
        <f>COUNTIF(Fevrier[[#This Row],[1]:[31]],$AJ$5)</f>
        <v>6</v>
      </c>
      <c r="AK32" s="20">
        <f>COUNTIF(Fevrier[[#This Row],[1]:[31]],$AK$5)</f>
        <v>0</v>
      </c>
      <c r="AL32" s="20">
        <f>COUNTIF(Fevrier[[#This Row],[1]:[31]],$AL$5)</f>
        <v>0</v>
      </c>
    </row>
    <row r="33" spans="2:38" ht="30" customHeight="1" x14ac:dyDescent="0.3">
      <c r="B33" s="16" t="s">
        <v>65</v>
      </c>
      <c r="C33" s="1"/>
      <c r="D33" s="1"/>
      <c r="E33" s="1"/>
      <c r="F33" s="1"/>
      <c r="G33" s="1"/>
      <c r="H33" s="1" t="s">
        <v>67</v>
      </c>
      <c r="I33" s="1" t="s">
        <v>67</v>
      </c>
      <c r="J33" s="1" t="s">
        <v>67</v>
      </c>
      <c r="K33" s="1"/>
      <c r="L33" s="1"/>
      <c r="M33" s="1"/>
      <c r="N33" s="1"/>
      <c r="O33" s="1"/>
      <c r="P33" s="1"/>
      <c r="Q33" s="1"/>
      <c r="R33" s="1"/>
      <c r="S33" s="1"/>
      <c r="T33" s="1"/>
      <c r="U33" s="1"/>
      <c r="V33" s="1"/>
      <c r="W33" s="1"/>
      <c r="X33" s="1"/>
      <c r="Y33" s="1"/>
      <c r="Z33" s="1"/>
      <c r="AA33" s="1"/>
      <c r="AB33" s="1"/>
      <c r="AC33" s="1"/>
      <c r="AD33" s="1"/>
      <c r="AE33" s="1"/>
      <c r="AF33" s="1"/>
      <c r="AG33" s="1"/>
      <c r="AH33" s="20">
        <f>COUNTIF(Fevrier[[#This Row],[1]:[31]],$AH$5)</f>
        <v>0</v>
      </c>
      <c r="AI33" s="20">
        <f>COUNTIF(Fevrier[[#This Row],[1]:[31]],$AI$4)+COUNTIF(Fevrier[[#This Row],[1]:[31]],$AI$5)</f>
        <v>3</v>
      </c>
      <c r="AJ33" s="20">
        <f>COUNTIF(Fevrier[[#This Row],[1]:[31]],$AJ$5)</f>
        <v>0</v>
      </c>
      <c r="AK33" s="20">
        <f>COUNTIF(Fevrier[[#This Row],[1]:[31]],$AK$5)</f>
        <v>0</v>
      </c>
      <c r="AL33" s="20">
        <f>COUNTIF(Fevrier[[#This Row],[1]:[31]],$AL$5)</f>
        <v>0</v>
      </c>
    </row>
    <row r="34" spans="2:38" ht="30" customHeight="1" x14ac:dyDescent="0.3">
      <c r="B34" s="12">
        <v>28</v>
      </c>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20">
        <f>COUNTIF(Fevrier[[#This Row],[1]:[31]],$AH$5)</f>
        <v>0</v>
      </c>
      <c r="AI34" s="20">
        <f>COUNTIF(Fevrier[[#This Row],[1]:[31]],$AI$4)+COUNTIF(Fevrier[[#This Row],[1]:[31]],$AI$5)</f>
        <v>0</v>
      </c>
      <c r="AJ34" s="20">
        <f>COUNTIF(Fevrier[[#This Row],[1]:[31]],$AJ$5)</f>
        <v>0</v>
      </c>
      <c r="AK34" s="20">
        <f>COUNTIF(Fevrier[[#This Row],[1]:[31]],$AK$5)</f>
        <v>0</v>
      </c>
      <c r="AL34" s="20">
        <f>COUNTIF(Fevrier[[#This Row],[1]:[31]],$AL$5)</f>
        <v>0</v>
      </c>
    </row>
    <row r="35" spans="2:38" ht="30" customHeight="1" x14ac:dyDescent="0.3">
      <c r="B35" s="12">
        <v>29</v>
      </c>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20">
        <f>COUNTIF(Fevrier[[#This Row],[1]:[31]],$AH$5)</f>
        <v>0</v>
      </c>
      <c r="AI35" s="20">
        <f>COUNTIF(Fevrier[[#This Row],[1]:[31]],$AI$4)+COUNTIF(Fevrier[[#This Row],[1]:[31]],$AI$5)</f>
        <v>0</v>
      </c>
      <c r="AJ35" s="20">
        <f>COUNTIF(Fevrier[[#This Row],[1]:[31]],$AJ$5)</f>
        <v>0</v>
      </c>
      <c r="AK35" s="20">
        <f>COUNTIF(Fevrier[[#This Row],[1]:[31]],$AK$5)</f>
        <v>0</v>
      </c>
      <c r="AL35" s="20">
        <f>COUNTIF(Fevrier[[#This Row],[1]:[31]],$AL$5)</f>
        <v>0</v>
      </c>
    </row>
    <row r="36" spans="2:38" ht="30" customHeight="1" x14ac:dyDescent="0.3">
      <c r="B36" s="13">
        <v>30</v>
      </c>
      <c r="C36" s="1"/>
      <c r="D36" s="1"/>
      <c r="E36" s="1"/>
      <c r="F36" s="1"/>
      <c r="G36" s="1"/>
      <c r="H36" s="1"/>
      <c r="I36" s="1"/>
      <c r="J36" s="1"/>
      <c r="K36" s="1"/>
      <c r="L36" s="1"/>
      <c r="M36" s="1"/>
      <c r="N36" s="1"/>
      <c r="O36" s="1"/>
      <c r="P36" s="1"/>
      <c r="Q36" s="1"/>
      <c r="R36" s="1"/>
      <c r="S36" s="1"/>
      <c r="T36" s="1"/>
      <c r="U36" s="1"/>
      <c r="V36" s="1" t="s">
        <v>7</v>
      </c>
      <c r="W36" s="1" t="s">
        <v>7</v>
      </c>
      <c r="X36" s="1" t="s">
        <v>7</v>
      </c>
      <c r="Y36" s="1" t="s">
        <v>7</v>
      </c>
      <c r="Z36" s="1" t="s">
        <v>7</v>
      </c>
      <c r="AA36" s="1" t="s">
        <v>7</v>
      </c>
      <c r="AB36" s="1" t="s">
        <v>7</v>
      </c>
      <c r="AC36" s="1" t="s">
        <v>7</v>
      </c>
      <c r="AD36" s="1" t="s">
        <v>7</v>
      </c>
      <c r="AE36" s="1"/>
      <c r="AF36" s="1"/>
      <c r="AG36" s="1"/>
      <c r="AH36" s="20">
        <f>COUNTIF(Fevrier[[#This Row],[1]:[31]],$AH$5)</f>
        <v>0</v>
      </c>
      <c r="AI36" s="20">
        <f>COUNTIF(Fevrier[[#This Row],[1]:[31]],$AI$4)+COUNTIF(Fevrier[[#This Row],[1]:[31]],$AI$5)</f>
        <v>0</v>
      </c>
      <c r="AJ36" s="20">
        <f>COUNTIF(Fevrier[[#This Row],[1]:[31]],$AJ$5)</f>
        <v>0</v>
      </c>
      <c r="AK36" s="20">
        <f>COUNTIF(Fevrier[[#This Row],[1]:[31]],$AK$5)</f>
        <v>0</v>
      </c>
      <c r="AL36" s="20">
        <f>COUNTIF(Fevrier[[#This Row],[1]:[31]],$AL$5)</f>
        <v>9</v>
      </c>
    </row>
    <row r="37" spans="2:38" ht="30" customHeight="1" x14ac:dyDescent="0.3">
      <c r="B37" s="26"/>
      <c r="AH37" s="21">
        <f>SUM(AH7:AH36)</f>
        <v>14</v>
      </c>
      <c r="AI37" s="21">
        <f t="shared" ref="AI37:AL37" si="1">SUM(AI7:AI36)</f>
        <v>60</v>
      </c>
      <c r="AJ37" s="21">
        <f t="shared" si="1"/>
        <v>17</v>
      </c>
      <c r="AK37" s="21">
        <f t="shared" si="1"/>
        <v>31</v>
      </c>
      <c r="AL37" s="21">
        <f t="shared" si="1"/>
        <v>9</v>
      </c>
    </row>
  </sheetData>
  <mergeCells count="8">
    <mergeCell ref="AC2:AF2"/>
    <mergeCell ref="C4:AG4"/>
    <mergeCell ref="D2:E2"/>
    <mergeCell ref="G2:I2"/>
    <mergeCell ref="K2:L2"/>
    <mergeCell ref="N2:Q2"/>
    <mergeCell ref="S2:V2"/>
    <mergeCell ref="X2:AA2"/>
  </mergeCells>
  <conditionalFormatting sqref="AH7:AH36">
    <cfRule type="dataBar" priority="36">
      <dataBar>
        <cfvo type="num" val="0"/>
        <cfvo type="num" val="31"/>
        <color theme="2" tint="-0.249977111117893"/>
      </dataBar>
      <extLst>
        <ext xmlns:x14="http://schemas.microsoft.com/office/spreadsheetml/2009/9/main" uri="{B025F937-C7B1-47D3-B67F-A62EFF666E3E}">
          <x14:id>{CD849E3E-7A03-4D98-AF0C-0A915AF9EBC4}</x14:id>
        </ext>
      </extLst>
    </cfRule>
  </conditionalFormatting>
  <conditionalFormatting sqref="AI7:AK36">
    <cfRule type="dataBar" priority="29">
      <dataBar>
        <cfvo type="num" val="0"/>
        <cfvo type="num" val="31"/>
        <color theme="2" tint="-0.249977111117893"/>
      </dataBar>
      <extLst>
        <ext xmlns:x14="http://schemas.microsoft.com/office/spreadsheetml/2009/9/main" uri="{B025F937-C7B1-47D3-B67F-A62EFF666E3E}">
          <x14:id>{D190B256-508B-4663-9D41-51F3DD74EFE5}</x14:id>
        </ext>
      </extLst>
    </cfRule>
  </conditionalFormatting>
  <conditionalFormatting sqref="C5:AG6">
    <cfRule type="expression" dxfId="380" priority="37">
      <formula>COUNTIF(feries,C$5)&gt;0</formula>
    </cfRule>
  </conditionalFormatting>
  <conditionalFormatting sqref="AL7:AL36">
    <cfRule type="dataBar" priority="9">
      <dataBar>
        <cfvo type="num" val="0"/>
        <cfvo type="num" val="31"/>
        <color theme="2" tint="-0.249977111117893"/>
      </dataBar>
      <extLst>
        <ext xmlns:x14="http://schemas.microsoft.com/office/spreadsheetml/2009/9/main" uri="{B025F937-C7B1-47D3-B67F-A62EFF666E3E}">
          <x14:id>{4E7764AE-3403-4683-BD99-D39C27A607DB}</x14:id>
        </ext>
      </extLst>
    </cfRule>
  </conditionalFormatting>
  <conditionalFormatting sqref="C7:AG36">
    <cfRule type="expression" priority="1">
      <formula>C7=""</formula>
    </cfRule>
    <cfRule type="cellIs" dxfId="379" priority="2" operator="equal">
      <formula>"M"</formula>
    </cfRule>
    <cfRule type="cellIs" dxfId="378" priority="3" operator="equal">
      <formula>"A"</formula>
    </cfRule>
    <cfRule type="cellIs" dxfId="377" priority="4" operator="equal">
      <formula>"FS"</formula>
    </cfRule>
    <cfRule type="cellIs" dxfId="376" priority="5" operator="equal">
      <formula>"G2"</formula>
    </cfRule>
    <cfRule type="cellIs" dxfId="375" priority="6" operator="equal">
      <formula>"G1"</formula>
    </cfRule>
    <cfRule type="cellIs" dxfId="374" priority="7" operator="equal">
      <formula>"C"</formula>
    </cfRule>
  </conditionalFormatting>
  <dataValidations count="15">
    <dataValidation allowBlank="1" showInputMessage="1" showErrorMessage="1" prompt="Entrez l’année dans la cellule ci-dessous" sqref="AH3:AK3" xr:uid="{D22A40FC-67A2-44E8-B5C2-D703B1A9E23C}"/>
    <dataValidation allowBlank="1" showInputMessage="1" showErrorMessage="1" prompt="Le Calendrier des absences des employés suit les absences exprimées en jours pour chaque mois. Il existe 13 feuilles de calcul, 12 mensuelles et la dernière pour les noms des employés. Suivez les absences du mois de janvier dans cette feuille de calcul" sqref="A1" xr:uid="{CD8F9137-E2C4-4C7A-9263-492AB4463647}"/>
    <dataValidation allowBlank="1" showInputMessage="1" showErrorMessage="1" prompt="Entrez une étiquette pour décrire la clé personnalisée à gauche" sqref="N2 S2 X2 AC2" xr:uid="{CAAC987C-D6E3-4A2F-84DB-CB08BC885DF7}"/>
    <dataValidation allowBlank="1" showInputMessage="1" showErrorMessage="1" prompt="Entrez une lettre et personnalisez l’étiquette à droite pour ajouter un élément de clé" sqref="M2 R2 AK5" xr:uid="{B3C3342D-7700-4F40-8BD1-5B35B84AE92B}"/>
    <dataValidation allowBlank="1" showInputMessage="1" showErrorMessage="1" prompt="La lettre « M » indique une absence pour cause de maladie" sqref="J2" xr:uid="{8DA567AB-E48A-4C22-A7FD-50823485EB3C}"/>
    <dataValidation allowBlank="1" showInputMessage="1" showErrorMessage="1" prompt="La lettre « P » indique une absence pour motifs personnels" sqref="F2" xr:uid="{A5C09BA0-8E0B-443E-B504-5F26CACFC25A}"/>
    <dataValidation allowBlank="1" showInputMessage="1" showErrorMessage="1" prompt="La lettre « C » indique une absence pour cause de congé" sqref="C2 AH5" xr:uid="{242EB97A-3FFA-4F6C-9524-BC723923B748}"/>
    <dataValidation allowBlank="1" showInputMessage="1" showErrorMessage="1" prompt="Cette ligne définit les clés utilisées dans le tableau : Congé en C2, Personnel en F2 et Congé maladie en J2. Les cellules M2 et R2 sont personnalisables" sqref="B2" xr:uid="{E79693E0-7DF0-483D-AD3D-CD78F3EC4486}"/>
    <dataValidation allowBlank="1" showInputMessage="1" showErrorMessage="1" prompt="Mois de ce calendrier des absences. Mettez à jour l’année dans la cellule AH4. Suivez les totaux mensuels dans la dernière cellule du tableau. Entrez les noms des employés dans la colonne B du tableau" sqref="B4" xr:uid="{A7C65372-9FE6-4702-9AE5-2D5B4CD3EAA5}"/>
    <dataValidation allowBlank="1" showInputMessage="1" showErrorMessage="1" prompt="Si vous mettez à jour le titre, le changement est automatiquement répercuté sur chaque feuille de calcul. Si vous mettez à jour le titre, le changement est automatiquement répercuté sur chaque feuille de calcul" sqref="B1" xr:uid="{518F4AC1-B16C-4CBE-81E8-D11E04CC3679}"/>
    <dataValidation allowBlank="1" showInputMessage="1" showErrorMessage="1" prompt="Calcule automatiquement le nombre total de jours d’absence d’un employé durant ce mois" sqref="AH6:AL6" xr:uid="{A064B4E8-AFFF-43B6-9364-0DEF51BF6CF4}"/>
    <dataValidation allowBlank="1" showInputMessage="1" showErrorMessage="1" prompt="Les jours de la semaine dans cette ligne sont mis à jour automatiquement pour le mois en fonction de l’année entrée dans AH4. Chaque jour du mois est une colonne dans laquelle noter l’absence et le motif d’absence d’un employé" sqref="C5" xr:uid="{0F3EF057-C6F5-43D9-83D6-80D887F2816A}"/>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E42D4513-EB25-4EF1-9968-A795A94758FD}"/>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89C46D83-9F49-4599-B134-F66B7C9FA793}"/>
    <dataValidation allowBlank="1" showInputMessage="1" showErrorMessage="1" prompt="Entrez l’année dans cette cellule." sqref="AH4 AJ4:AK4" xr:uid="{E9D098CA-A6DF-4D21-8727-CE95C8A58473}"/>
  </dataValidations>
  <pageMargins left="0" right="0" top="0" bottom="0" header="0" footer="0"/>
  <pageSetup paperSize="8" scale="74" fitToWidth="0" orientation="landscape"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CD849E3E-7A03-4D98-AF0C-0A915AF9EBC4}">
            <x14:dataBar minLength="0" maxLength="100">
              <x14:cfvo type="num">
                <xm:f>0</xm:f>
              </x14:cfvo>
              <x14:cfvo type="num">
                <xm:f>31</xm:f>
              </x14:cfvo>
              <x14:negativeFillColor rgb="FFFF0000"/>
              <x14:axisColor rgb="FF000000"/>
            </x14:dataBar>
          </x14:cfRule>
          <xm:sqref>AH7:AH36</xm:sqref>
        </x14:conditionalFormatting>
        <x14:conditionalFormatting xmlns:xm="http://schemas.microsoft.com/office/excel/2006/main">
          <x14:cfRule type="dataBar" id="{D190B256-508B-4663-9D41-51F3DD74EFE5}">
            <x14:dataBar minLength="0" maxLength="100">
              <x14:cfvo type="num">
                <xm:f>0</xm:f>
              </x14:cfvo>
              <x14:cfvo type="num">
                <xm:f>31</xm:f>
              </x14:cfvo>
              <x14:negativeFillColor rgb="FFFF0000"/>
              <x14:axisColor rgb="FF000000"/>
            </x14:dataBar>
          </x14:cfRule>
          <xm:sqref>AI7:AK36</xm:sqref>
        </x14:conditionalFormatting>
        <x14:conditionalFormatting xmlns:xm="http://schemas.microsoft.com/office/excel/2006/main">
          <x14:cfRule type="dataBar" id="{4E7764AE-3403-4683-BD99-D39C27A607DB}">
            <x14:dataBar minLength="0" maxLength="100">
              <x14:cfvo type="num">
                <xm:f>0</xm:f>
              </x14:cfvo>
              <x14:cfvo type="num">
                <xm:f>31</xm:f>
              </x14:cfvo>
              <x14:negativeFillColor rgb="FFFF0000"/>
              <x14:axisColor rgb="FF000000"/>
            </x14:dataBar>
          </x14:cfRule>
          <xm:sqref>AL7:AL36</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7879DB9F-D081-4752-A17C-D91D8841BBA2}">
          <x14:formula1>
            <xm:f>'Noms des employés'!$B$4:$B$33</xm:f>
          </x14:formula1>
          <xm:sqref>B7:B36</xm:sqref>
        </x14:dataValidation>
        <x14:dataValidation type="list" allowBlank="1" showInputMessage="1" showErrorMessage="1" prompt="Entrez une lettre et personnalisez l’étiquette à droite pour ajouter un élément de clé" xr:uid="{6DE3BB20-5578-4E30-8687-210E3064A9A3}">
          <x14:formula1>
            <xm:f>'Noms des employés'!$L$1:$L$6</xm:f>
          </x14:formula1>
          <xm:sqref>C7:AG36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0210E8-A470-4C90-B767-3052B3C95D8B}">
  <sheetPr codeName="Feuil4">
    <tabColor theme="2" tint="-0.89999084444715716"/>
    <pageSetUpPr fitToPage="1"/>
  </sheetPr>
  <dimension ref="A1:AL37"/>
  <sheetViews>
    <sheetView showGridLines="0" showZeros="0" zoomScale="75" zoomScaleNormal="75" workbookViewId="0">
      <selection activeCell="H16" sqref="H16"/>
    </sheetView>
  </sheetViews>
  <sheetFormatPr baseColWidth="10" defaultColWidth="9.21875" defaultRowHeight="30" customHeight="1" x14ac:dyDescent="0.3"/>
  <cols>
    <col min="1" max="1" width="2.77734375" style="2" customWidth="1"/>
    <col min="2" max="2" width="30.77734375" style="2" customWidth="1"/>
    <col min="3" max="33" width="6.88671875" style="2" customWidth="1"/>
    <col min="34" max="35" width="11.6640625" style="2" customWidth="1"/>
    <col min="36" max="36" width="11.33203125" style="2" bestFit="1" customWidth="1"/>
    <col min="37" max="37" width="11.6640625" style="2" customWidth="1"/>
    <col min="38" max="39" width="9.21875" customWidth="1"/>
  </cols>
  <sheetData>
    <row r="1" spans="1:38" ht="42" customHeight="1" x14ac:dyDescent="0.3">
      <c r="A1" s="5"/>
      <c r="B1" s="4" t="s">
        <v>68</v>
      </c>
    </row>
    <row r="2" spans="1:38" ht="22.95" customHeight="1" x14ac:dyDescent="0.3">
      <c r="B2" s="37" t="s">
        <v>77</v>
      </c>
      <c r="C2" s="38" t="s">
        <v>2</v>
      </c>
      <c r="D2" s="46" t="s">
        <v>70</v>
      </c>
      <c r="E2" s="46"/>
      <c r="F2" s="39" t="s">
        <v>66</v>
      </c>
      <c r="G2" s="46" t="s">
        <v>72</v>
      </c>
      <c r="H2" s="46"/>
      <c r="I2" s="46"/>
      <c r="J2" s="40" t="s">
        <v>67</v>
      </c>
      <c r="K2" s="46" t="s">
        <v>73</v>
      </c>
      <c r="L2" s="46"/>
      <c r="M2" s="41" t="s">
        <v>37</v>
      </c>
      <c r="N2" s="46" t="s">
        <v>74</v>
      </c>
      <c r="O2" s="46"/>
      <c r="P2" s="46"/>
      <c r="Q2" s="46"/>
      <c r="R2" s="42" t="s">
        <v>38</v>
      </c>
      <c r="S2" s="46" t="s">
        <v>75</v>
      </c>
      <c r="T2" s="46"/>
      <c r="U2" s="46"/>
      <c r="V2" s="46"/>
      <c r="W2" s="43"/>
      <c r="X2" s="46" t="s">
        <v>91</v>
      </c>
      <c r="Y2" s="46"/>
      <c r="Z2" s="46"/>
      <c r="AA2" s="46"/>
      <c r="AB2" s="44" t="s">
        <v>7</v>
      </c>
      <c r="AC2" s="46" t="s">
        <v>13</v>
      </c>
      <c r="AD2" s="46"/>
      <c r="AE2" s="46"/>
      <c r="AF2" s="46"/>
    </row>
    <row r="3" spans="1:38" ht="15" customHeight="1" x14ac:dyDescent="0.3">
      <c r="AH3" s="6" t="s">
        <v>69</v>
      </c>
      <c r="AI3" s="6"/>
      <c r="AJ3" s="6"/>
      <c r="AK3" s="6"/>
    </row>
    <row r="4" spans="1:38" ht="30" customHeight="1" x14ac:dyDescent="0.3">
      <c r="B4" s="14" t="s">
        <v>94</v>
      </c>
      <c r="C4" s="45" t="s">
        <v>92</v>
      </c>
      <c r="D4" s="45"/>
      <c r="E4" s="45"/>
      <c r="F4" s="45"/>
      <c r="G4" s="45"/>
      <c r="H4" s="45"/>
      <c r="I4" s="45"/>
      <c r="J4" s="45"/>
      <c r="K4" s="45"/>
      <c r="L4" s="45"/>
      <c r="M4" s="45"/>
      <c r="N4" s="45"/>
      <c r="O4" s="45"/>
      <c r="P4" s="45"/>
      <c r="Q4" s="45"/>
      <c r="R4" s="45"/>
      <c r="S4" s="45"/>
      <c r="T4" s="45"/>
      <c r="U4" s="45"/>
      <c r="V4" s="45"/>
      <c r="W4" s="45"/>
      <c r="X4" s="45"/>
      <c r="Y4" s="45"/>
      <c r="Z4" s="45"/>
      <c r="AA4" s="45"/>
      <c r="AB4" s="45"/>
      <c r="AC4" s="45"/>
      <c r="AD4" s="45"/>
      <c r="AE4" s="45"/>
      <c r="AF4" s="45"/>
      <c r="AG4" s="45"/>
      <c r="AH4" s="30">
        <f>Janvier!AH4</f>
        <v>2023</v>
      </c>
      <c r="AI4" s="25" t="s">
        <v>67</v>
      </c>
      <c r="AJ4" s="30"/>
      <c r="AK4" s="30"/>
    </row>
    <row r="5" spans="1:38" ht="25.05" customHeight="1" x14ac:dyDescent="0.3">
      <c r="B5" s="30"/>
      <c r="C5" s="29">
        <f>DATE(AnnéeCalendrier,2,1)</f>
        <v>44958</v>
      </c>
      <c r="D5" s="29">
        <f>C5+1</f>
        <v>44959</v>
      </c>
      <c r="E5" s="29">
        <f t="shared" ref="E5:AG5" si="0">D5+1</f>
        <v>44960</v>
      </c>
      <c r="F5" s="29">
        <f t="shared" si="0"/>
        <v>44961</v>
      </c>
      <c r="G5" s="29">
        <f t="shared" si="0"/>
        <v>44962</v>
      </c>
      <c r="H5" s="29">
        <f t="shared" si="0"/>
        <v>44963</v>
      </c>
      <c r="I5" s="29">
        <f t="shared" si="0"/>
        <v>44964</v>
      </c>
      <c r="J5" s="29">
        <f t="shared" si="0"/>
        <v>44965</v>
      </c>
      <c r="K5" s="29">
        <f t="shared" si="0"/>
        <v>44966</v>
      </c>
      <c r="L5" s="29">
        <f t="shared" si="0"/>
        <v>44967</v>
      </c>
      <c r="M5" s="29">
        <f t="shared" si="0"/>
        <v>44968</v>
      </c>
      <c r="N5" s="29">
        <f t="shared" si="0"/>
        <v>44969</v>
      </c>
      <c r="O5" s="29">
        <f t="shared" si="0"/>
        <v>44970</v>
      </c>
      <c r="P5" s="29">
        <f t="shared" si="0"/>
        <v>44971</v>
      </c>
      <c r="Q5" s="29">
        <f t="shared" si="0"/>
        <v>44972</v>
      </c>
      <c r="R5" s="29">
        <f t="shared" si="0"/>
        <v>44973</v>
      </c>
      <c r="S5" s="29">
        <f t="shared" si="0"/>
        <v>44974</v>
      </c>
      <c r="T5" s="29">
        <f t="shared" si="0"/>
        <v>44975</v>
      </c>
      <c r="U5" s="29">
        <f t="shared" si="0"/>
        <v>44976</v>
      </c>
      <c r="V5" s="29">
        <f t="shared" si="0"/>
        <v>44977</v>
      </c>
      <c r="W5" s="29">
        <f t="shared" si="0"/>
        <v>44978</v>
      </c>
      <c r="X5" s="29">
        <f t="shared" si="0"/>
        <v>44979</v>
      </c>
      <c r="Y5" s="29">
        <f t="shared" si="0"/>
        <v>44980</v>
      </c>
      <c r="Z5" s="29">
        <f t="shared" si="0"/>
        <v>44981</v>
      </c>
      <c r="AA5" s="29">
        <f t="shared" si="0"/>
        <v>44982</v>
      </c>
      <c r="AB5" s="29">
        <f t="shared" si="0"/>
        <v>44983</v>
      </c>
      <c r="AC5" s="29">
        <f t="shared" si="0"/>
        <v>44984</v>
      </c>
      <c r="AD5" s="29">
        <f t="shared" si="0"/>
        <v>44985</v>
      </c>
      <c r="AE5" s="29">
        <f t="shared" ref="AE5" si="1">AD5+1</f>
        <v>44986</v>
      </c>
      <c r="AF5" s="29">
        <f t="shared" ref="AF5" si="2">AE5+1</f>
        <v>44987</v>
      </c>
      <c r="AG5" s="29">
        <f t="shared" ref="AG5" si="3">AF5+1</f>
        <v>44988</v>
      </c>
      <c r="AH5" s="31" t="s">
        <v>2</v>
      </c>
      <c r="AI5" s="36" t="s">
        <v>66</v>
      </c>
      <c r="AJ5" s="35" t="s">
        <v>37</v>
      </c>
      <c r="AK5" s="34" t="s">
        <v>38</v>
      </c>
      <c r="AL5" s="33" t="s">
        <v>7</v>
      </c>
    </row>
    <row r="6" spans="1:38" ht="31.95" customHeight="1" x14ac:dyDescent="0.3">
      <c r="B6" s="11" t="s">
        <v>1</v>
      </c>
      <c r="C6" s="10" t="s">
        <v>3</v>
      </c>
      <c r="D6" s="32" t="s">
        <v>4</v>
      </c>
      <c r="E6" s="32" t="s">
        <v>5</v>
      </c>
      <c r="F6" s="32" t="s">
        <v>6</v>
      </c>
      <c r="G6" s="32" t="s">
        <v>8</v>
      </c>
      <c r="H6" s="32" t="s">
        <v>9</v>
      </c>
      <c r="I6" s="32" t="s">
        <v>10</v>
      </c>
      <c r="J6" s="32" t="s">
        <v>11</v>
      </c>
      <c r="K6" s="32" t="s">
        <v>12</v>
      </c>
      <c r="L6" s="32" t="s">
        <v>14</v>
      </c>
      <c r="M6" s="32" t="s">
        <v>15</v>
      </c>
      <c r="N6" s="32" t="s">
        <v>16</v>
      </c>
      <c r="O6" s="32" t="s">
        <v>17</v>
      </c>
      <c r="P6" s="32" t="s">
        <v>18</v>
      </c>
      <c r="Q6" s="32" t="s">
        <v>19</v>
      </c>
      <c r="R6" s="32" t="s">
        <v>20</v>
      </c>
      <c r="S6" s="32" t="s">
        <v>21</v>
      </c>
      <c r="T6" s="32" t="s">
        <v>22</v>
      </c>
      <c r="U6" s="32" t="s">
        <v>23</v>
      </c>
      <c r="V6" s="32" t="s">
        <v>24</v>
      </c>
      <c r="W6" s="32" t="s">
        <v>25</v>
      </c>
      <c r="X6" s="32" t="s">
        <v>26</v>
      </c>
      <c r="Y6" s="32" t="s">
        <v>27</v>
      </c>
      <c r="Z6" s="32" t="s">
        <v>28</v>
      </c>
      <c r="AA6" s="32" t="s">
        <v>29</v>
      </c>
      <c r="AB6" s="32" t="s">
        <v>30</v>
      </c>
      <c r="AC6" s="32" t="s">
        <v>31</v>
      </c>
      <c r="AD6" s="32" t="s">
        <v>32</v>
      </c>
      <c r="AE6" s="32" t="s">
        <v>33</v>
      </c>
      <c r="AF6" s="32" t="s">
        <v>34</v>
      </c>
      <c r="AG6" s="32" t="s">
        <v>35</v>
      </c>
      <c r="AH6" s="22" t="s">
        <v>70</v>
      </c>
      <c r="AI6" s="22" t="s">
        <v>71</v>
      </c>
      <c r="AJ6" s="23" t="s">
        <v>76</v>
      </c>
      <c r="AK6" s="22" t="s">
        <v>75</v>
      </c>
      <c r="AL6" s="22" t="s">
        <v>13</v>
      </c>
    </row>
    <row r="7" spans="1:38" ht="30" customHeight="1" x14ac:dyDescent="0.3">
      <c r="B7" s="15" t="s">
        <v>39</v>
      </c>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20">
        <f>COUNTIF(Mars[[#This Row],[1]:[31]],$AH$5)</f>
        <v>0</v>
      </c>
      <c r="AI7" s="20">
        <f>COUNTIF(Mars[[#This Row],[1]:[31]],$AI$4)+COUNTIF(Mars[[#This Row],[1]:[31]],$AI$5)</f>
        <v>0</v>
      </c>
      <c r="AJ7" s="20">
        <f>COUNTIF(Mars[[#This Row],[1]:[31]],$AJ$5)</f>
        <v>0</v>
      </c>
      <c r="AK7" s="20">
        <f>COUNTIF(Mars[[#This Row],[1]:[31]],$AK$5)</f>
        <v>0</v>
      </c>
      <c r="AL7" s="20">
        <f>COUNTIF(Mars[[#This Row],[1]:[31]],$AL$5)</f>
        <v>0</v>
      </c>
    </row>
    <row r="8" spans="1:38" ht="30" customHeight="1" x14ac:dyDescent="0.3">
      <c r="B8" s="16" t="s">
        <v>40</v>
      </c>
      <c r="C8" s="1"/>
      <c r="D8" s="1"/>
      <c r="E8" s="1"/>
      <c r="F8" s="1"/>
      <c r="G8" s="1"/>
      <c r="H8" s="1" t="s">
        <v>66</v>
      </c>
      <c r="I8" s="1" t="s">
        <v>66</v>
      </c>
      <c r="J8" s="1" t="s">
        <v>66</v>
      </c>
      <c r="K8" s="1"/>
      <c r="L8" s="1"/>
      <c r="M8" s="1"/>
      <c r="N8" s="1"/>
      <c r="O8" s="1"/>
      <c r="P8" s="1"/>
      <c r="Q8" s="1"/>
      <c r="R8" s="1"/>
      <c r="S8" s="1"/>
      <c r="T8" s="1"/>
      <c r="U8" s="1"/>
      <c r="V8" s="1"/>
      <c r="W8" s="1"/>
      <c r="X8" s="1"/>
      <c r="Y8" s="1"/>
      <c r="Z8" s="1"/>
      <c r="AA8" s="1"/>
      <c r="AB8" s="1"/>
      <c r="AC8" s="1" t="s">
        <v>66</v>
      </c>
      <c r="AD8" s="1" t="s">
        <v>66</v>
      </c>
      <c r="AE8" s="1" t="s">
        <v>66</v>
      </c>
      <c r="AF8" s="1"/>
      <c r="AG8" s="1"/>
      <c r="AH8" s="20">
        <f>COUNTIF(Mars[[#This Row],[1]:[31]],$AH$5)</f>
        <v>0</v>
      </c>
      <c r="AI8" s="20">
        <f>COUNTIF(Mars[[#This Row],[1]:[31]],$AI$4)+COUNTIF(Mars[[#This Row],[1]:[31]],$AI$5)</f>
        <v>6</v>
      </c>
      <c r="AJ8" s="20">
        <f>COUNTIF(Mars[[#This Row],[1]:[31]],$AJ$5)</f>
        <v>0</v>
      </c>
      <c r="AK8" s="20">
        <f>COUNTIF(Mars[[#This Row],[1]:[31]],$AK$5)</f>
        <v>0</v>
      </c>
      <c r="AL8" s="20">
        <f>COUNTIF(Mars[[#This Row],[1]:[31]],$AL$5)</f>
        <v>0</v>
      </c>
    </row>
    <row r="9" spans="1:38" ht="30" customHeight="1" x14ac:dyDescent="0.3">
      <c r="B9" s="18" t="s">
        <v>41</v>
      </c>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20">
        <f>COUNTIF(Mars[[#This Row],[1]:[31]],$AH$5)</f>
        <v>0</v>
      </c>
      <c r="AI9" s="20">
        <f>COUNTIF(Mars[[#This Row],[1]:[31]],$AI$4)+COUNTIF(Mars[[#This Row],[1]:[31]],$AI$5)</f>
        <v>0</v>
      </c>
      <c r="AJ9" s="20">
        <f>COUNTIF(Mars[[#This Row],[1]:[31]],$AJ$5)</f>
        <v>0</v>
      </c>
      <c r="AK9" s="20">
        <f>COUNTIF(Mars[[#This Row],[1]:[31]],$AK$5)</f>
        <v>0</v>
      </c>
      <c r="AL9" s="20">
        <f>COUNTIF(Mars[[#This Row],[1]:[31]],$AL$5)</f>
        <v>0</v>
      </c>
    </row>
    <row r="10" spans="1:38" ht="30" customHeight="1" x14ac:dyDescent="0.3">
      <c r="B10" s="17" t="s">
        <v>42</v>
      </c>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20">
        <f>COUNTIF(Mars[[#This Row],[1]:[31]],$AH$5)</f>
        <v>0</v>
      </c>
      <c r="AI10" s="20">
        <f>COUNTIF(Mars[[#This Row],[1]:[31]],$AI$4)+COUNTIF(Mars[[#This Row],[1]:[31]],$AI$5)</f>
        <v>0</v>
      </c>
      <c r="AJ10" s="20">
        <f>COUNTIF(Mars[[#This Row],[1]:[31]],$AJ$5)</f>
        <v>0</v>
      </c>
      <c r="AK10" s="20">
        <f>COUNTIF(Mars[[#This Row],[1]:[31]],$AK$5)</f>
        <v>0</v>
      </c>
      <c r="AL10" s="20">
        <f>COUNTIF(Mars[[#This Row],[1]:[31]],$AL$5)</f>
        <v>0</v>
      </c>
    </row>
    <row r="11" spans="1:38" ht="30" customHeight="1" x14ac:dyDescent="0.3">
      <c r="B11" s="18" t="s">
        <v>43</v>
      </c>
      <c r="C11" s="1" t="s">
        <v>67</v>
      </c>
      <c r="D11" s="1"/>
      <c r="E11" s="1"/>
      <c r="F11" s="1"/>
      <c r="G11" s="1"/>
      <c r="H11" s="1"/>
      <c r="I11" s="1"/>
      <c r="J11" s="1"/>
      <c r="K11" s="1"/>
      <c r="L11" s="1"/>
      <c r="M11" s="1"/>
      <c r="N11" s="1"/>
      <c r="O11" s="1"/>
      <c r="P11" s="1"/>
      <c r="Q11" s="1"/>
      <c r="R11" s="1" t="s">
        <v>66</v>
      </c>
      <c r="S11" s="1" t="s">
        <v>66</v>
      </c>
      <c r="T11" s="1" t="s">
        <v>66</v>
      </c>
      <c r="U11" s="1" t="s">
        <v>66</v>
      </c>
      <c r="V11" s="1" t="s">
        <v>66</v>
      </c>
      <c r="W11" s="1" t="s">
        <v>66</v>
      </c>
      <c r="X11" s="1" t="s">
        <v>66</v>
      </c>
      <c r="Y11" s="1"/>
      <c r="Z11" s="1"/>
      <c r="AA11" s="1"/>
      <c r="AB11" s="1"/>
      <c r="AC11" s="1"/>
      <c r="AD11" s="1"/>
      <c r="AE11" s="1"/>
      <c r="AF11" s="1"/>
      <c r="AG11" s="1"/>
      <c r="AH11" s="20">
        <f>COUNTIF(Mars[[#This Row],[1]:[31]],$AH$5)</f>
        <v>0</v>
      </c>
      <c r="AI11" s="20">
        <f>COUNTIF(Mars[[#This Row],[1]:[31]],$AI$4)+COUNTIF(Mars[[#This Row],[1]:[31]],$AI$5)</f>
        <v>8</v>
      </c>
      <c r="AJ11" s="20">
        <f>COUNTIF(Mars[[#This Row],[1]:[31]],$AJ$5)</f>
        <v>0</v>
      </c>
      <c r="AK11" s="20">
        <f>COUNTIF(Mars[[#This Row],[1]:[31]],$AK$5)</f>
        <v>0</v>
      </c>
      <c r="AL11" s="20">
        <f>COUNTIF(Mars[[#This Row],[1]:[31]],$AL$5)</f>
        <v>0</v>
      </c>
    </row>
    <row r="12" spans="1:38" ht="30" customHeight="1" x14ac:dyDescent="0.3">
      <c r="B12" s="17" t="s">
        <v>44</v>
      </c>
      <c r="C12" s="1"/>
      <c r="D12" s="1"/>
      <c r="E12" s="1"/>
      <c r="F12" s="1"/>
      <c r="G12" s="1"/>
      <c r="H12" s="1"/>
      <c r="I12" s="1"/>
      <c r="J12" s="1"/>
      <c r="K12" s="1"/>
      <c r="L12" s="1"/>
      <c r="M12" s="1"/>
      <c r="N12" s="1"/>
      <c r="O12" s="1" t="s">
        <v>66</v>
      </c>
      <c r="P12" s="1" t="s">
        <v>66</v>
      </c>
      <c r="Q12" s="1" t="s">
        <v>66</v>
      </c>
      <c r="R12" s="1"/>
      <c r="S12" s="1"/>
      <c r="T12" s="1"/>
      <c r="U12" s="1"/>
      <c r="V12" s="1"/>
      <c r="W12" s="1"/>
      <c r="X12" s="1"/>
      <c r="Y12" s="1"/>
      <c r="Z12" s="1"/>
      <c r="AA12" s="1"/>
      <c r="AB12" s="1"/>
      <c r="AC12" s="1"/>
      <c r="AD12" s="1"/>
      <c r="AE12" s="1"/>
      <c r="AF12" s="1"/>
      <c r="AG12" s="1"/>
      <c r="AH12" s="20">
        <f>COUNTIF(Mars[[#This Row],[1]:[31]],$AH$5)</f>
        <v>0</v>
      </c>
      <c r="AI12" s="20">
        <f>COUNTIF(Mars[[#This Row],[1]:[31]],$AI$4)+COUNTIF(Mars[[#This Row],[1]:[31]],$AI$5)</f>
        <v>3</v>
      </c>
      <c r="AJ12" s="20">
        <f>COUNTIF(Mars[[#This Row],[1]:[31]],$AJ$5)</f>
        <v>0</v>
      </c>
      <c r="AK12" s="20">
        <f>COUNTIF(Mars[[#This Row],[1]:[31]],$AK$5)</f>
        <v>0</v>
      </c>
      <c r="AL12" s="20">
        <f>COUNTIF(Mars[[#This Row],[1]:[31]],$AL$5)</f>
        <v>0</v>
      </c>
    </row>
    <row r="13" spans="1:38" ht="30" customHeight="1" x14ac:dyDescent="0.3">
      <c r="B13" s="18" t="s">
        <v>45</v>
      </c>
      <c r="C13" s="1"/>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20">
        <f>COUNTIF(Mars[[#This Row],[1]:[31]],$AH$5)</f>
        <v>0</v>
      </c>
      <c r="AI13" s="20">
        <f>COUNTIF(Mars[[#This Row],[1]:[31]],$AI$4)+COUNTIF(Mars[[#This Row],[1]:[31]],$AI$5)</f>
        <v>0</v>
      </c>
      <c r="AJ13" s="20">
        <f>COUNTIF(Mars[[#This Row],[1]:[31]],$AJ$5)</f>
        <v>0</v>
      </c>
      <c r="AK13" s="20">
        <f>COUNTIF(Mars[[#This Row],[1]:[31]],$AK$5)</f>
        <v>0</v>
      </c>
      <c r="AL13" s="20">
        <f>COUNTIF(Mars[[#This Row],[1]:[31]],$AL$5)</f>
        <v>0</v>
      </c>
    </row>
    <row r="14" spans="1:38" ht="30" customHeight="1" x14ac:dyDescent="0.3">
      <c r="B14" s="19" t="s">
        <v>46</v>
      </c>
      <c r="C14" s="1"/>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20">
        <f>COUNTIF(Mars[[#This Row],[1]:[31]],$AH$5)</f>
        <v>0</v>
      </c>
      <c r="AI14" s="20">
        <f>COUNTIF(Mars[[#This Row],[1]:[31]],$AI$4)+COUNTIF(Mars[[#This Row],[1]:[31]],$AI$5)</f>
        <v>0</v>
      </c>
      <c r="AJ14" s="20">
        <f>COUNTIF(Mars[[#This Row],[1]:[31]],$AJ$5)</f>
        <v>0</v>
      </c>
      <c r="AK14" s="20">
        <f>COUNTIF(Mars[[#This Row],[1]:[31]],$AK$5)</f>
        <v>0</v>
      </c>
      <c r="AL14" s="20">
        <f>COUNTIF(Mars[[#This Row],[1]:[31]],$AL$5)</f>
        <v>0</v>
      </c>
    </row>
    <row r="15" spans="1:38" ht="30" customHeight="1" x14ac:dyDescent="0.3">
      <c r="B15" s="19" t="s">
        <v>47</v>
      </c>
      <c r="C15" s="1"/>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20">
        <f>COUNTIF(Mars[[#This Row],[1]:[31]],$AH$5)</f>
        <v>0</v>
      </c>
      <c r="AI15" s="20">
        <f>COUNTIF(Mars[[#This Row],[1]:[31]],$AI$4)+COUNTIF(Mars[[#This Row],[1]:[31]],$AI$5)</f>
        <v>0</v>
      </c>
      <c r="AJ15" s="20">
        <f>COUNTIF(Mars[[#This Row],[1]:[31]],$AJ$5)</f>
        <v>0</v>
      </c>
      <c r="AK15" s="20">
        <f>COUNTIF(Mars[[#This Row],[1]:[31]],$AK$5)</f>
        <v>0</v>
      </c>
      <c r="AL15" s="20">
        <f>COUNTIF(Mars[[#This Row],[1]:[31]],$AL$5)</f>
        <v>0</v>
      </c>
    </row>
    <row r="16" spans="1:38" ht="30" customHeight="1" x14ac:dyDescent="0.3">
      <c r="B16" s="19" t="s">
        <v>48</v>
      </c>
      <c r="C16" s="1"/>
      <c r="D16" s="1" t="s">
        <v>37</v>
      </c>
      <c r="E16" s="1" t="s">
        <v>37</v>
      </c>
      <c r="F16" s="1" t="s">
        <v>37</v>
      </c>
      <c r="G16" s="1" t="s">
        <v>37</v>
      </c>
      <c r="H16" s="1" t="s">
        <v>37</v>
      </c>
      <c r="I16" s="1"/>
      <c r="J16" s="1"/>
      <c r="K16" s="1"/>
      <c r="L16" s="1"/>
      <c r="M16" s="1"/>
      <c r="N16" s="1"/>
      <c r="O16" s="1"/>
      <c r="P16" s="1"/>
      <c r="Q16" s="1"/>
      <c r="R16" s="1"/>
      <c r="S16" s="1"/>
      <c r="T16" s="1"/>
      <c r="U16" s="1"/>
      <c r="V16" s="1"/>
      <c r="W16" s="1"/>
      <c r="X16" s="1"/>
      <c r="Y16" s="1" t="s">
        <v>37</v>
      </c>
      <c r="Z16" s="1" t="s">
        <v>37</v>
      </c>
      <c r="AA16" s="1" t="s">
        <v>37</v>
      </c>
      <c r="AB16" s="1" t="s">
        <v>37</v>
      </c>
      <c r="AC16" s="1" t="s">
        <v>37</v>
      </c>
      <c r="AD16" s="1"/>
      <c r="AE16" s="1"/>
      <c r="AF16" s="1"/>
      <c r="AG16" s="1"/>
      <c r="AH16" s="20">
        <f>COUNTIF(Mars[[#This Row],[1]:[31]],$AH$5)</f>
        <v>0</v>
      </c>
      <c r="AI16" s="20">
        <f>COUNTIF(Mars[[#This Row],[1]:[31]],$AI$4)+COUNTIF(Mars[[#This Row],[1]:[31]],$AI$5)</f>
        <v>0</v>
      </c>
      <c r="AJ16" s="20">
        <f>COUNTIF(Mars[[#This Row],[1]:[31]],$AJ$5)</f>
        <v>10</v>
      </c>
      <c r="AK16" s="20">
        <f>COUNTIF(Mars[[#This Row],[1]:[31]],$AK$5)</f>
        <v>0</v>
      </c>
      <c r="AL16" s="20">
        <f>COUNTIF(Mars[[#This Row],[1]:[31]],$AL$5)</f>
        <v>0</v>
      </c>
    </row>
    <row r="17" spans="2:38" ht="30" customHeight="1" x14ac:dyDescent="0.3">
      <c r="B17" s="19" t="s">
        <v>49</v>
      </c>
      <c r="C17" s="1"/>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20">
        <f>COUNTIF(Mars[[#This Row],[1]:[31]],$AH$5)</f>
        <v>0</v>
      </c>
      <c r="AI17" s="20">
        <f>COUNTIF(Mars[[#This Row],[1]:[31]],$AI$4)+COUNTIF(Mars[[#This Row],[1]:[31]],$AI$5)</f>
        <v>0</v>
      </c>
      <c r="AJ17" s="20">
        <f>COUNTIF(Mars[[#This Row],[1]:[31]],$AJ$5)</f>
        <v>0</v>
      </c>
      <c r="AK17" s="20">
        <f>COUNTIF(Mars[[#This Row],[1]:[31]],$AK$5)</f>
        <v>0</v>
      </c>
      <c r="AL17" s="20">
        <f>COUNTIF(Mars[[#This Row],[1]:[31]],$AL$5)</f>
        <v>0</v>
      </c>
    </row>
    <row r="18" spans="2:38" ht="30" customHeight="1" x14ac:dyDescent="0.3">
      <c r="B18" s="16" t="s">
        <v>50</v>
      </c>
      <c r="C18" s="1" t="s">
        <v>66</v>
      </c>
      <c r="D18" s="1"/>
      <c r="E18" s="1"/>
      <c r="F18" s="1"/>
      <c r="G18" s="1"/>
      <c r="H18" s="1"/>
      <c r="I18" s="1"/>
      <c r="J18" s="1"/>
      <c r="K18" s="1"/>
      <c r="L18" s="1"/>
      <c r="M18" s="1"/>
      <c r="N18" s="1"/>
      <c r="O18" s="1"/>
      <c r="P18" s="1"/>
      <c r="Q18" s="1"/>
      <c r="R18" s="1" t="s">
        <v>66</v>
      </c>
      <c r="S18" s="1" t="s">
        <v>66</v>
      </c>
      <c r="T18" s="1" t="s">
        <v>66</v>
      </c>
      <c r="U18" s="1" t="s">
        <v>66</v>
      </c>
      <c r="V18" s="1" t="s">
        <v>66</v>
      </c>
      <c r="W18" s="1" t="s">
        <v>66</v>
      </c>
      <c r="X18" s="1" t="s">
        <v>66</v>
      </c>
      <c r="Y18" s="1"/>
      <c r="Z18" s="1"/>
      <c r="AA18" s="1"/>
      <c r="AB18" s="1"/>
      <c r="AC18" s="1"/>
      <c r="AD18" s="1"/>
      <c r="AE18" s="1"/>
      <c r="AF18" s="1"/>
      <c r="AG18" s="1"/>
      <c r="AH18" s="20">
        <f>COUNTIF(Mars[[#This Row],[1]:[31]],$AH$5)</f>
        <v>0</v>
      </c>
      <c r="AI18" s="20">
        <f>COUNTIF(Mars[[#This Row],[1]:[31]],$AI$4)+COUNTIF(Mars[[#This Row],[1]:[31]],$AI$5)</f>
        <v>8</v>
      </c>
      <c r="AJ18" s="20">
        <f>COUNTIF(Mars[[#This Row],[1]:[31]],$AJ$5)</f>
        <v>0</v>
      </c>
      <c r="AK18" s="20">
        <f>COUNTIF(Mars[[#This Row],[1]:[31]],$AK$5)</f>
        <v>0</v>
      </c>
      <c r="AL18" s="20">
        <f>COUNTIF(Mars[[#This Row],[1]:[31]],$AL$5)</f>
        <v>0</v>
      </c>
    </row>
    <row r="19" spans="2:38" ht="30" customHeight="1" x14ac:dyDescent="0.3">
      <c r="B19" s="16" t="s">
        <v>51</v>
      </c>
      <c r="C19" s="1" t="s">
        <v>38</v>
      </c>
      <c r="D19" s="1" t="s">
        <v>38</v>
      </c>
      <c r="E19" s="1" t="s">
        <v>38</v>
      </c>
      <c r="F19" s="1" t="s">
        <v>38</v>
      </c>
      <c r="G19" s="1" t="s">
        <v>38</v>
      </c>
      <c r="H19" s="1" t="s">
        <v>38</v>
      </c>
      <c r="I19" s="1" t="s">
        <v>38</v>
      </c>
      <c r="J19" s="1" t="s">
        <v>38</v>
      </c>
      <c r="K19" s="1" t="s">
        <v>38</v>
      </c>
      <c r="L19" s="1" t="s">
        <v>38</v>
      </c>
      <c r="M19" s="1" t="s">
        <v>38</v>
      </c>
      <c r="N19" s="1" t="s">
        <v>38</v>
      </c>
      <c r="O19" s="1" t="s">
        <v>38</v>
      </c>
      <c r="P19" s="1" t="s">
        <v>38</v>
      </c>
      <c r="Q19" s="1" t="s">
        <v>38</v>
      </c>
      <c r="R19" s="1" t="s">
        <v>38</v>
      </c>
      <c r="S19" s="1" t="s">
        <v>38</v>
      </c>
      <c r="T19" s="1" t="s">
        <v>38</v>
      </c>
      <c r="U19" s="1" t="s">
        <v>38</v>
      </c>
      <c r="V19" s="1" t="s">
        <v>38</v>
      </c>
      <c r="W19" s="1" t="s">
        <v>38</v>
      </c>
      <c r="X19" s="1" t="s">
        <v>38</v>
      </c>
      <c r="Y19" s="1" t="s">
        <v>38</v>
      </c>
      <c r="Z19" s="1" t="s">
        <v>38</v>
      </c>
      <c r="AA19" s="1" t="s">
        <v>38</v>
      </c>
      <c r="AB19" s="1" t="s">
        <v>38</v>
      </c>
      <c r="AC19" s="1" t="s">
        <v>38</v>
      </c>
      <c r="AD19" s="1" t="s">
        <v>38</v>
      </c>
      <c r="AE19" s="1" t="s">
        <v>38</v>
      </c>
      <c r="AF19" s="1" t="s">
        <v>38</v>
      </c>
      <c r="AG19" s="1" t="s">
        <v>38</v>
      </c>
      <c r="AH19" s="20">
        <f>COUNTIF(Mars[[#This Row],[1]:[31]],$AH$5)</f>
        <v>0</v>
      </c>
      <c r="AI19" s="20">
        <f>COUNTIF(Mars[[#This Row],[1]:[31]],$AI$4)+COUNTIF(Mars[[#This Row],[1]:[31]],$AI$5)</f>
        <v>0</v>
      </c>
      <c r="AJ19" s="20">
        <f>COUNTIF(Mars[[#This Row],[1]:[31]],$AJ$5)</f>
        <v>0</v>
      </c>
      <c r="AK19" s="20">
        <f>COUNTIF(Mars[[#This Row],[1]:[31]],$AK$5)</f>
        <v>31</v>
      </c>
      <c r="AL19" s="20">
        <f>COUNTIF(Mars[[#This Row],[1]:[31]],$AL$5)</f>
        <v>0</v>
      </c>
    </row>
    <row r="20" spans="2:38" ht="30" customHeight="1" x14ac:dyDescent="0.3">
      <c r="B20" s="19" t="s">
        <v>52</v>
      </c>
      <c r="C20" s="1"/>
      <c r="D20" s="1"/>
      <c r="E20" s="1"/>
      <c r="F20" s="1"/>
      <c r="G20" s="1"/>
      <c r="H20" s="1"/>
      <c r="I20" s="1"/>
      <c r="J20" s="1"/>
      <c r="K20" s="1"/>
      <c r="L20" s="1"/>
      <c r="M20" s="1"/>
      <c r="N20" s="1"/>
      <c r="O20" s="1" t="s">
        <v>67</v>
      </c>
      <c r="P20" s="1" t="s">
        <v>67</v>
      </c>
      <c r="Q20" s="1" t="s">
        <v>67</v>
      </c>
      <c r="R20" s="1"/>
      <c r="S20" s="1"/>
      <c r="T20" s="1"/>
      <c r="U20" s="1"/>
      <c r="V20" s="1"/>
      <c r="W20" s="1"/>
      <c r="X20" s="1"/>
      <c r="Y20" s="1"/>
      <c r="Z20" s="1"/>
      <c r="AA20" s="1"/>
      <c r="AB20" s="1"/>
      <c r="AC20" s="1"/>
      <c r="AD20" s="1"/>
      <c r="AE20" s="1"/>
      <c r="AF20" s="1" t="s">
        <v>37</v>
      </c>
      <c r="AG20" s="1"/>
      <c r="AH20" s="20">
        <f>COUNTIF(Mars[[#This Row],[1]:[31]],$AH$5)</f>
        <v>0</v>
      </c>
      <c r="AI20" s="20">
        <f>COUNTIF(Mars[[#This Row],[1]:[31]],$AI$4)+COUNTIF(Mars[[#This Row],[1]:[31]],$AI$5)</f>
        <v>3</v>
      </c>
      <c r="AJ20" s="20">
        <f>COUNTIF(Mars[[#This Row],[1]:[31]],$AJ$5)</f>
        <v>1</v>
      </c>
      <c r="AK20" s="20">
        <f>COUNTIF(Mars[[#This Row],[1]:[31]],$AK$5)</f>
        <v>0</v>
      </c>
      <c r="AL20" s="20">
        <f>COUNTIF(Mars[[#This Row],[1]:[31]],$AL$5)</f>
        <v>0</v>
      </c>
    </row>
    <row r="21" spans="2:38" ht="30" customHeight="1" x14ac:dyDescent="0.3">
      <c r="B21" s="18" t="s">
        <v>53</v>
      </c>
      <c r="C21" s="1" t="s">
        <v>66</v>
      </c>
      <c r="D21" s="1" t="s">
        <v>2</v>
      </c>
      <c r="E21" s="1" t="s">
        <v>2</v>
      </c>
      <c r="F21" s="1" t="s">
        <v>2</v>
      </c>
      <c r="G21" s="1" t="s">
        <v>2</v>
      </c>
      <c r="H21" s="1" t="s">
        <v>2</v>
      </c>
      <c r="I21" s="1" t="s">
        <v>2</v>
      </c>
      <c r="J21" s="1" t="s">
        <v>2</v>
      </c>
      <c r="K21" s="1" t="s">
        <v>2</v>
      </c>
      <c r="L21" s="1" t="s">
        <v>2</v>
      </c>
      <c r="M21" s="1" t="s">
        <v>2</v>
      </c>
      <c r="N21" s="1" t="s">
        <v>2</v>
      </c>
      <c r="O21" s="1" t="s">
        <v>2</v>
      </c>
      <c r="P21" s="1" t="s">
        <v>2</v>
      </c>
      <c r="Q21" s="1" t="s">
        <v>2</v>
      </c>
      <c r="R21" s="1"/>
      <c r="S21" s="1"/>
      <c r="T21" s="1"/>
      <c r="U21" s="1"/>
      <c r="V21" s="1"/>
      <c r="W21" s="1"/>
      <c r="X21" s="1"/>
      <c r="Y21" s="1"/>
      <c r="Z21" s="1"/>
      <c r="AA21" s="1"/>
      <c r="AB21" s="1"/>
      <c r="AC21" s="1"/>
      <c r="AD21" s="1"/>
      <c r="AE21" s="1"/>
      <c r="AF21" s="1"/>
      <c r="AG21" s="1"/>
      <c r="AH21" s="20">
        <f>COUNTIF(Mars[[#This Row],[1]:[31]],$AH$5)</f>
        <v>14</v>
      </c>
      <c r="AI21" s="20">
        <f>COUNTIF(Mars[[#This Row],[1]:[31]],$AI$4)+COUNTIF(Mars[[#This Row],[1]:[31]],$AI$5)</f>
        <v>1</v>
      </c>
      <c r="AJ21" s="20">
        <f>COUNTIF(Mars[[#This Row],[1]:[31]],$AJ$5)</f>
        <v>0</v>
      </c>
      <c r="AK21" s="20">
        <f>COUNTIF(Mars[[#This Row],[1]:[31]],$AK$5)</f>
        <v>0</v>
      </c>
      <c r="AL21" s="20">
        <f>COUNTIF(Mars[[#This Row],[1]:[31]],$AL$5)</f>
        <v>0</v>
      </c>
    </row>
    <row r="22" spans="2:38" ht="30" customHeight="1" x14ac:dyDescent="0.3">
      <c r="B22" s="17" t="s">
        <v>54</v>
      </c>
      <c r="C22" s="1"/>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20">
        <f>COUNTIF(Mars[[#This Row],[1]:[31]],$AH$5)</f>
        <v>0</v>
      </c>
      <c r="AI22" s="20">
        <f>COUNTIF(Mars[[#This Row],[1]:[31]],$AI$4)+COUNTIF(Mars[[#This Row],[1]:[31]],$AI$5)</f>
        <v>0</v>
      </c>
      <c r="AJ22" s="20">
        <f>COUNTIF(Mars[[#This Row],[1]:[31]],$AJ$5)</f>
        <v>0</v>
      </c>
      <c r="AK22" s="20">
        <f>COUNTIF(Mars[[#This Row],[1]:[31]],$AK$5)</f>
        <v>0</v>
      </c>
      <c r="AL22" s="20">
        <f>COUNTIF(Mars[[#This Row],[1]:[31]],$AL$5)</f>
        <v>0</v>
      </c>
    </row>
    <row r="23" spans="2:38" ht="30" customHeight="1" x14ac:dyDescent="0.3">
      <c r="B23" s="19" t="s">
        <v>55</v>
      </c>
      <c r="C23" s="1"/>
      <c r="D23" s="1"/>
      <c r="E23" s="1"/>
      <c r="F23" s="1"/>
      <c r="G23" s="1"/>
      <c r="H23" s="1"/>
      <c r="I23" s="1"/>
      <c r="J23" s="1"/>
      <c r="K23" s="1"/>
      <c r="L23" s="1"/>
      <c r="M23" s="1"/>
      <c r="N23" s="1"/>
      <c r="O23" s="1"/>
      <c r="P23" s="1"/>
      <c r="Q23" s="1"/>
      <c r="R23" s="1"/>
      <c r="S23" s="1"/>
      <c r="T23" s="1"/>
      <c r="U23" s="1"/>
      <c r="V23" s="1"/>
      <c r="W23" s="1"/>
      <c r="X23" s="1"/>
      <c r="Y23" s="1"/>
      <c r="Z23" s="1"/>
      <c r="AA23" s="1"/>
      <c r="AB23" s="1"/>
      <c r="AC23" s="1" t="s">
        <v>66</v>
      </c>
      <c r="AD23" s="1" t="s">
        <v>66</v>
      </c>
      <c r="AE23" s="1" t="s">
        <v>66</v>
      </c>
      <c r="AF23" s="1"/>
      <c r="AG23" s="1"/>
      <c r="AH23" s="20">
        <f>COUNTIF(Mars[[#This Row],[1]:[31]],$AH$5)</f>
        <v>0</v>
      </c>
      <c r="AI23" s="20">
        <f>COUNTIF(Mars[[#This Row],[1]:[31]],$AI$4)+COUNTIF(Mars[[#This Row],[1]:[31]],$AI$5)</f>
        <v>3</v>
      </c>
      <c r="AJ23" s="20">
        <f>COUNTIF(Mars[[#This Row],[1]:[31]],$AJ$5)</f>
        <v>0</v>
      </c>
      <c r="AK23" s="20">
        <f>COUNTIF(Mars[[#This Row],[1]:[31]],$AK$5)</f>
        <v>0</v>
      </c>
      <c r="AL23" s="20">
        <f>COUNTIF(Mars[[#This Row],[1]:[31]],$AL$5)</f>
        <v>0</v>
      </c>
    </row>
    <row r="24" spans="2:38" ht="30" customHeight="1" x14ac:dyDescent="0.3">
      <c r="B24" s="17" t="s">
        <v>56</v>
      </c>
      <c r="C24" s="1"/>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20">
        <f>COUNTIF(Mars[[#This Row],[1]:[31]],$AH$5)</f>
        <v>0</v>
      </c>
      <c r="AI24" s="20">
        <f>COUNTIF(Mars[[#This Row],[1]:[31]],$AI$4)+COUNTIF(Mars[[#This Row],[1]:[31]],$AI$5)</f>
        <v>0</v>
      </c>
      <c r="AJ24" s="20">
        <f>COUNTIF(Mars[[#This Row],[1]:[31]],$AJ$5)</f>
        <v>0</v>
      </c>
      <c r="AK24" s="20">
        <f>COUNTIF(Mars[[#This Row],[1]:[31]],$AK$5)</f>
        <v>0</v>
      </c>
      <c r="AL24" s="20">
        <f>COUNTIF(Mars[[#This Row],[1]:[31]],$AL$5)</f>
        <v>0</v>
      </c>
    </row>
    <row r="25" spans="2:38" ht="30" customHeight="1" x14ac:dyDescent="0.3">
      <c r="B25" s="19" t="s">
        <v>57</v>
      </c>
      <c r="C25" s="1"/>
      <c r="D25" s="1"/>
      <c r="E25" s="1"/>
      <c r="F25" s="1"/>
      <c r="G25" s="1"/>
      <c r="H25" s="1" t="s">
        <v>66</v>
      </c>
      <c r="I25" s="1" t="s">
        <v>66</v>
      </c>
      <c r="J25" s="1" t="s">
        <v>66</v>
      </c>
      <c r="K25" s="1"/>
      <c r="L25" s="1"/>
      <c r="M25" s="1"/>
      <c r="N25" s="1"/>
      <c r="O25" s="1"/>
      <c r="P25" s="1"/>
      <c r="Q25" s="1"/>
      <c r="R25" s="1"/>
      <c r="S25" s="1"/>
      <c r="T25" s="1"/>
      <c r="U25" s="1"/>
      <c r="V25" s="1"/>
      <c r="W25" s="1"/>
      <c r="X25" s="1"/>
      <c r="Y25" s="1"/>
      <c r="Z25" s="1"/>
      <c r="AA25" s="1"/>
      <c r="AB25" s="1"/>
      <c r="AC25" s="1"/>
      <c r="AD25" s="1"/>
      <c r="AE25" s="1"/>
      <c r="AF25" s="1"/>
      <c r="AG25" s="1"/>
      <c r="AH25" s="20">
        <f>COUNTIF(Mars[[#This Row],[1]:[31]],$AH$5)</f>
        <v>0</v>
      </c>
      <c r="AI25" s="20">
        <f>COUNTIF(Mars[[#This Row],[1]:[31]],$AI$4)+COUNTIF(Mars[[#This Row],[1]:[31]],$AI$5)</f>
        <v>3</v>
      </c>
      <c r="AJ25" s="20">
        <f>COUNTIF(Mars[[#This Row],[1]:[31]],$AJ$5)</f>
        <v>0</v>
      </c>
      <c r="AK25" s="20">
        <f>COUNTIF(Mars[[#This Row],[1]:[31]],$AK$5)</f>
        <v>0</v>
      </c>
      <c r="AL25" s="20">
        <f>COUNTIF(Mars[[#This Row],[1]:[31]],$AL$5)</f>
        <v>0</v>
      </c>
    </row>
    <row r="26" spans="2:38" ht="30" customHeight="1" x14ac:dyDescent="0.3">
      <c r="B26" s="16" t="s">
        <v>58</v>
      </c>
      <c r="C26" s="1"/>
      <c r="D26" s="1"/>
      <c r="E26" s="1"/>
      <c r="F26" s="1"/>
      <c r="G26" s="1"/>
      <c r="H26" s="1"/>
      <c r="I26" s="1"/>
      <c r="J26" s="1"/>
      <c r="K26" s="1"/>
      <c r="L26" s="1"/>
      <c r="M26" s="1"/>
      <c r="N26" s="1"/>
      <c r="O26" s="1" t="s">
        <v>66</v>
      </c>
      <c r="P26" s="1" t="s">
        <v>66</v>
      </c>
      <c r="Q26" s="1" t="s">
        <v>66</v>
      </c>
      <c r="R26" s="1"/>
      <c r="S26" s="1"/>
      <c r="T26" s="1"/>
      <c r="U26" s="1"/>
      <c r="V26" s="1"/>
      <c r="W26" s="1"/>
      <c r="X26" s="1"/>
      <c r="Y26" s="1"/>
      <c r="Z26" s="1"/>
      <c r="AA26" s="1"/>
      <c r="AB26" s="1"/>
      <c r="AC26" s="1" t="s">
        <v>67</v>
      </c>
      <c r="AD26" s="1" t="s">
        <v>67</v>
      </c>
      <c r="AE26" s="1" t="s">
        <v>67</v>
      </c>
      <c r="AF26" s="1"/>
      <c r="AG26" s="1"/>
      <c r="AH26" s="20">
        <f>COUNTIF(Mars[[#This Row],[1]:[31]],$AH$5)</f>
        <v>0</v>
      </c>
      <c r="AI26" s="20">
        <f>COUNTIF(Mars[[#This Row],[1]:[31]],$AI$4)+COUNTIF(Mars[[#This Row],[1]:[31]],$AI$5)</f>
        <v>6</v>
      </c>
      <c r="AJ26" s="20">
        <f>COUNTIF(Mars[[#This Row],[1]:[31]],$AJ$5)</f>
        <v>0</v>
      </c>
      <c r="AK26" s="20">
        <f>COUNTIF(Mars[[#This Row],[1]:[31]],$AK$5)</f>
        <v>0</v>
      </c>
      <c r="AL26" s="20">
        <f>COUNTIF(Mars[[#This Row],[1]:[31]],$AL$5)</f>
        <v>0</v>
      </c>
    </row>
    <row r="27" spans="2:38" ht="30" customHeight="1" x14ac:dyDescent="0.3">
      <c r="B27" s="19" t="s">
        <v>59</v>
      </c>
      <c r="C27" s="1"/>
      <c r="D27" s="1"/>
      <c r="E27" s="1"/>
      <c r="F27" s="1"/>
      <c r="G27" s="1"/>
      <c r="H27" s="1"/>
      <c r="I27" s="1"/>
      <c r="J27" s="1"/>
      <c r="K27" s="1"/>
      <c r="L27" s="1"/>
      <c r="M27" s="1"/>
      <c r="N27" s="1"/>
      <c r="O27" s="1"/>
      <c r="P27" s="1"/>
      <c r="Q27" s="1"/>
      <c r="R27" s="1"/>
      <c r="S27" s="1"/>
      <c r="T27" s="1"/>
      <c r="U27" s="1"/>
      <c r="V27" s="1" t="s">
        <v>67</v>
      </c>
      <c r="W27" s="1" t="s">
        <v>67</v>
      </c>
      <c r="X27" s="1" t="s">
        <v>67</v>
      </c>
      <c r="Y27" s="1"/>
      <c r="Z27" s="1"/>
      <c r="AA27" s="1"/>
      <c r="AB27" s="1"/>
      <c r="AC27" s="1"/>
      <c r="AD27" s="1"/>
      <c r="AE27" s="1"/>
      <c r="AF27" s="1"/>
      <c r="AG27" s="1"/>
      <c r="AH27" s="20">
        <f>COUNTIF(Mars[[#This Row],[1]:[31]],$AH$5)</f>
        <v>0</v>
      </c>
      <c r="AI27" s="20">
        <f>COUNTIF(Mars[[#This Row],[1]:[31]],$AI$4)+COUNTIF(Mars[[#This Row],[1]:[31]],$AI$5)</f>
        <v>3</v>
      </c>
      <c r="AJ27" s="20">
        <f>COUNTIF(Mars[[#This Row],[1]:[31]],$AJ$5)</f>
        <v>0</v>
      </c>
      <c r="AK27" s="20">
        <f>COUNTIF(Mars[[#This Row],[1]:[31]],$AK$5)</f>
        <v>0</v>
      </c>
      <c r="AL27" s="20">
        <f>COUNTIF(Mars[[#This Row],[1]:[31]],$AL$5)</f>
        <v>0</v>
      </c>
    </row>
    <row r="28" spans="2:38" ht="30" customHeight="1" x14ac:dyDescent="0.3">
      <c r="B28" s="16" t="s">
        <v>60</v>
      </c>
      <c r="C28" s="1"/>
      <c r="D28" s="1"/>
      <c r="E28" s="1"/>
      <c r="F28" s="1"/>
      <c r="G28" s="1"/>
      <c r="H28" s="1"/>
      <c r="I28" s="1"/>
      <c r="J28" s="1"/>
      <c r="K28" s="1"/>
      <c r="L28" s="1"/>
      <c r="M28" s="1"/>
      <c r="N28" s="1"/>
      <c r="O28" s="1" t="s">
        <v>67</v>
      </c>
      <c r="P28" s="1" t="s">
        <v>67</v>
      </c>
      <c r="Q28" s="1" t="s">
        <v>67</v>
      </c>
      <c r="R28" s="1"/>
      <c r="S28" s="1"/>
      <c r="T28" s="1"/>
      <c r="U28" s="1"/>
      <c r="V28" s="1"/>
      <c r="W28" s="1"/>
      <c r="X28" s="1"/>
      <c r="Y28" s="1"/>
      <c r="Z28" s="1"/>
      <c r="AA28" s="1"/>
      <c r="AB28" s="1"/>
      <c r="AC28" s="1"/>
      <c r="AD28" s="1"/>
      <c r="AE28" s="1"/>
      <c r="AF28" s="1"/>
      <c r="AG28" s="1"/>
      <c r="AH28" s="20">
        <f>COUNTIF(Mars[[#This Row],[1]:[31]],$AH$5)</f>
        <v>0</v>
      </c>
      <c r="AI28" s="20">
        <f>COUNTIF(Mars[[#This Row],[1]:[31]],$AI$4)+COUNTIF(Mars[[#This Row],[1]:[31]],$AI$5)</f>
        <v>3</v>
      </c>
      <c r="AJ28" s="20">
        <f>COUNTIF(Mars[[#This Row],[1]:[31]],$AJ$5)</f>
        <v>0</v>
      </c>
      <c r="AK28" s="20">
        <f>COUNTIF(Mars[[#This Row],[1]:[31]],$AK$5)</f>
        <v>0</v>
      </c>
      <c r="AL28" s="20">
        <f>COUNTIF(Mars[[#This Row],[1]:[31]],$AL$5)</f>
        <v>0</v>
      </c>
    </row>
    <row r="29" spans="2:38" ht="30" customHeight="1" x14ac:dyDescent="0.3">
      <c r="B29" s="16" t="s">
        <v>61</v>
      </c>
      <c r="C29" s="1" t="s">
        <v>67</v>
      </c>
      <c r="D29" s="1"/>
      <c r="E29" s="1"/>
      <c r="F29" s="1"/>
      <c r="G29" s="1"/>
      <c r="H29" s="1"/>
      <c r="I29" s="1"/>
      <c r="J29" s="1"/>
      <c r="K29" s="1"/>
      <c r="L29" s="1"/>
      <c r="M29" s="1"/>
      <c r="N29" s="1"/>
      <c r="O29" s="1"/>
      <c r="P29" s="1"/>
      <c r="Q29" s="1"/>
      <c r="R29" s="1"/>
      <c r="S29" s="1"/>
      <c r="T29" s="1"/>
      <c r="U29" s="1"/>
      <c r="V29" s="1" t="s">
        <v>67</v>
      </c>
      <c r="W29" s="1" t="s">
        <v>67</v>
      </c>
      <c r="X29" s="1" t="s">
        <v>67</v>
      </c>
      <c r="Y29" s="1"/>
      <c r="Z29" s="1"/>
      <c r="AA29" s="1"/>
      <c r="AB29" s="1"/>
      <c r="AC29" s="1"/>
      <c r="AD29" s="1"/>
      <c r="AE29" s="1"/>
      <c r="AF29" s="1"/>
      <c r="AG29" s="1"/>
      <c r="AH29" s="20">
        <f>COUNTIF(Mars[[#This Row],[1]:[31]],$AH$5)</f>
        <v>0</v>
      </c>
      <c r="AI29" s="20">
        <f>COUNTIF(Mars[[#This Row],[1]:[31]],$AI$4)+COUNTIF(Mars[[#This Row],[1]:[31]],$AI$5)</f>
        <v>4</v>
      </c>
      <c r="AJ29" s="20">
        <f>COUNTIF(Mars[[#This Row],[1]:[31]],$AJ$5)</f>
        <v>0</v>
      </c>
      <c r="AK29" s="20">
        <f>COUNTIF(Mars[[#This Row],[1]:[31]],$AK$5)</f>
        <v>0</v>
      </c>
      <c r="AL29" s="20">
        <f>COUNTIF(Mars[[#This Row],[1]:[31]],$AL$5)</f>
        <v>0</v>
      </c>
    </row>
    <row r="30" spans="2:38" ht="30" customHeight="1" x14ac:dyDescent="0.3">
      <c r="B30" s="19" t="s">
        <v>62</v>
      </c>
      <c r="C30" s="1"/>
      <c r="D30" s="1"/>
      <c r="E30" s="1"/>
      <c r="F30" s="1"/>
      <c r="G30" s="1"/>
      <c r="H30" s="1"/>
      <c r="I30" s="1"/>
      <c r="J30" s="1"/>
      <c r="K30" s="1"/>
      <c r="L30" s="1"/>
      <c r="M30" s="1"/>
      <c r="N30" s="1"/>
      <c r="O30" s="1"/>
      <c r="P30" s="1"/>
      <c r="Q30" s="1"/>
      <c r="R30" s="1"/>
      <c r="S30" s="1"/>
      <c r="T30" s="1"/>
      <c r="U30" s="1"/>
      <c r="V30" s="1"/>
      <c r="W30" s="1"/>
      <c r="X30" s="1"/>
      <c r="Y30" s="1"/>
      <c r="Z30" s="1"/>
      <c r="AA30" s="1"/>
      <c r="AB30" s="1"/>
      <c r="AC30" s="1" t="s">
        <v>67</v>
      </c>
      <c r="AD30" s="1" t="s">
        <v>67</v>
      </c>
      <c r="AE30" s="1" t="s">
        <v>67</v>
      </c>
      <c r="AF30" s="1"/>
      <c r="AG30" s="1"/>
      <c r="AH30" s="20">
        <f>COUNTIF(Mars[[#This Row],[1]:[31]],$AH$5)</f>
        <v>0</v>
      </c>
      <c r="AI30" s="20">
        <f>COUNTIF(Mars[[#This Row],[1]:[31]],$AI$4)+COUNTIF(Mars[[#This Row],[1]:[31]],$AI$5)</f>
        <v>3</v>
      </c>
      <c r="AJ30" s="20">
        <f>COUNTIF(Mars[[#This Row],[1]:[31]],$AJ$5)</f>
        <v>0</v>
      </c>
      <c r="AK30" s="20">
        <f>COUNTIF(Mars[[#This Row],[1]:[31]],$AK$5)</f>
        <v>0</v>
      </c>
      <c r="AL30" s="20">
        <f>COUNTIF(Mars[[#This Row],[1]:[31]],$AL$5)</f>
        <v>0</v>
      </c>
    </row>
    <row r="31" spans="2:38" ht="30" customHeight="1" x14ac:dyDescent="0.3">
      <c r="B31" s="19" t="s">
        <v>63</v>
      </c>
      <c r="C31" s="1"/>
      <c r="D31" s="1"/>
      <c r="E31" s="1"/>
      <c r="F31" s="1"/>
      <c r="G31" s="1"/>
      <c r="H31" s="1" t="s">
        <v>67</v>
      </c>
      <c r="I31" s="1" t="s">
        <v>67</v>
      </c>
      <c r="J31" s="1" t="s">
        <v>67</v>
      </c>
      <c r="K31" s="1"/>
      <c r="L31" s="1"/>
      <c r="M31" s="1"/>
      <c r="N31" s="1"/>
      <c r="O31" s="1"/>
      <c r="P31" s="1"/>
      <c r="Q31" s="1"/>
      <c r="R31" s="1"/>
      <c r="S31" s="1"/>
      <c r="T31" s="1"/>
      <c r="U31" s="1"/>
      <c r="V31" s="1"/>
      <c r="W31" s="1"/>
      <c r="X31" s="1"/>
      <c r="Y31" s="1"/>
      <c r="Z31" s="1"/>
      <c r="AA31" s="1"/>
      <c r="AB31" s="1"/>
      <c r="AC31" s="1"/>
      <c r="AD31" s="1"/>
      <c r="AE31" s="1"/>
      <c r="AF31" s="1"/>
      <c r="AG31" s="1"/>
      <c r="AH31" s="20">
        <f>COUNTIF(Mars[[#This Row],[1]:[31]],$AH$5)</f>
        <v>0</v>
      </c>
      <c r="AI31" s="20">
        <f>COUNTIF(Mars[[#This Row],[1]:[31]],$AI$4)+COUNTIF(Mars[[#This Row],[1]:[31]],$AI$5)</f>
        <v>3</v>
      </c>
      <c r="AJ31" s="20">
        <f>COUNTIF(Mars[[#This Row],[1]:[31]],$AJ$5)</f>
        <v>0</v>
      </c>
      <c r="AK31" s="20">
        <f>COUNTIF(Mars[[#This Row],[1]:[31]],$AK$5)</f>
        <v>0</v>
      </c>
      <c r="AL31" s="20">
        <f>COUNTIF(Mars[[#This Row],[1]:[31]],$AL$5)</f>
        <v>0</v>
      </c>
    </row>
    <row r="32" spans="2:38" ht="30" customHeight="1" x14ac:dyDescent="0.3">
      <c r="B32" s="17" t="s">
        <v>64</v>
      </c>
      <c r="C32" s="1"/>
      <c r="D32" s="1" t="s">
        <v>37</v>
      </c>
      <c r="E32" s="1" t="s">
        <v>37</v>
      </c>
      <c r="F32" s="1" t="s">
        <v>37</v>
      </c>
      <c r="G32" s="1" t="s">
        <v>37</v>
      </c>
      <c r="H32" s="1" t="s">
        <v>37</v>
      </c>
      <c r="I32" s="1"/>
      <c r="J32" s="1"/>
      <c r="K32" s="1"/>
      <c r="L32" s="1"/>
      <c r="M32" s="1"/>
      <c r="N32" s="1"/>
      <c r="O32" s="1"/>
      <c r="P32" s="1"/>
      <c r="Q32" s="1"/>
      <c r="R32" s="1"/>
      <c r="S32" s="1"/>
      <c r="T32" s="1"/>
      <c r="U32" s="1"/>
      <c r="V32" s="1"/>
      <c r="W32" s="1"/>
      <c r="X32" s="1"/>
      <c r="Y32" s="1"/>
      <c r="Z32" s="1"/>
      <c r="AA32" s="1"/>
      <c r="AB32" s="1"/>
      <c r="AC32" s="1"/>
      <c r="AD32" s="1"/>
      <c r="AE32" s="1"/>
      <c r="AF32" s="1" t="s">
        <v>37</v>
      </c>
      <c r="AG32" s="1"/>
      <c r="AH32" s="20">
        <f>COUNTIF(Mars[[#This Row],[1]:[31]],$AH$5)</f>
        <v>0</v>
      </c>
      <c r="AI32" s="20">
        <f>COUNTIF(Mars[[#This Row],[1]:[31]],$AI$4)+COUNTIF(Mars[[#This Row],[1]:[31]],$AI$5)</f>
        <v>0</v>
      </c>
      <c r="AJ32" s="20">
        <f>COUNTIF(Mars[[#This Row],[1]:[31]],$AJ$5)</f>
        <v>6</v>
      </c>
      <c r="AK32" s="20">
        <f>COUNTIF(Mars[[#This Row],[1]:[31]],$AK$5)</f>
        <v>0</v>
      </c>
      <c r="AL32" s="20">
        <f>COUNTIF(Mars[[#This Row],[1]:[31]],$AL$5)</f>
        <v>0</v>
      </c>
    </row>
    <row r="33" spans="2:38" ht="30" customHeight="1" x14ac:dyDescent="0.3">
      <c r="B33" s="16" t="s">
        <v>65</v>
      </c>
      <c r="C33" s="1"/>
      <c r="D33" s="1"/>
      <c r="E33" s="1"/>
      <c r="F33" s="1"/>
      <c r="G33" s="1"/>
      <c r="H33" s="1" t="s">
        <v>67</v>
      </c>
      <c r="I33" s="1" t="s">
        <v>67</v>
      </c>
      <c r="J33" s="1" t="s">
        <v>67</v>
      </c>
      <c r="K33" s="1"/>
      <c r="L33" s="1"/>
      <c r="M33" s="1"/>
      <c r="N33" s="1"/>
      <c r="O33" s="1"/>
      <c r="P33" s="1"/>
      <c r="Q33" s="1"/>
      <c r="R33" s="1"/>
      <c r="S33" s="1"/>
      <c r="T33" s="1"/>
      <c r="U33" s="1"/>
      <c r="V33" s="1"/>
      <c r="W33" s="1"/>
      <c r="X33" s="1"/>
      <c r="Y33" s="1"/>
      <c r="Z33" s="1"/>
      <c r="AA33" s="1"/>
      <c r="AB33" s="1"/>
      <c r="AC33" s="1"/>
      <c r="AD33" s="1"/>
      <c r="AE33" s="1"/>
      <c r="AF33" s="1"/>
      <c r="AG33" s="1"/>
      <c r="AH33" s="20">
        <f>COUNTIF(Mars[[#This Row],[1]:[31]],$AH$5)</f>
        <v>0</v>
      </c>
      <c r="AI33" s="20">
        <f>COUNTIF(Mars[[#This Row],[1]:[31]],$AI$4)+COUNTIF(Mars[[#This Row],[1]:[31]],$AI$5)</f>
        <v>3</v>
      </c>
      <c r="AJ33" s="20">
        <f>COUNTIF(Mars[[#This Row],[1]:[31]],$AJ$5)</f>
        <v>0</v>
      </c>
      <c r="AK33" s="20">
        <f>COUNTIF(Mars[[#This Row],[1]:[31]],$AK$5)</f>
        <v>0</v>
      </c>
      <c r="AL33" s="20">
        <f>COUNTIF(Mars[[#This Row],[1]:[31]],$AL$5)</f>
        <v>0</v>
      </c>
    </row>
    <row r="34" spans="2:38" ht="30" customHeight="1" x14ac:dyDescent="0.3">
      <c r="B34" s="12">
        <v>28</v>
      </c>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20">
        <f>COUNTIF(Mars[[#This Row],[1]:[31]],$AH$5)</f>
        <v>0</v>
      </c>
      <c r="AI34" s="20">
        <f>COUNTIF(Mars[[#This Row],[1]:[31]],$AI$4)+COUNTIF(Mars[[#This Row],[1]:[31]],$AI$5)</f>
        <v>0</v>
      </c>
      <c r="AJ34" s="20">
        <f>COUNTIF(Mars[[#This Row],[1]:[31]],$AJ$5)</f>
        <v>0</v>
      </c>
      <c r="AK34" s="20">
        <f>COUNTIF(Mars[[#This Row],[1]:[31]],$AK$5)</f>
        <v>0</v>
      </c>
      <c r="AL34" s="20">
        <f>COUNTIF(Mars[[#This Row],[1]:[31]],$AL$5)</f>
        <v>0</v>
      </c>
    </row>
    <row r="35" spans="2:38" ht="30" customHeight="1" x14ac:dyDescent="0.3">
      <c r="B35" s="12">
        <v>29</v>
      </c>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20">
        <f>COUNTIF(Mars[[#This Row],[1]:[31]],$AH$5)</f>
        <v>0</v>
      </c>
      <c r="AI35" s="20">
        <f>COUNTIF(Mars[[#This Row],[1]:[31]],$AI$4)+COUNTIF(Mars[[#This Row],[1]:[31]],$AI$5)</f>
        <v>0</v>
      </c>
      <c r="AJ35" s="20">
        <f>COUNTIF(Mars[[#This Row],[1]:[31]],$AJ$5)</f>
        <v>0</v>
      </c>
      <c r="AK35" s="20">
        <f>COUNTIF(Mars[[#This Row],[1]:[31]],$AK$5)</f>
        <v>0</v>
      </c>
      <c r="AL35" s="20">
        <f>COUNTIF(Mars[[#This Row],[1]:[31]],$AL$5)</f>
        <v>0</v>
      </c>
    </row>
    <row r="36" spans="2:38" ht="30" customHeight="1" x14ac:dyDescent="0.3">
      <c r="B36" s="13">
        <v>30</v>
      </c>
      <c r="C36" s="1"/>
      <c r="D36" s="1"/>
      <c r="E36" s="1"/>
      <c r="F36" s="1"/>
      <c r="G36" s="1"/>
      <c r="H36" s="1"/>
      <c r="I36" s="1"/>
      <c r="J36" s="1"/>
      <c r="K36" s="1"/>
      <c r="L36" s="1"/>
      <c r="M36" s="1"/>
      <c r="N36" s="1"/>
      <c r="O36" s="1"/>
      <c r="P36" s="1"/>
      <c r="Q36" s="1"/>
      <c r="R36" s="1"/>
      <c r="S36" s="1"/>
      <c r="T36" s="1"/>
      <c r="U36" s="1"/>
      <c r="V36" s="1" t="s">
        <v>7</v>
      </c>
      <c r="W36" s="1" t="s">
        <v>7</v>
      </c>
      <c r="X36" s="1" t="s">
        <v>7</v>
      </c>
      <c r="Y36" s="1" t="s">
        <v>7</v>
      </c>
      <c r="Z36" s="1" t="s">
        <v>7</v>
      </c>
      <c r="AA36" s="1" t="s">
        <v>7</v>
      </c>
      <c r="AB36" s="1" t="s">
        <v>7</v>
      </c>
      <c r="AC36" s="1" t="s">
        <v>7</v>
      </c>
      <c r="AD36" s="1" t="s">
        <v>7</v>
      </c>
      <c r="AE36" s="1"/>
      <c r="AF36" s="1"/>
      <c r="AG36" s="1"/>
      <c r="AH36" s="20">
        <f>COUNTIF(Mars[[#This Row],[1]:[31]],$AH$5)</f>
        <v>0</v>
      </c>
      <c r="AI36" s="20">
        <f>COUNTIF(Mars[[#This Row],[1]:[31]],$AI$4)+COUNTIF(Mars[[#This Row],[1]:[31]],$AI$5)</f>
        <v>0</v>
      </c>
      <c r="AJ36" s="20">
        <f>COUNTIF(Mars[[#This Row],[1]:[31]],$AJ$5)</f>
        <v>0</v>
      </c>
      <c r="AK36" s="20">
        <f>COUNTIF(Mars[[#This Row],[1]:[31]],$AK$5)</f>
        <v>0</v>
      </c>
      <c r="AL36" s="20">
        <f>COUNTIF(Mars[[#This Row],[1]:[31]],$AL$5)</f>
        <v>9</v>
      </c>
    </row>
    <row r="37" spans="2:38" ht="30" customHeight="1" x14ac:dyDescent="0.3">
      <c r="B37" s="26"/>
      <c r="AH37" s="21">
        <f>SUM(AH7:AH36)</f>
        <v>14</v>
      </c>
      <c r="AI37" s="21">
        <f t="shared" ref="AI37:AL37" si="4">SUM(AI7:AI36)</f>
        <v>60</v>
      </c>
      <c r="AJ37" s="21">
        <f t="shared" si="4"/>
        <v>17</v>
      </c>
      <c r="AK37" s="21">
        <f t="shared" si="4"/>
        <v>31</v>
      </c>
      <c r="AL37" s="21">
        <f t="shared" si="4"/>
        <v>9</v>
      </c>
    </row>
  </sheetData>
  <mergeCells count="8">
    <mergeCell ref="AC2:AF2"/>
    <mergeCell ref="C4:AG4"/>
    <mergeCell ref="D2:E2"/>
    <mergeCell ref="G2:I2"/>
    <mergeCell ref="K2:L2"/>
    <mergeCell ref="N2:Q2"/>
    <mergeCell ref="S2:V2"/>
    <mergeCell ref="X2:AA2"/>
  </mergeCells>
  <conditionalFormatting sqref="AH7:AH36">
    <cfRule type="dataBar" priority="44">
      <dataBar>
        <cfvo type="num" val="0"/>
        <cfvo type="num" val="31"/>
        <color theme="2" tint="-0.249977111117893"/>
      </dataBar>
      <extLst>
        <ext xmlns:x14="http://schemas.microsoft.com/office/spreadsheetml/2009/9/main" uri="{B025F937-C7B1-47D3-B67F-A62EFF666E3E}">
          <x14:id>{F8CF8BB5-4054-4DF1-9F9A-C210A89CEF20}</x14:id>
        </ext>
      </extLst>
    </cfRule>
  </conditionalFormatting>
  <conditionalFormatting sqref="AI7:AK36">
    <cfRule type="dataBar" priority="37">
      <dataBar>
        <cfvo type="num" val="0"/>
        <cfvo type="num" val="31"/>
        <color theme="2" tint="-0.249977111117893"/>
      </dataBar>
      <extLst>
        <ext xmlns:x14="http://schemas.microsoft.com/office/spreadsheetml/2009/9/main" uri="{B025F937-C7B1-47D3-B67F-A62EFF666E3E}">
          <x14:id>{C4CE5D27-457F-4C50-9B0B-53811F7D4B0B}</x14:id>
        </ext>
      </extLst>
    </cfRule>
  </conditionalFormatting>
  <conditionalFormatting sqref="C5:AG6">
    <cfRule type="expression" dxfId="344" priority="45">
      <formula>COUNTIF(feries,C$5)&gt;0</formula>
    </cfRule>
  </conditionalFormatting>
  <conditionalFormatting sqref="AL7:AL36">
    <cfRule type="dataBar" priority="17">
      <dataBar>
        <cfvo type="num" val="0"/>
        <cfvo type="num" val="31"/>
        <color theme="2" tint="-0.249977111117893"/>
      </dataBar>
      <extLst>
        <ext xmlns:x14="http://schemas.microsoft.com/office/spreadsheetml/2009/9/main" uri="{B025F937-C7B1-47D3-B67F-A62EFF666E3E}">
          <x14:id>{2137FE8C-737B-4B13-9788-F354F51576A6}</x14:id>
        </ext>
      </extLst>
    </cfRule>
  </conditionalFormatting>
  <conditionalFormatting sqref="C7:AG15 C17:AG36 C16:G16 I16:AG16">
    <cfRule type="expression" priority="9">
      <formula>C7=""</formula>
    </cfRule>
    <cfRule type="cellIs" dxfId="343" priority="10" operator="equal">
      <formula>"M"</formula>
    </cfRule>
    <cfRule type="cellIs" dxfId="342" priority="11" operator="equal">
      <formula>"A"</formula>
    </cfRule>
    <cfRule type="cellIs" dxfId="341" priority="12" operator="equal">
      <formula>"FS"</formula>
    </cfRule>
    <cfRule type="cellIs" dxfId="340" priority="13" operator="equal">
      <formula>"G2"</formula>
    </cfRule>
    <cfRule type="cellIs" dxfId="339" priority="14" operator="equal">
      <formula>"G1"</formula>
    </cfRule>
    <cfRule type="cellIs" dxfId="338" priority="15" operator="equal">
      <formula>"C"</formula>
    </cfRule>
  </conditionalFormatting>
  <conditionalFormatting sqref="H16">
    <cfRule type="expression" dxfId="56" priority="8">
      <formula>COUNTIF(feries,H$5)&gt;0</formula>
    </cfRule>
  </conditionalFormatting>
  <conditionalFormatting sqref="H16">
    <cfRule type="expression" priority="1">
      <formula>H16=""</formula>
    </cfRule>
    <cfRule type="cellIs" dxfId="55" priority="2" operator="equal">
      <formula>"M"</formula>
    </cfRule>
    <cfRule type="cellIs" dxfId="54" priority="3" operator="equal">
      <formula>"A"</formula>
    </cfRule>
    <cfRule type="cellIs" dxfId="53" priority="4" operator="equal">
      <formula>"FS"</formula>
    </cfRule>
    <cfRule type="cellIs" dxfId="52" priority="5" operator="equal">
      <formula>"G2"</formula>
    </cfRule>
    <cfRule type="cellIs" dxfId="51" priority="6" operator="equal">
      <formula>"G1"</formula>
    </cfRule>
    <cfRule type="cellIs" dxfId="50" priority="7" operator="equal">
      <formula>"C"</formula>
    </cfRule>
  </conditionalFormatting>
  <dataValidations count="15">
    <dataValidation allowBlank="1" showInputMessage="1" showErrorMessage="1" prompt="Entrez l’année dans la cellule ci-dessous" sqref="AH3:AK3" xr:uid="{7AD486FE-66C9-49D7-AADF-E7A8556779C0}"/>
    <dataValidation allowBlank="1" showInputMessage="1" showErrorMessage="1" prompt="Le Calendrier des absences des employés suit les absences exprimées en jours pour chaque mois. Il existe 13 feuilles de calcul, 12 mensuelles et la dernière pour les noms des employés. Suivez les absences du mois de janvier dans cette feuille de calcul" sqref="A1" xr:uid="{29158AE1-ECAC-4026-91C5-A6A378A61841}"/>
    <dataValidation allowBlank="1" showInputMessage="1" showErrorMessage="1" prompt="Entrez une étiquette pour décrire la clé personnalisée à gauche" sqref="N2 S2 X2 AC2" xr:uid="{AA068277-BFF9-469A-B89A-3616846C86C9}"/>
    <dataValidation allowBlank="1" showInputMessage="1" showErrorMessage="1" prompt="Entrez une lettre et personnalisez l’étiquette à droite pour ajouter un élément de clé" sqref="M2 R2 AK5" xr:uid="{1C73AA75-E123-4DAC-B1C4-E7C6803588AA}"/>
    <dataValidation allowBlank="1" showInputMessage="1" showErrorMessage="1" prompt="La lettre « M » indique une absence pour cause de maladie" sqref="J2" xr:uid="{AF46BBA4-51D9-4059-BEE8-F94666443D67}"/>
    <dataValidation allowBlank="1" showInputMessage="1" showErrorMessage="1" prompt="La lettre « P » indique une absence pour motifs personnels" sqref="F2" xr:uid="{9151B8BB-34AA-49AA-84C9-373A825AB704}"/>
    <dataValidation allowBlank="1" showInputMessage="1" showErrorMessage="1" prompt="La lettre « C » indique une absence pour cause de congé" sqref="C2 AH5" xr:uid="{28A43694-E8E2-4F20-9255-9BC6E2C35726}"/>
    <dataValidation allowBlank="1" showInputMessage="1" showErrorMessage="1" prompt="Cette ligne définit les clés utilisées dans le tableau : Congé en C2, Personnel en F2 et Congé maladie en J2. Les cellules M2 et R2 sont personnalisables" sqref="B2" xr:uid="{87671868-115E-4788-A482-78A0A2828763}"/>
    <dataValidation allowBlank="1" showInputMessage="1" showErrorMessage="1" prompt="Mois de ce calendrier des absences. Mettez à jour l’année dans la cellule AH4. Suivez les totaux mensuels dans la dernière cellule du tableau. Entrez les noms des employés dans la colonne B du tableau" sqref="B4" xr:uid="{FAC38701-154D-49E5-AF41-7A4A4D24DA96}"/>
    <dataValidation allowBlank="1" showInputMessage="1" showErrorMessage="1" prompt="Si vous mettez à jour le titre, le changement est automatiquement répercuté sur chaque feuille de calcul. Si vous mettez à jour le titre, le changement est automatiquement répercuté sur chaque feuille de calcul" sqref="B1" xr:uid="{B1CEFA14-C985-4B4C-8AEE-6C09582058A0}"/>
    <dataValidation allowBlank="1" showInputMessage="1" showErrorMessage="1" prompt="Calcule automatiquement le nombre total de jours d’absence d’un employé durant ce mois" sqref="AH6:AL6" xr:uid="{AE70B4B2-F58A-49E3-8126-9E1B4F18BB10}"/>
    <dataValidation allowBlank="1" showInputMessage="1" showErrorMessage="1" prompt="Les jours de la semaine dans cette ligne sont mis à jour automatiquement pour le mois en fonction de l’année entrée dans AH4. Chaque jour du mois est une colonne dans laquelle noter l’absence et le motif d’absence d’un employé" sqref="C5" xr:uid="{894C5EF8-F959-4385-8CF9-D04B08876E3C}"/>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E7CEAF5E-3BFD-4134-8195-37F36A67EC4F}"/>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ED27BCA7-A4BE-45D0-A39F-97F202922597}"/>
    <dataValidation allowBlank="1" showInputMessage="1" showErrorMessage="1" prompt="Entrez l’année dans cette cellule." sqref="AH4 AJ4:AK4" xr:uid="{E4EEF65C-68C9-4BDC-AAB9-C20859E48858}"/>
  </dataValidations>
  <pageMargins left="0" right="0" top="0" bottom="0" header="0" footer="0"/>
  <pageSetup paperSize="8" scale="74" fitToWidth="0" orientation="landscape"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F8CF8BB5-4054-4DF1-9F9A-C210A89CEF20}">
            <x14:dataBar minLength="0" maxLength="100">
              <x14:cfvo type="num">
                <xm:f>0</xm:f>
              </x14:cfvo>
              <x14:cfvo type="num">
                <xm:f>31</xm:f>
              </x14:cfvo>
              <x14:negativeFillColor rgb="FFFF0000"/>
              <x14:axisColor rgb="FF000000"/>
            </x14:dataBar>
          </x14:cfRule>
          <xm:sqref>AH7:AH36</xm:sqref>
        </x14:conditionalFormatting>
        <x14:conditionalFormatting xmlns:xm="http://schemas.microsoft.com/office/excel/2006/main">
          <x14:cfRule type="dataBar" id="{C4CE5D27-457F-4C50-9B0B-53811F7D4B0B}">
            <x14:dataBar minLength="0" maxLength="100">
              <x14:cfvo type="num">
                <xm:f>0</xm:f>
              </x14:cfvo>
              <x14:cfvo type="num">
                <xm:f>31</xm:f>
              </x14:cfvo>
              <x14:negativeFillColor rgb="FFFF0000"/>
              <x14:axisColor rgb="FF000000"/>
            </x14:dataBar>
          </x14:cfRule>
          <xm:sqref>AI7:AK36</xm:sqref>
        </x14:conditionalFormatting>
        <x14:conditionalFormatting xmlns:xm="http://schemas.microsoft.com/office/excel/2006/main">
          <x14:cfRule type="dataBar" id="{2137FE8C-737B-4B13-9788-F354F51576A6}">
            <x14:dataBar minLength="0" maxLength="100">
              <x14:cfvo type="num">
                <xm:f>0</xm:f>
              </x14:cfvo>
              <x14:cfvo type="num">
                <xm:f>31</xm:f>
              </x14:cfvo>
              <x14:negativeFillColor rgb="FFFF0000"/>
              <x14:axisColor rgb="FF000000"/>
            </x14:dataBar>
          </x14:cfRule>
          <xm:sqref>AL7:AL36</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A9764A41-9391-4686-8717-42485148B300}">
          <x14:formula1>
            <xm:f>'Noms des employés'!$B$4:$B$33</xm:f>
          </x14:formula1>
          <xm:sqref>B7:B36</xm:sqref>
        </x14:dataValidation>
        <x14:dataValidation type="list" allowBlank="1" showInputMessage="1" showErrorMessage="1" prompt="Entrez une lettre et personnalisez l’étiquette à droite pour ajouter un élément de clé" xr:uid="{9AD83A75-6EC0-44C5-A8F3-E1F58FB6122C}">
          <x14:formula1>
            <xm:f>'Noms des employés'!$L$1:$L$6</xm:f>
          </x14:formula1>
          <xm:sqref>C7:AG36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5BB67-91F1-43CA-BE92-C47E6823D410}">
  <sheetPr codeName="Feuil5">
    <tabColor theme="2" tint="-0.89999084444715716"/>
    <pageSetUpPr fitToPage="1"/>
  </sheetPr>
  <dimension ref="A1:AL37"/>
  <sheetViews>
    <sheetView showGridLines="0" showZeros="0" zoomScale="75" zoomScaleNormal="75" workbookViewId="0">
      <selection activeCell="H16" sqref="H16"/>
    </sheetView>
  </sheetViews>
  <sheetFormatPr baseColWidth="10" defaultColWidth="9.21875" defaultRowHeight="30" customHeight="1" x14ac:dyDescent="0.3"/>
  <cols>
    <col min="1" max="1" width="2.77734375" style="2" customWidth="1"/>
    <col min="2" max="2" width="30.77734375" style="2" customWidth="1"/>
    <col min="3" max="32" width="6.88671875" style="2" customWidth="1"/>
    <col min="33" max="33" width="6.88671875" style="2" hidden="1" customWidth="1"/>
    <col min="34" max="35" width="11.6640625" style="2" customWidth="1"/>
    <col min="36" max="36" width="11.33203125" style="2" bestFit="1" customWidth="1"/>
    <col min="37" max="37" width="11.6640625" style="2" customWidth="1"/>
    <col min="38" max="39" width="9.21875" customWidth="1"/>
  </cols>
  <sheetData>
    <row r="1" spans="1:38" ht="42" customHeight="1" x14ac:dyDescent="0.3">
      <c r="A1" s="5"/>
      <c r="B1" s="4" t="s">
        <v>68</v>
      </c>
    </row>
    <row r="2" spans="1:38" ht="22.95" customHeight="1" x14ac:dyDescent="0.3">
      <c r="B2" s="37" t="s">
        <v>77</v>
      </c>
      <c r="C2" s="38" t="s">
        <v>2</v>
      </c>
      <c r="D2" s="46" t="s">
        <v>70</v>
      </c>
      <c r="E2" s="46"/>
      <c r="F2" s="39" t="s">
        <v>66</v>
      </c>
      <c r="G2" s="46" t="s">
        <v>72</v>
      </c>
      <c r="H2" s="46"/>
      <c r="I2" s="46"/>
      <c r="J2" s="40" t="s">
        <v>67</v>
      </c>
      <c r="K2" s="46" t="s">
        <v>73</v>
      </c>
      <c r="L2" s="46"/>
      <c r="M2" s="41" t="s">
        <v>37</v>
      </c>
      <c r="N2" s="46" t="s">
        <v>74</v>
      </c>
      <c r="O2" s="46"/>
      <c r="P2" s="46"/>
      <c r="Q2" s="46"/>
      <c r="R2" s="42" t="s">
        <v>38</v>
      </c>
      <c r="S2" s="46" t="s">
        <v>75</v>
      </c>
      <c r="T2" s="46"/>
      <c r="U2" s="46"/>
      <c r="V2" s="46"/>
      <c r="W2" s="43"/>
      <c r="X2" s="46" t="s">
        <v>91</v>
      </c>
      <c r="Y2" s="46"/>
      <c r="Z2" s="46"/>
      <c r="AA2" s="46"/>
      <c r="AB2" s="44" t="s">
        <v>7</v>
      </c>
      <c r="AC2" s="46" t="s">
        <v>13</v>
      </c>
      <c r="AD2" s="46"/>
      <c r="AE2" s="46"/>
      <c r="AF2" s="46"/>
    </row>
    <row r="3" spans="1:38" ht="15" customHeight="1" x14ac:dyDescent="0.3">
      <c r="AH3" s="6" t="s">
        <v>69</v>
      </c>
      <c r="AI3" s="6"/>
      <c r="AJ3" s="6"/>
      <c r="AK3" s="6"/>
    </row>
    <row r="4" spans="1:38" ht="30" customHeight="1" x14ac:dyDescent="0.3">
      <c r="B4" s="14" t="s">
        <v>95</v>
      </c>
      <c r="C4" s="45" t="s">
        <v>92</v>
      </c>
      <c r="D4" s="45"/>
      <c r="E4" s="45"/>
      <c r="F4" s="45"/>
      <c r="G4" s="45"/>
      <c r="H4" s="45"/>
      <c r="I4" s="45"/>
      <c r="J4" s="45"/>
      <c r="K4" s="45"/>
      <c r="L4" s="45"/>
      <c r="M4" s="45"/>
      <c r="N4" s="45"/>
      <c r="O4" s="45"/>
      <c r="P4" s="45"/>
      <c r="Q4" s="45"/>
      <c r="R4" s="45"/>
      <c r="S4" s="45"/>
      <c r="T4" s="45"/>
      <c r="U4" s="45"/>
      <c r="V4" s="45"/>
      <c r="W4" s="45"/>
      <c r="X4" s="45"/>
      <c r="Y4" s="45"/>
      <c r="Z4" s="45"/>
      <c r="AA4" s="45"/>
      <c r="AB4" s="45"/>
      <c r="AC4" s="45"/>
      <c r="AD4" s="45"/>
      <c r="AE4" s="45"/>
      <c r="AF4" s="45"/>
      <c r="AG4" s="45"/>
      <c r="AH4" s="30">
        <f>Janvier!AH4</f>
        <v>2023</v>
      </c>
      <c r="AI4" s="25" t="s">
        <v>67</v>
      </c>
      <c r="AJ4" s="30"/>
      <c r="AK4" s="30"/>
    </row>
    <row r="5" spans="1:38" ht="25.05" customHeight="1" x14ac:dyDescent="0.3">
      <c r="B5" s="30"/>
      <c r="C5" s="29">
        <f>DATE(AnnéeCalendrier,2,1)</f>
        <v>44958</v>
      </c>
      <c r="D5" s="29">
        <f>C5+1</f>
        <v>44959</v>
      </c>
      <c r="E5" s="29">
        <f t="shared" ref="E5:AG5" si="0">D5+1</f>
        <v>44960</v>
      </c>
      <c r="F5" s="29">
        <f t="shared" si="0"/>
        <v>44961</v>
      </c>
      <c r="G5" s="29">
        <f t="shared" si="0"/>
        <v>44962</v>
      </c>
      <c r="H5" s="29">
        <f t="shared" si="0"/>
        <v>44963</v>
      </c>
      <c r="I5" s="29">
        <f t="shared" si="0"/>
        <v>44964</v>
      </c>
      <c r="J5" s="29">
        <f t="shared" si="0"/>
        <v>44965</v>
      </c>
      <c r="K5" s="29">
        <f t="shared" si="0"/>
        <v>44966</v>
      </c>
      <c r="L5" s="29">
        <f t="shared" si="0"/>
        <v>44967</v>
      </c>
      <c r="M5" s="29">
        <f t="shared" si="0"/>
        <v>44968</v>
      </c>
      <c r="N5" s="29">
        <f t="shared" si="0"/>
        <v>44969</v>
      </c>
      <c r="O5" s="29">
        <f t="shared" si="0"/>
        <v>44970</v>
      </c>
      <c r="P5" s="29">
        <f t="shared" si="0"/>
        <v>44971</v>
      </c>
      <c r="Q5" s="29">
        <f t="shared" si="0"/>
        <v>44972</v>
      </c>
      <c r="R5" s="29">
        <f t="shared" si="0"/>
        <v>44973</v>
      </c>
      <c r="S5" s="29">
        <f t="shared" si="0"/>
        <v>44974</v>
      </c>
      <c r="T5" s="29">
        <f t="shared" si="0"/>
        <v>44975</v>
      </c>
      <c r="U5" s="29">
        <f t="shared" si="0"/>
        <v>44976</v>
      </c>
      <c r="V5" s="29">
        <f t="shared" si="0"/>
        <v>44977</v>
      </c>
      <c r="W5" s="29">
        <f t="shared" si="0"/>
        <v>44978</v>
      </c>
      <c r="X5" s="29">
        <f t="shared" si="0"/>
        <v>44979</v>
      </c>
      <c r="Y5" s="29">
        <f t="shared" si="0"/>
        <v>44980</v>
      </c>
      <c r="Z5" s="29">
        <f t="shared" si="0"/>
        <v>44981</v>
      </c>
      <c r="AA5" s="29">
        <f t="shared" si="0"/>
        <v>44982</v>
      </c>
      <c r="AB5" s="29">
        <f t="shared" si="0"/>
        <v>44983</v>
      </c>
      <c r="AC5" s="29">
        <f t="shared" si="0"/>
        <v>44984</v>
      </c>
      <c r="AD5" s="29">
        <f t="shared" si="0"/>
        <v>44985</v>
      </c>
      <c r="AE5" s="29">
        <f t="shared" ref="AE5" si="1">AD5+1</f>
        <v>44986</v>
      </c>
      <c r="AF5" s="29">
        <f t="shared" ref="AF5" si="2">AE5+1</f>
        <v>44987</v>
      </c>
      <c r="AG5" s="29">
        <f t="shared" ref="AG5" si="3">AF5+1</f>
        <v>44988</v>
      </c>
      <c r="AH5" s="31" t="s">
        <v>2</v>
      </c>
      <c r="AI5" s="36" t="s">
        <v>66</v>
      </c>
      <c r="AJ5" s="35" t="s">
        <v>37</v>
      </c>
      <c r="AK5" s="34" t="s">
        <v>38</v>
      </c>
      <c r="AL5" s="33" t="s">
        <v>7</v>
      </c>
    </row>
    <row r="6" spans="1:38" ht="31.95" customHeight="1" x14ac:dyDescent="0.3">
      <c r="B6" s="11" t="s">
        <v>1</v>
      </c>
      <c r="C6" s="10" t="s">
        <v>3</v>
      </c>
      <c r="D6" s="32" t="s">
        <v>4</v>
      </c>
      <c r="E6" s="32" t="s">
        <v>5</v>
      </c>
      <c r="F6" s="32" t="s">
        <v>6</v>
      </c>
      <c r="G6" s="32" t="s">
        <v>8</v>
      </c>
      <c r="H6" s="32" t="s">
        <v>9</v>
      </c>
      <c r="I6" s="32" t="s">
        <v>10</v>
      </c>
      <c r="J6" s="32" t="s">
        <v>11</v>
      </c>
      <c r="K6" s="32" t="s">
        <v>12</v>
      </c>
      <c r="L6" s="32" t="s">
        <v>14</v>
      </c>
      <c r="M6" s="32" t="s">
        <v>15</v>
      </c>
      <c r="N6" s="32" t="s">
        <v>16</v>
      </c>
      <c r="O6" s="32" t="s">
        <v>17</v>
      </c>
      <c r="P6" s="32" t="s">
        <v>18</v>
      </c>
      <c r="Q6" s="32" t="s">
        <v>19</v>
      </c>
      <c r="R6" s="32" t="s">
        <v>20</v>
      </c>
      <c r="S6" s="32" t="s">
        <v>21</v>
      </c>
      <c r="T6" s="32" t="s">
        <v>22</v>
      </c>
      <c r="U6" s="32" t="s">
        <v>23</v>
      </c>
      <c r="V6" s="32" t="s">
        <v>24</v>
      </c>
      <c r="W6" s="32" t="s">
        <v>25</v>
      </c>
      <c r="X6" s="32" t="s">
        <v>26</v>
      </c>
      <c r="Y6" s="32" t="s">
        <v>27</v>
      </c>
      <c r="Z6" s="32" t="s">
        <v>28</v>
      </c>
      <c r="AA6" s="32" t="s">
        <v>29</v>
      </c>
      <c r="AB6" s="32" t="s">
        <v>30</v>
      </c>
      <c r="AC6" s="32" t="s">
        <v>31</v>
      </c>
      <c r="AD6" s="32" t="s">
        <v>32</v>
      </c>
      <c r="AE6" s="32" t="s">
        <v>33</v>
      </c>
      <c r="AF6" s="32" t="s">
        <v>34</v>
      </c>
      <c r="AG6" s="32" t="s">
        <v>35</v>
      </c>
      <c r="AH6" s="22" t="s">
        <v>70</v>
      </c>
      <c r="AI6" s="22" t="s">
        <v>71</v>
      </c>
      <c r="AJ6" s="23" t="s">
        <v>76</v>
      </c>
      <c r="AK6" s="22" t="s">
        <v>75</v>
      </c>
      <c r="AL6" s="22" t="s">
        <v>13</v>
      </c>
    </row>
    <row r="7" spans="1:38" ht="30" customHeight="1" x14ac:dyDescent="0.3">
      <c r="B7" s="15" t="s">
        <v>39</v>
      </c>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20">
        <f>COUNTIF(Avril[[#This Row],[1]:[31]],$AH$5)</f>
        <v>0</v>
      </c>
      <c r="AI7" s="20">
        <f>COUNTIF(Avril[[#This Row],[1]:[31]],$AI$4)+COUNTIF(Avril[[#This Row],[1]:[31]],$AI$5)</f>
        <v>0</v>
      </c>
      <c r="AJ7" s="20">
        <f>COUNTIF(Avril[[#This Row],[1]:[31]],$AJ$5)</f>
        <v>0</v>
      </c>
      <c r="AK7" s="20">
        <f>COUNTIF(Avril[[#This Row],[1]:[31]],$AK$5)</f>
        <v>0</v>
      </c>
      <c r="AL7" s="20">
        <f>COUNTIF(Avril[[#This Row],[1]:[31]],$AL$5)</f>
        <v>0</v>
      </c>
    </row>
    <row r="8" spans="1:38" ht="30" customHeight="1" x14ac:dyDescent="0.3">
      <c r="B8" s="16" t="s">
        <v>40</v>
      </c>
      <c r="C8" s="1"/>
      <c r="D8" s="1"/>
      <c r="E8" s="1"/>
      <c r="F8" s="1"/>
      <c r="G8" s="1"/>
      <c r="H8" s="1" t="s">
        <v>66</v>
      </c>
      <c r="I8" s="1" t="s">
        <v>66</v>
      </c>
      <c r="J8" s="1" t="s">
        <v>66</v>
      </c>
      <c r="K8" s="1"/>
      <c r="L8" s="1"/>
      <c r="M8" s="1"/>
      <c r="N8" s="1"/>
      <c r="O8" s="1"/>
      <c r="P8" s="1"/>
      <c r="Q8" s="1"/>
      <c r="R8" s="1"/>
      <c r="S8" s="1"/>
      <c r="T8" s="1"/>
      <c r="U8" s="1"/>
      <c r="V8" s="1"/>
      <c r="W8" s="1"/>
      <c r="X8" s="1"/>
      <c r="Y8" s="1"/>
      <c r="Z8" s="1"/>
      <c r="AA8" s="1"/>
      <c r="AB8" s="1"/>
      <c r="AC8" s="1" t="s">
        <v>66</v>
      </c>
      <c r="AD8" s="1" t="s">
        <v>66</v>
      </c>
      <c r="AE8" s="1" t="s">
        <v>66</v>
      </c>
      <c r="AF8" s="1"/>
      <c r="AG8" s="1"/>
      <c r="AH8" s="20">
        <f>COUNTIF(Avril[[#This Row],[1]:[31]],$AH$5)</f>
        <v>0</v>
      </c>
      <c r="AI8" s="20">
        <f>COUNTIF(Avril[[#This Row],[1]:[31]],$AI$4)+COUNTIF(Avril[[#This Row],[1]:[31]],$AI$5)</f>
        <v>6</v>
      </c>
      <c r="AJ8" s="20">
        <f>COUNTIF(Avril[[#This Row],[1]:[31]],$AJ$5)</f>
        <v>0</v>
      </c>
      <c r="AK8" s="20">
        <f>COUNTIF(Avril[[#This Row],[1]:[31]],$AK$5)</f>
        <v>0</v>
      </c>
      <c r="AL8" s="20">
        <f>COUNTIF(Avril[[#This Row],[1]:[31]],$AL$5)</f>
        <v>0</v>
      </c>
    </row>
    <row r="9" spans="1:38" ht="30" customHeight="1" x14ac:dyDescent="0.3">
      <c r="B9" s="18" t="s">
        <v>41</v>
      </c>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20">
        <f>COUNTIF(Avril[[#This Row],[1]:[31]],$AH$5)</f>
        <v>0</v>
      </c>
      <c r="AI9" s="20">
        <f>COUNTIF(Avril[[#This Row],[1]:[31]],$AI$4)+COUNTIF(Avril[[#This Row],[1]:[31]],$AI$5)</f>
        <v>0</v>
      </c>
      <c r="AJ9" s="20">
        <f>COUNTIF(Avril[[#This Row],[1]:[31]],$AJ$5)</f>
        <v>0</v>
      </c>
      <c r="AK9" s="20">
        <f>COUNTIF(Avril[[#This Row],[1]:[31]],$AK$5)</f>
        <v>0</v>
      </c>
      <c r="AL9" s="20">
        <f>COUNTIF(Avril[[#This Row],[1]:[31]],$AL$5)</f>
        <v>0</v>
      </c>
    </row>
    <row r="10" spans="1:38" ht="30" customHeight="1" x14ac:dyDescent="0.3">
      <c r="B10" s="17" t="s">
        <v>42</v>
      </c>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20">
        <f>COUNTIF(Avril[[#This Row],[1]:[31]],$AH$5)</f>
        <v>0</v>
      </c>
      <c r="AI10" s="20">
        <f>COUNTIF(Avril[[#This Row],[1]:[31]],$AI$4)+COUNTIF(Avril[[#This Row],[1]:[31]],$AI$5)</f>
        <v>0</v>
      </c>
      <c r="AJ10" s="20">
        <f>COUNTIF(Avril[[#This Row],[1]:[31]],$AJ$5)</f>
        <v>0</v>
      </c>
      <c r="AK10" s="20">
        <f>COUNTIF(Avril[[#This Row],[1]:[31]],$AK$5)</f>
        <v>0</v>
      </c>
      <c r="AL10" s="20">
        <f>COUNTIF(Avril[[#This Row],[1]:[31]],$AL$5)</f>
        <v>0</v>
      </c>
    </row>
    <row r="11" spans="1:38" ht="30" customHeight="1" x14ac:dyDescent="0.3">
      <c r="B11" s="18" t="s">
        <v>43</v>
      </c>
      <c r="C11" s="1" t="s">
        <v>67</v>
      </c>
      <c r="D11" s="1"/>
      <c r="E11" s="1"/>
      <c r="F11" s="1"/>
      <c r="G11" s="1"/>
      <c r="H11" s="1"/>
      <c r="I11" s="1"/>
      <c r="J11" s="1"/>
      <c r="K11" s="1"/>
      <c r="L11" s="1"/>
      <c r="M11" s="1"/>
      <c r="N11" s="1"/>
      <c r="O11" s="1"/>
      <c r="P11" s="1"/>
      <c r="Q11" s="1"/>
      <c r="R11" s="1" t="s">
        <v>66</v>
      </c>
      <c r="S11" s="1" t="s">
        <v>66</v>
      </c>
      <c r="T11" s="1" t="s">
        <v>66</v>
      </c>
      <c r="U11" s="1" t="s">
        <v>66</v>
      </c>
      <c r="V11" s="1" t="s">
        <v>66</v>
      </c>
      <c r="W11" s="1" t="s">
        <v>66</v>
      </c>
      <c r="X11" s="1" t="s">
        <v>66</v>
      </c>
      <c r="Y11" s="1"/>
      <c r="Z11" s="1"/>
      <c r="AA11" s="1"/>
      <c r="AB11" s="1"/>
      <c r="AC11" s="1"/>
      <c r="AD11" s="1"/>
      <c r="AE11" s="1"/>
      <c r="AF11" s="1"/>
      <c r="AG11" s="1"/>
      <c r="AH11" s="20">
        <f>COUNTIF(Avril[[#This Row],[1]:[31]],$AH$5)</f>
        <v>0</v>
      </c>
      <c r="AI11" s="20">
        <f>COUNTIF(Avril[[#This Row],[1]:[31]],$AI$4)+COUNTIF(Avril[[#This Row],[1]:[31]],$AI$5)</f>
        <v>8</v>
      </c>
      <c r="AJ11" s="20">
        <f>COUNTIF(Avril[[#This Row],[1]:[31]],$AJ$5)</f>
        <v>0</v>
      </c>
      <c r="AK11" s="20">
        <f>COUNTIF(Avril[[#This Row],[1]:[31]],$AK$5)</f>
        <v>0</v>
      </c>
      <c r="AL11" s="20">
        <f>COUNTIF(Avril[[#This Row],[1]:[31]],$AL$5)</f>
        <v>0</v>
      </c>
    </row>
    <row r="12" spans="1:38" ht="30" customHeight="1" x14ac:dyDescent="0.3">
      <c r="B12" s="17" t="s">
        <v>44</v>
      </c>
      <c r="C12" s="1"/>
      <c r="D12" s="1"/>
      <c r="E12" s="1"/>
      <c r="F12" s="1"/>
      <c r="G12" s="1"/>
      <c r="H12" s="1"/>
      <c r="I12" s="1"/>
      <c r="J12" s="1"/>
      <c r="K12" s="1"/>
      <c r="L12" s="1"/>
      <c r="M12" s="1"/>
      <c r="N12" s="1"/>
      <c r="O12" s="1" t="s">
        <v>66</v>
      </c>
      <c r="P12" s="1" t="s">
        <v>66</v>
      </c>
      <c r="Q12" s="1" t="s">
        <v>66</v>
      </c>
      <c r="R12" s="1"/>
      <c r="S12" s="1"/>
      <c r="T12" s="1"/>
      <c r="U12" s="1"/>
      <c r="V12" s="1"/>
      <c r="W12" s="1"/>
      <c r="X12" s="1"/>
      <c r="Y12" s="1"/>
      <c r="Z12" s="1"/>
      <c r="AA12" s="1"/>
      <c r="AB12" s="1"/>
      <c r="AC12" s="1"/>
      <c r="AD12" s="1"/>
      <c r="AE12" s="1"/>
      <c r="AF12" s="1"/>
      <c r="AG12" s="1"/>
      <c r="AH12" s="20">
        <f>COUNTIF(Avril[[#This Row],[1]:[31]],$AH$5)</f>
        <v>0</v>
      </c>
      <c r="AI12" s="20">
        <f>COUNTIF(Avril[[#This Row],[1]:[31]],$AI$4)+COUNTIF(Avril[[#This Row],[1]:[31]],$AI$5)</f>
        <v>3</v>
      </c>
      <c r="AJ12" s="20">
        <f>COUNTIF(Avril[[#This Row],[1]:[31]],$AJ$5)</f>
        <v>0</v>
      </c>
      <c r="AK12" s="20">
        <f>COUNTIF(Avril[[#This Row],[1]:[31]],$AK$5)</f>
        <v>0</v>
      </c>
      <c r="AL12" s="20">
        <f>COUNTIF(Avril[[#This Row],[1]:[31]],$AL$5)</f>
        <v>0</v>
      </c>
    </row>
    <row r="13" spans="1:38" ht="30" customHeight="1" x14ac:dyDescent="0.3">
      <c r="B13" s="18" t="s">
        <v>45</v>
      </c>
      <c r="C13" s="1"/>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20">
        <f>COUNTIF(Avril[[#This Row],[1]:[31]],$AH$5)</f>
        <v>0</v>
      </c>
      <c r="AI13" s="20">
        <f>COUNTIF(Avril[[#This Row],[1]:[31]],$AI$4)+COUNTIF(Avril[[#This Row],[1]:[31]],$AI$5)</f>
        <v>0</v>
      </c>
      <c r="AJ13" s="20">
        <f>COUNTIF(Avril[[#This Row],[1]:[31]],$AJ$5)</f>
        <v>0</v>
      </c>
      <c r="AK13" s="20">
        <f>COUNTIF(Avril[[#This Row],[1]:[31]],$AK$5)</f>
        <v>0</v>
      </c>
      <c r="AL13" s="20">
        <f>COUNTIF(Avril[[#This Row],[1]:[31]],$AL$5)</f>
        <v>0</v>
      </c>
    </row>
    <row r="14" spans="1:38" ht="30" customHeight="1" x14ac:dyDescent="0.3">
      <c r="B14" s="19" t="s">
        <v>46</v>
      </c>
      <c r="C14" s="1"/>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20">
        <f>COUNTIF(Avril[[#This Row],[1]:[31]],$AH$5)</f>
        <v>0</v>
      </c>
      <c r="AI14" s="20">
        <f>COUNTIF(Avril[[#This Row],[1]:[31]],$AI$4)+COUNTIF(Avril[[#This Row],[1]:[31]],$AI$5)</f>
        <v>0</v>
      </c>
      <c r="AJ14" s="20">
        <f>COUNTIF(Avril[[#This Row],[1]:[31]],$AJ$5)</f>
        <v>0</v>
      </c>
      <c r="AK14" s="20">
        <f>COUNTIF(Avril[[#This Row],[1]:[31]],$AK$5)</f>
        <v>0</v>
      </c>
      <c r="AL14" s="20">
        <f>COUNTIF(Avril[[#This Row],[1]:[31]],$AL$5)</f>
        <v>0</v>
      </c>
    </row>
    <row r="15" spans="1:38" ht="30" customHeight="1" x14ac:dyDescent="0.3">
      <c r="B15" s="19" t="s">
        <v>47</v>
      </c>
      <c r="C15" s="1"/>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20">
        <f>COUNTIF(Avril[[#This Row],[1]:[31]],$AH$5)</f>
        <v>0</v>
      </c>
      <c r="AI15" s="20">
        <f>COUNTIF(Avril[[#This Row],[1]:[31]],$AI$4)+COUNTIF(Avril[[#This Row],[1]:[31]],$AI$5)</f>
        <v>0</v>
      </c>
      <c r="AJ15" s="20">
        <f>COUNTIF(Avril[[#This Row],[1]:[31]],$AJ$5)</f>
        <v>0</v>
      </c>
      <c r="AK15" s="20">
        <f>COUNTIF(Avril[[#This Row],[1]:[31]],$AK$5)</f>
        <v>0</v>
      </c>
      <c r="AL15" s="20">
        <f>COUNTIF(Avril[[#This Row],[1]:[31]],$AL$5)</f>
        <v>0</v>
      </c>
    </row>
    <row r="16" spans="1:38" ht="30" customHeight="1" x14ac:dyDescent="0.3">
      <c r="B16" s="19" t="s">
        <v>48</v>
      </c>
      <c r="C16" s="1"/>
      <c r="D16" s="1" t="s">
        <v>37</v>
      </c>
      <c r="E16" s="1" t="s">
        <v>37</v>
      </c>
      <c r="F16" s="1" t="s">
        <v>37</v>
      </c>
      <c r="G16" s="1" t="s">
        <v>37</v>
      </c>
      <c r="H16" s="1" t="s">
        <v>37</v>
      </c>
      <c r="I16" s="1"/>
      <c r="J16" s="1"/>
      <c r="K16" s="1"/>
      <c r="L16" s="1"/>
      <c r="M16" s="1"/>
      <c r="N16" s="1"/>
      <c r="O16" s="1"/>
      <c r="P16" s="1"/>
      <c r="Q16" s="1"/>
      <c r="R16" s="1"/>
      <c r="S16" s="1"/>
      <c r="T16" s="1"/>
      <c r="U16" s="1"/>
      <c r="V16" s="1"/>
      <c r="W16" s="1"/>
      <c r="X16" s="1"/>
      <c r="Y16" s="1" t="s">
        <v>37</v>
      </c>
      <c r="Z16" s="1" t="s">
        <v>37</v>
      </c>
      <c r="AA16" s="1" t="s">
        <v>37</v>
      </c>
      <c r="AB16" s="1" t="s">
        <v>37</v>
      </c>
      <c r="AC16" s="1" t="s">
        <v>37</v>
      </c>
      <c r="AD16" s="1"/>
      <c r="AE16" s="1"/>
      <c r="AF16" s="1"/>
      <c r="AG16" s="1"/>
      <c r="AH16" s="20">
        <f>COUNTIF(Avril[[#This Row],[1]:[31]],$AH$5)</f>
        <v>0</v>
      </c>
      <c r="AI16" s="20">
        <f>COUNTIF(Avril[[#This Row],[1]:[31]],$AI$4)+COUNTIF(Avril[[#This Row],[1]:[31]],$AI$5)</f>
        <v>0</v>
      </c>
      <c r="AJ16" s="20">
        <f>COUNTIF(Avril[[#This Row],[1]:[31]],$AJ$5)</f>
        <v>10</v>
      </c>
      <c r="AK16" s="20">
        <f>COUNTIF(Avril[[#This Row],[1]:[31]],$AK$5)</f>
        <v>0</v>
      </c>
      <c r="AL16" s="20">
        <f>COUNTIF(Avril[[#This Row],[1]:[31]],$AL$5)</f>
        <v>0</v>
      </c>
    </row>
    <row r="17" spans="2:38" ht="30" customHeight="1" x14ac:dyDescent="0.3">
      <c r="B17" s="19" t="s">
        <v>49</v>
      </c>
      <c r="C17" s="1"/>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20">
        <f>COUNTIF(Avril[[#This Row],[1]:[31]],$AH$5)</f>
        <v>0</v>
      </c>
      <c r="AI17" s="20">
        <f>COUNTIF(Avril[[#This Row],[1]:[31]],$AI$4)+COUNTIF(Avril[[#This Row],[1]:[31]],$AI$5)</f>
        <v>0</v>
      </c>
      <c r="AJ17" s="20">
        <f>COUNTIF(Avril[[#This Row],[1]:[31]],$AJ$5)</f>
        <v>0</v>
      </c>
      <c r="AK17" s="20">
        <f>COUNTIF(Avril[[#This Row],[1]:[31]],$AK$5)</f>
        <v>0</v>
      </c>
      <c r="AL17" s="20">
        <f>COUNTIF(Avril[[#This Row],[1]:[31]],$AL$5)</f>
        <v>0</v>
      </c>
    </row>
    <row r="18" spans="2:38" ht="30" customHeight="1" x14ac:dyDescent="0.3">
      <c r="B18" s="16" t="s">
        <v>50</v>
      </c>
      <c r="C18" s="1" t="s">
        <v>66</v>
      </c>
      <c r="D18" s="1"/>
      <c r="E18" s="1"/>
      <c r="F18" s="1"/>
      <c r="G18" s="1"/>
      <c r="H18" s="1"/>
      <c r="I18" s="1"/>
      <c r="J18" s="1"/>
      <c r="K18" s="1"/>
      <c r="L18" s="1"/>
      <c r="M18" s="1"/>
      <c r="N18" s="1"/>
      <c r="O18" s="1"/>
      <c r="P18" s="1"/>
      <c r="Q18" s="1"/>
      <c r="R18" s="1" t="s">
        <v>66</v>
      </c>
      <c r="S18" s="1" t="s">
        <v>66</v>
      </c>
      <c r="T18" s="1" t="s">
        <v>66</v>
      </c>
      <c r="U18" s="1" t="s">
        <v>66</v>
      </c>
      <c r="V18" s="1" t="s">
        <v>66</v>
      </c>
      <c r="W18" s="1" t="s">
        <v>66</v>
      </c>
      <c r="X18" s="1" t="s">
        <v>66</v>
      </c>
      <c r="Y18" s="1"/>
      <c r="Z18" s="1"/>
      <c r="AA18" s="1"/>
      <c r="AB18" s="1"/>
      <c r="AC18" s="1"/>
      <c r="AD18" s="1"/>
      <c r="AE18" s="1"/>
      <c r="AF18" s="1"/>
      <c r="AG18" s="1"/>
      <c r="AH18" s="20">
        <f>COUNTIF(Avril[[#This Row],[1]:[31]],$AH$5)</f>
        <v>0</v>
      </c>
      <c r="AI18" s="20">
        <f>COUNTIF(Avril[[#This Row],[1]:[31]],$AI$4)+COUNTIF(Avril[[#This Row],[1]:[31]],$AI$5)</f>
        <v>8</v>
      </c>
      <c r="AJ18" s="20">
        <f>COUNTIF(Avril[[#This Row],[1]:[31]],$AJ$5)</f>
        <v>0</v>
      </c>
      <c r="AK18" s="20">
        <f>COUNTIF(Avril[[#This Row],[1]:[31]],$AK$5)</f>
        <v>0</v>
      </c>
      <c r="AL18" s="20">
        <f>COUNTIF(Avril[[#This Row],[1]:[31]],$AL$5)</f>
        <v>0</v>
      </c>
    </row>
    <row r="19" spans="2:38" ht="30" customHeight="1" x14ac:dyDescent="0.3">
      <c r="B19" s="16" t="s">
        <v>51</v>
      </c>
      <c r="C19" s="1" t="s">
        <v>38</v>
      </c>
      <c r="D19" s="1" t="s">
        <v>38</v>
      </c>
      <c r="E19" s="1" t="s">
        <v>38</v>
      </c>
      <c r="F19" s="1" t="s">
        <v>38</v>
      </c>
      <c r="G19" s="1" t="s">
        <v>38</v>
      </c>
      <c r="H19" s="1" t="s">
        <v>38</v>
      </c>
      <c r="I19" s="1" t="s">
        <v>38</v>
      </c>
      <c r="J19" s="1" t="s">
        <v>38</v>
      </c>
      <c r="K19" s="1" t="s">
        <v>38</v>
      </c>
      <c r="L19" s="1" t="s">
        <v>38</v>
      </c>
      <c r="M19" s="1" t="s">
        <v>38</v>
      </c>
      <c r="N19" s="1" t="s">
        <v>38</v>
      </c>
      <c r="O19" s="1" t="s">
        <v>38</v>
      </c>
      <c r="P19" s="1" t="s">
        <v>38</v>
      </c>
      <c r="Q19" s="1" t="s">
        <v>38</v>
      </c>
      <c r="R19" s="1" t="s">
        <v>38</v>
      </c>
      <c r="S19" s="1" t="s">
        <v>38</v>
      </c>
      <c r="T19" s="1" t="s">
        <v>38</v>
      </c>
      <c r="U19" s="1" t="s">
        <v>38</v>
      </c>
      <c r="V19" s="1" t="s">
        <v>38</v>
      </c>
      <c r="W19" s="1" t="s">
        <v>38</v>
      </c>
      <c r="X19" s="1" t="s">
        <v>38</v>
      </c>
      <c r="Y19" s="1" t="s">
        <v>38</v>
      </c>
      <c r="Z19" s="1" t="s">
        <v>38</v>
      </c>
      <c r="AA19" s="1" t="s">
        <v>38</v>
      </c>
      <c r="AB19" s="1" t="s">
        <v>38</v>
      </c>
      <c r="AC19" s="1" t="s">
        <v>38</v>
      </c>
      <c r="AD19" s="1" t="s">
        <v>38</v>
      </c>
      <c r="AE19" s="1" t="s">
        <v>38</v>
      </c>
      <c r="AF19" s="1" t="s">
        <v>38</v>
      </c>
      <c r="AG19" s="1" t="s">
        <v>38</v>
      </c>
      <c r="AH19" s="20">
        <f>COUNTIF(Avril[[#This Row],[1]:[31]],$AH$5)</f>
        <v>0</v>
      </c>
      <c r="AI19" s="20">
        <f>COUNTIF(Avril[[#This Row],[1]:[31]],$AI$4)+COUNTIF(Avril[[#This Row],[1]:[31]],$AI$5)</f>
        <v>0</v>
      </c>
      <c r="AJ19" s="20">
        <f>COUNTIF(Avril[[#This Row],[1]:[31]],$AJ$5)</f>
        <v>0</v>
      </c>
      <c r="AK19" s="20">
        <f>COUNTIF(Avril[[#This Row],[1]:[31]],$AK$5)</f>
        <v>31</v>
      </c>
      <c r="AL19" s="20">
        <f>COUNTIF(Avril[[#This Row],[1]:[31]],$AL$5)</f>
        <v>0</v>
      </c>
    </row>
    <row r="20" spans="2:38" ht="30" customHeight="1" x14ac:dyDescent="0.3">
      <c r="B20" s="19" t="s">
        <v>52</v>
      </c>
      <c r="C20" s="1"/>
      <c r="D20" s="1"/>
      <c r="E20" s="1"/>
      <c r="F20" s="1"/>
      <c r="G20" s="1"/>
      <c r="H20" s="1"/>
      <c r="I20" s="1"/>
      <c r="J20" s="1"/>
      <c r="K20" s="1"/>
      <c r="L20" s="1"/>
      <c r="M20" s="1"/>
      <c r="N20" s="1"/>
      <c r="O20" s="1" t="s">
        <v>67</v>
      </c>
      <c r="P20" s="1" t="s">
        <v>67</v>
      </c>
      <c r="Q20" s="1" t="s">
        <v>67</v>
      </c>
      <c r="R20" s="1"/>
      <c r="S20" s="1"/>
      <c r="T20" s="1"/>
      <c r="U20" s="1"/>
      <c r="V20" s="1"/>
      <c r="W20" s="1"/>
      <c r="X20" s="1"/>
      <c r="Y20" s="1"/>
      <c r="Z20" s="1"/>
      <c r="AA20" s="1"/>
      <c r="AB20" s="1"/>
      <c r="AC20" s="1"/>
      <c r="AD20" s="1"/>
      <c r="AE20" s="1"/>
      <c r="AF20" s="1" t="s">
        <v>37</v>
      </c>
      <c r="AG20" s="1"/>
      <c r="AH20" s="20">
        <f>COUNTIF(Avril[[#This Row],[1]:[31]],$AH$5)</f>
        <v>0</v>
      </c>
      <c r="AI20" s="20">
        <f>COUNTIF(Avril[[#This Row],[1]:[31]],$AI$4)+COUNTIF(Avril[[#This Row],[1]:[31]],$AI$5)</f>
        <v>3</v>
      </c>
      <c r="AJ20" s="20">
        <f>COUNTIF(Avril[[#This Row],[1]:[31]],$AJ$5)</f>
        <v>1</v>
      </c>
      <c r="AK20" s="20">
        <f>COUNTIF(Avril[[#This Row],[1]:[31]],$AK$5)</f>
        <v>0</v>
      </c>
      <c r="AL20" s="20">
        <f>COUNTIF(Avril[[#This Row],[1]:[31]],$AL$5)</f>
        <v>0</v>
      </c>
    </row>
    <row r="21" spans="2:38" ht="30" customHeight="1" x14ac:dyDescent="0.3">
      <c r="B21" s="18" t="s">
        <v>53</v>
      </c>
      <c r="C21" s="1" t="s">
        <v>66</v>
      </c>
      <c r="D21" s="1" t="s">
        <v>2</v>
      </c>
      <c r="E21" s="1" t="s">
        <v>2</v>
      </c>
      <c r="F21" s="1" t="s">
        <v>2</v>
      </c>
      <c r="G21" s="1" t="s">
        <v>2</v>
      </c>
      <c r="H21" s="1" t="s">
        <v>2</v>
      </c>
      <c r="I21" s="1" t="s">
        <v>2</v>
      </c>
      <c r="J21" s="1" t="s">
        <v>2</v>
      </c>
      <c r="K21" s="1" t="s">
        <v>2</v>
      </c>
      <c r="L21" s="1" t="s">
        <v>2</v>
      </c>
      <c r="M21" s="1" t="s">
        <v>2</v>
      </c>
      <c r="N21" s="1" t="s">
        <v>2</v>
      </c>
      <c r="O21" s="1" t="s">
        <v>2</v>
      </c>
      <c r="P21" s="1" t="s">
        <v>2</v>
      </c>
      <c r="Q21" s="1" t="s">
        <v>2</v>
      </c>
      <c r="R21" s="1"/>
      <c r="S21" s="1"/>
      <c r="T21" s="1"/>
      <c r="U21" s="1"/>
      <c r="V21" s="1"/>
      <c r="W21" s="1"/>
      <c r="X21" s="1"/>
      <c r="Y21" s="1"/>
      <c r="Z21" s="1"/>
      <c r="AA21" s="1"/>
      <c r="AB21" s="1"/>
      <c r="AC21" s="1"/>
      <c r="AD21" s="1"/>
      <c r="AE21" s="1"/>
      <c r="AF21" s="1"/>
      <c r="AG21" s="1"/>
      <c r="AH21" s="20">
        <f>COUNTIF(Avril[[#This Row],[1]:[31]],$AH$5)</f>
        <v>14</v>
      </c>
      <c r="AI21" s="20">
        <f>COUNTIF(Avril[[#This Row],[1]:[31]],$AI$4)+COUNTIF(Avril[[#This Row],[1]:[31]],$AI$5)</f>
        <v>1</v>
      </c>
      <c r="AJ21" s="20">
        <f>COUNTIF(Avril[[#This Row],[1]:[31]],$AJ$5)</f>
        <v>0</v>
      </c>
      <c r="AK21" s="20">
        <f>COUNTIF(Avril[[#This Row],[1]:[31]],$AK$5)</f>
        <v>0</v>
      </c>
      <c r="AL21" s="20">
        <f>COUNTIF(Avril[[#This Row],[1]:[31]],$AL$5)</f>
        <v>0</v>
      </c>
    </row>
    <row r="22" spans="2:38" ht="30" customHeight="1" x14ac:dyDescent="0.3">
      <c r="B22" s="17" t="s">
        <v>54</v>
      </c>
      <c r="C22" s="1"/>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20">
        <f>COUNTIF(Avril[[#This Row],[1]:[31]],$AH$5)</f>
        <v>0</v>
      </c>
      <c r="AI22" s="20">
        <f>COUNTIF(Avril[[#This Row],[1]:[31]],$AI$4)+COUNTIF(Avril[[#This Row],[1]:[31]],$AI$5)</f>
        <v>0</v>
      </c>
      <c r="AJ22" s="20">
        <f>COUNTIF(Avril[[#This Row],[1]:[31]],$AJ$5)</f>
        <v>0</v>
      </c>
      <c r="AK22" s="20">
        <f>COUNTIF(Avril[[#This Row],[1]:[31]],$AK$5)</f>
        <v>0</v>
      </c>
      <c r="AL22" s="20">
        <f>COUNTIF(Avril[[#This Row],[1]:[31]],$AL$5)</f>
        <v>0</v>
      </c>
    </row>
    <row r="23" spans="2:38" ht="30" customHeight="1" x14ac:dyDescent="0.3">
      <c r="B23" s="19" t="s">
        <v>55</v>
      </c>
      <c r="C23" s="1"/>
      <c r="D23" s="1"/>
      <c r="E23" s="1"/>
      <c r="F23" s="1"/>
      <c r="G23" s="1"/>
      <c r="H23" s="1"/>
      <c r="I23" s="1"/>
      <c r="J23" s="1"/>
      <c r="K23" s="1"/>
      <c r="L23" s="1"/>
      <c r="M23" s="1"/>
      <c r="N23" s="1"/>
      <c r="O23" s="1"/>
      <c r="P23" s="1"/>
      <c r="Q23" s="1"/>
      <c r="R23" s="1"/>
      <c r="S23" s="1"/>
      <c r="T23" s="1"/>
      <c r="U23" s="1"/>
      <c r="V23" s="1"/>
      <c r="W23" s="1"/>
      <c r="X23" s="1"/>
      <c r="Y23" s="1"/>
      <c r="Z23" s="1"/>
      <c r="AA23" s="1"/>
      <c r="AB23" s="1"/>
      <c r="AC23" s="1" t="s">
        <v>66</v>
      </c>
      <c r="AD23" s="1" t="s">
        <v>66</v>
      </c>
      <c r="AE23" s="1" t="s">
        <v>66</v>
      </c>
      <c r="AF23" s="1"/>
      <c r="AG23" s="1"/>
      <c r="AH23" s="20">
        <f>COUNTIF(Avril[[#This Row],[1]:[31]],$AH$5)</f>
        <v>0</v>
      </c>
      <c r="AI23" s="20">
        <f>COUNTIF(Avril[[#This Row],[1]:[31]],$AI$4)+COUNTIF(Avril[[#This Row],[1]:[31]],$AI$5)</f>
        <v>3</v>
      </c>
      <c r="AJ23" s="20">
        <f>COUNTIF(Avril[[#This Row],[1]:[31]],$AJ$5)</f>
        <v>0</v>
      </c>
      <c r="AK23" s="20">
        <f>COUNTIF(Avril[[#This Row],[1]:[31]],$AK$5)</f>
        <v>0</v>
      </c>
      <c r="AL23" s="20">
        <f>COUNTIF(Avril[[#This Row],[1]:[31]],$AL$5)</f>
        <v>0</v>
      </c>
    </row>
    <row r="24" spans="2:38" ht="30" customHeight="1" x14ac:dyDescent="0.3">
      <c r="B24" s="17" t="s">
        <v>56</v>
      </c>
      <c r="C24" s="1"/>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20">
        <f>COUNTIF(Avril[[#This Row],[1]:[31]],$AH$5)</f>
        <v>0</v>
      </c>
      <c r="AI24" s="20">
        <f>COUNTIF(Avril[[#This Row],[1]:[31]],$AI$4)+COUNTIF(Avril[[#This Row],[1]:[31]],$AI$5)</f>
        <v>0</v>
      </c>
      <c r="AJ24" s="20">
        <f>COUNTIF(Avril[[#This Row],[1]:[31]],$AJ$5)</f>
        <v>0</v>
      </c>
      <c r="AK24" s="20">
        <f>COUNTIF(Avril[[#This Row],[1]:[31]],$AK$5)</f>
        <v>0</v>
      </c>
      <c r="AL24" s="20">
        <f>COUNTIF(Avril[[#This Row],[1]:[31]],$AL$5)</f>
        <v>0</v>
      </c>
    </row>
    <row r="25" spans="2:38" ht="30" customHeight="1" x14ac:dyDescent="0.3">
      <c r="B25" s="19" t="s">
        <v>57</v>
      </c>
      <c r="C25" s="1"/>
      <c r="D25" s="1"/>
      <c r="E25" s="1"/>
      <c r="F25" s="1"/>
      <c r="G25" s="1"/>
      <c r="H25" s="1" t="s">
        <v>66</v>
      </c>
      <c r="I25" s="1" t="s">
        <v>66</v>
      </c>
      <c r="J25" s="1" t="s">
        <v>66</v>
      </c>
      <c r="K25" s="1"/>
      <c r="L25" s="1"/>
      <c r="M25" s="1"/>
      <c r="N25" s="1"/>
      <c r="O25" s="1"/>
      <c r="P25" s="1"/>
      <c r="Q25" s="1"/>
      <c r="R25" s="1"/>
      <c r="S25" s="1"/>
      <c r="T25" s="1"/>
      <c r="U25" s="1"/>
      <c r="V25" s="1"/>
      <c r="W25" s="1"/>
      <c r="X25" s="1"/>
      <c r="Y25" s="1"/>
      <c r="Z25" s="1"/>
      <c r="AA25" s="1"/>
      <c r="AB25" s="1"/>
      <c r="AC25" s="1"/>
      <c r="AD25" s="1"/>
      <c r="AE25" s="1"/>
      <c r="AF25" s="1"/>
      <c r="AG25" s="1"/>
      <c r="AH25" s="20">
        <f>COUNTIF(Avril[[#This Row],[1]:[31]],$AH$5)</f>
        <v>0</v>
      </c>
      <c r="AI25" s="20">
        <f>COUNTIF(Avril[[#This Row],[1]:[31]],$AI$4)+COUNTIF(Avril[[#This Row],[1]:[31]],$AI$5)</f>
        <v>3</v>
      </c>
      <c r="AJ25" s="20">
        <f>COUNTIF(Avril[[#This Row],[1]:[31]],$AJ$5)</f>
        <v>0</v>
      </c>
      <c r="AK25" s="20">
        <f>COUNTIF(Avril[[#This Row],[1]:[31]],$AK$5)</f>
        <v>0</v>
      </c>
      <c r="AL25" s="20">
        <f>COUNTIF(Avril[[#This Row],[1]:[31]],$AL$5)</f>
        <v>0</v>
      </c>
    </row>
    <row r="26" spans="2:38" ht="30" customHeight="1" x14ac:dyDescent="0.3">
      <c r="B26" s="16" t="s">
        <v>58</v>
      </c>
      <c r="C26" s="1"/>
      <c r="D26" s="1"/>
      <c r="E26" s="1"/>
      <c r="F26" s="1"/>
      <c r="G26" s="1"/>
      <c r="H26" s="1"/>
      <c r="I26" s="1"/>
      <c r="J26" s="1"/>
      <c r="K26" s="1"/>
      <c r="L26" s="1"/>
      <c r="M26" s="1"/>
      <c r="N26" s="1"/>
      <c r="O26" s="1" t="s">
        <v>66</v>
      </c>
      <c r="P26" s="1" t="s">
        <v>66</v>
      </c>
      <c r="Q26" s="1" t="s">
        <v>66</v>
      </c>
      <c r="R26" s="1"/>
      <c r="S26" s="1"/>
      <c r="T26" s="1"/>
      <c r="U26" s="1"/>
      <c r="V26" s="1"/>
      <c r="W26" s="1"/>
      <c r="X26" s="1"/>
      <c r="Y26" s="1"/>
      <c r="Z26" s="1"/>
      <c r="AA26" s="1"/>
      <c r="AB26" s="1"/>
      <c r="AC26" s="1" t="s">
        <v>67</v>
      </c>
      <c r="AD26" s="1" t="s">
        <v>67</v>
      </c>
      <c r="AE26" s="1" t="s">
        <v>67</v>
      </c>
      <c r="AF26" s="1"/>
      <c r="AG26" s="1"/>
      <c r="AH26" s="20">
        <f>COUNTIF(Avril[[#This Row],[1]:[31]],$AH$5)</f>
        <v>0</v>
      </c>
      <c r="AI26" s="20">
        <f>COUNTIF(Avril[[#This Row],[1]:[31]],$AI$4)+COUNTIF(Avril[[#This Row],[1]:[31]],$AI$5)</f>
        <v>6</v>
      </c>
      <c r="AJ26" s="20">
        <f>COUNTIF(Avril[[#This Row],[1]:[31]],$AJ$5)</f>
        <v>0</v>
      </c>
      <c r="AK26" s="20">
        <f>COUNTIF(Avril[[#This Row],[1]:[31]],$AK$5)</f>
        <v>0</v>
      </c>
      <c r="AL26" s="20">
        <f>COUNTIF(Avril[[#This Row],[1]:[31]],$AL$5)</f>
        <v>0</v>
      </c>
    </row>
    <row r="27" spans="2:38" ht="30" customHeight="1" x14ac:dyDescent="0.3">
      <c r="B27" s="19" t="s">
        <v>59</v>
      </c>
      <c r="C27" s="1"/>
      <c r="D27" s="1"/>
      <c r="E27" s="1"/>
      <c r="F27" s="1"/>
      <c r="G27" s="1"/>
      <c r="H27" s="1"/>
      <c r="I27" s="1"/>
      <c r="J27" s="1"/>
      <c r="K27" s="1"/>
      <c r="L27" s="1"/>
      <c r="M27" s="1"/>
      <c r="N27" s="1"/>
      <c r="O27" s="1"/>
      <c r="P27" s="1"/>
      <c r="Q27" s="1"/>
      <c r="R27" s="1"/>
      <c r="S27" s="1"/>
      <c r="T27" s="1"/>
      <c r="U27" s="1"/>
      <c r="V27" s="1" t="s">
        <v>67</v>
      </c>
      <c r="W27" s="1" t="s">
        <v>67</v>
      </c>
      <c r="X27" s="1" t="s">
        <v>67</v>
      </c>
      <c r="Y27" s="1"/>
      <c r="Z27" s="1"/>
      <c r="AA27" s="1"/>
      <c r="AB27" s="1"/>
      <c r="AC27" s="1"/>
      <c r="AD27" s="1"/>
      <c r="AE27" s="1"/>
      <c r="AF27" s="1"/>
      <c r="AG27" s="1"/>
      <c r="AH27" s="20">
        <f>COUNTIF(Avril[[#This Row],[1]:[31]],$AH$5)</f>
        <v>0</v>
      </c>
      <c r="AI27" s="20">
        <f>COUNTIF(Avril[[#This Row],[1]:[31]],$AI$4)+COUNTIF(Avril[[#This Row],[1]:[31]],$AI$5)</f>
        <v>3</v>
      </c>
      <c r="AJ27" s="20">
        <f>COUNTIF(Avril[[#This Row],[1]:[31]],$AJ$5)</f>
        <v>0</v>
      </c>
      <c r="AK27" s="20">
        <f>COUNTIF(Avril[[#This Row],[1]:[31]],$AK$5)</f>
        <v>0</v>
      </c>
      <c r="AL27" s="20">
        <f>COUNTIF(Avril[[#This Row],[1]:[31]],$AL$5)</f>
        <v>0</v>
      </c>
    </row>
    <row r="28" spans="2:38" ht="30" customHeight="1" x14ac:dyDescent="0.3">
      <c r="B28" s="16" t="s">
        <v>60</v>
      </c>
      <c r="C28" s="1"/>
      <c r="D28" s="1"/>
      <c r="E28" s="1"/>
      <c r="F28" s="1"/>
      <c r="G28" s="1"/>
      <c r="H28" s="1"/>
      <c r="I28" s="1"/>
      <c r="J28" s="1"/>
      <c r="K28" s="1"/>
      <c r="L28" s="1"/>
      <c r="M28" s="1"/>
      <c r="N28" s="1"/>
      <c r="O28" s="1" t="s">
        <v>67</v>
      </c>
      <c r="P28" s="1" t="s">
        <v>67</v>
      </c>
      <c r="Q28" s="1" t="s">
        <v>67</v>
      </c>
      <c r="R28" s="1"/>
      <c r="S28" s="1"/>
      <c r="T28" s="1"/>
      <c r="U28" s="1"/>
      <c r="V28" s="1"/>
      <c r="W28" s="1"/>
      <c r="X28" s="1"/>
      <c r="Y28" s="1"/>
      <c r="Z28" s="1"/>
      <c r="AA28" s="1"/>
      <c r="AB28" s="1"/>
      <c r="AC28" s="1"/>
      <c r="AD28" s="1"/>
      <c r="AE28" s="1"/>
      <c r="AF28" s="1"/>
      <c r="AG28" s="1"/>
      <c r="AH28" s="20">
        <f>COUNTIF(Avril[[#This Row],[1]:[31]],$AH$5)</f>
        <v>0</v>
      </c>
      <c r="AI28" s="20">
        <f>COUNTIF(Avril[[#This Row],[1]:[31]],$AI$4)+COUNTIF(Avril[[#This Row],[1]:[31]],$AI$5)</f>
        <v>3</v>
      </c>
      <c r="AJ28" s="20">
        <f>COUNTIF(Avril[[#This Row],[1]:[31]],$AJ$5)</f>
        <v>0</v>
      </c>
      <c r="AK28" s="20">
        <f>COUNTIF(Avril[[#This Row],[1]:[31]],$AK$5)</f>
        <v>0</v>
      </c>
      <c r="AL28" s="20">
        <f>COUNTIF(Avril[[#This Row],[1]:[31]],$AL$5)</f>
        <v>0</v>
      </c>
    </row>
    <row r="29" spans="2:38" ht="30" customHeight="1" x14ac:dyDescent="0.3">
      <c r="B29" s="16" t="s">
        <v>61</v>
      </c>
      <c r="C29" s="1" t="s">
        <v>67</v>
      </c>
      <c r="D29" s="1"/>
      <c r="E29" s="1"/>
      <c r="F29" s="1"/>
      <c r="G29" s="1"/>
      <c r="H29" s="1"/>
      <c r="I29" s="1"/>
      <c r="J29" s="1"/>
      <c r="K29" s="1"/>
      <c r="L29" s="1"/>
      <c r="M29" s="1"/>
      <c r="N29" s="1"/>
      <c r="O29" s="1"/>
      <c r="P29" s="1"/>
      <c r="Q29" s="1"/>
      <c r="R29" s="1"/>
      <c r="S29" s="1"/>
      <c r="T29" s="1"/>
      <c r="U29" s="1"/>
      <c r="V29" s="1" t="s">
        <v>67</v>
      </c>
      <c r="W29" s="1" t="s">
        <v>67</v>
      </c>
      <c r="X29" s="1" t="s">
        <v>67</v>
      </c>
      <c r="Y29" s="1"/>
      <c r="Z29" s="1"/>
      <c r="AA29" s="1"/>
      <c r="AB29" s="1"/>
      <c r="AC29" s="1"/>
      <c r="AD29" s="1"/>
      <c r="AE29" s="1"/>
      <c r="AF29" s="1"/>
      <c r="AG29" s="1"/>
      <c r="AH29" s="20">
        <f>COUNTIF(Avril[[#This Row],[1]:[31]],$AH$5)</f>
        <v>0</v>
      </c>
      <c r="AI29" s="20">
        <f>COUNTIF(Avril[[#This Row],[1]:[31]],$AI$4)+COUNTIF(Avril[[#This Row],[1]:[31]],$AI$5)</f>
        <v>4</v>
      </c>
      <c r="AJ29" s="20">
        <f>COUNTIF(Avril[[#This Row],[1]:[31]],$AJ$5)</f>
        <v>0</v>
      </c>
      <c r="AK29" s="20">
        <f>COUNTIF(Avril[[#This Row],[1]:[31]],$AK$5)</f>
        <v>0</v>
      </c>
      <c r="AL29" s="20">
        <f>COUNTIF(Avril[[#This Row],[1]:[31]],$AL$5)</f>
        <v>0</v>
      </c>
    </row>
    <row r="30" spans="2:38" ht="30" customHeight="1" x14ac:dyDescent="0.3">
      <c r="B30" s="19" t="s">
        <v>62</v>
      </c>
      <c r="C30" s="1"/>
      <c r="D30" s="1"/>
      <c r="E30" s="1"/>
      <c r="F30" s="1"/>
      <c r="G30" s="1"/>
      <c r="H30" s="1"/>
      <c r="I30" s="1"/>
      <c r="J30" s="1"/>
      <c r="K30" s="1"/>
      <c r="L30" s="1"/>
      <c r="M30" s="1"/>
      <c r="N30" s="1"/>
      <c r="O30" s="1"/>
      <c r="P30" s="1"/>
      <c r="Q30" s="1"/>
      <c r="R30" s="1"/>
      <c r="S30" s="1"/>
      <c r="T30" s="1"/>
      <c r="U30" s="1"/>
      <c r="V30" s="1"/>
      <c r="W30" s="1"/>
      <c r="X30" s="1"/>
      <c r="Y30" s="1"/>
      <c r="Z30" s="1"/>
      <c r="AA30" s="1"/>
      <c r="AB30" s="1"/>
      <c r="AC30" s="1" t="s">
        <v>67</v>
      </c>
      <c r="AD30" s="1" t="s">
        <v>67</v>
      </c>
      <c r="AE30" s="1" t="s">
        <v>67</v>
      </c>
      <c r="AF30" s="1"/>
      <c r="AG30" s="1"/>
      <c r="AH30" s="20">
        <f>COUNTIF(Avril[[#This Row],[1]:[31]],$AH$5)</f>
        <v>0</v>
      </c>
      <c r="AI30" s="20">
        <f>COUNTIF(Avril[[#This Row],[1]:[31]],$AI$4)+COUNTIF(Avril[[#This Row],[1]:[31]],$AI$5)</f>
        <v>3</v>
      </c>
      <c r="AJ30" s="20">
        <f>COUNTIF(Avril[[#This Row],[1]:[31]],$AJ$5)</f>
        <v>0</v>
      </c>
      <c r="AK30" s="20">
        <f>COUNTIF(Avril[[#This Row],[1]:[31]],$AK$5)</f>
        <v>0</v>
      </c>
      <c r="AL30" s="20">
        <f>COUNTIF(Avril[[#This Row],[1]:[31]],$AL$5)</f>
        <v>0</v>
      </c>
    </row>
    <row r="31" spans="2:38" ht="30" customHeight="1" x14ac:dyDescent="0.3">
      <c r="B31" s="19" t="s">
        <v>63</v>
      </c>
      <c r="C31" s="1"/>
      <c r="D31" s="1"/>
      <c r="E31" s="1"/>
      <c r="F31" s="1"/>
      <c r="G31" s="1"/>
      <c r="H31" s="1" t="s">
        <v>67</v>
      </c>
      <c r="I31" s="1" t="s">
        <v>67</v>
      </c>
      <c r="J31" s="1" t="s">
        <v>67</v>
      </c>
      <c r="K31" s="1"/>
      <c r="L31" s="1"/>
      <c r="M31" s="1"/>
      <c r="N31" s="1"/>
      <c r="O31" s="1"/>
      <c r="P31" s="1"/>
      <c r="Q31" s="1"/>
      <c r="R31" s="1"/>
      <c r="S31" s="1"/>
      <c r="T31" s="1"/>
      <c r="U31" s="1"/>
      <c r="V31" s="1"/>
      <c r="W31" s="1"/>
      <c r="X31" s="1"/>
      <c r="Y31" s="1"/>
      <c r="Z31" s="1"/>
      <c r="AA31" s="1"/>
      <c r="AB31" s="1"/>
      <c r="AC31" s="1"/>
      <c r="AD31" s="1"/>
      <c r="AE31" s="1"/>
      <c r="AF31" s="1"/>
      <c r="AG31" s="1"/>
      <c r="AH31" s="20">
        <f>COUNTIF(Avril[[#This Row],[1]:[31]],$AH$5)</f>
        <v>0</v>
      </c>
      <c r="AI31" s="20">
        <f>COUNTIF(Avril[[#This Row],[1]:[31]],$AI$4)+COUNTIF(Avril[[#This Row],[1]:[31]],$AI$5)</f>
        <v>3</v>
      </c>
      <c r="AJ31" s="20">
        <f>COUNTIF(Avril[[#This Row],[1]:[31]],$AJ$5)</f>
        <v>0</v>
      </c>
      <c r="AK31" s="20">
        <f>COUNTIF(Avril[[#This Row],[1]:[31]],$AK$5)</f>
        <v>0</v>
      </c>
      <c r="AL31" s="20">
        <f>COUNTIF(Avril[[#This Row],[1]:[31]],$AL$5)</f>
        <v>0</v>
      </c>
    </row>
    <row r="32" spans="2:38" ht="30" customHeight="1" x14ac:dyDescent="0.3">
      <c r="B32" s="17" t="s">
        <v>64</v>
      </c>
      <c r="C32" s="1"/>
      <c r="D32" s="1" t="s">
        <v>37</v>
      </c>
      <c r="E32" s="1" t="s">
        <v>37</v>
      </c>
      <c r="F32" s="1" t="s">
        <v>37</v>
      </c>
      <c r="G32" s="1" t="s">
        <v>37</v>
      </c>
      <c r="H32" s="1" t="s">
        <v>37</v>
      </c>
      <c r="I32" s="1"/>
      <c r="J32" s="1"/>
      <c r="K32" s="1"/>
      <c r="L32" s="1"/>
      <c r="M32" s="1"/>
      <c r="N32" s="1"/>
      <c r="O32" s="1"/>
      <c r="P32" s="1"/>
      <c r="Q32" s="1"/>
      <c r="R32" s="1"/>
      <c r="S32" s="1"/>
      <c r="T32" s="1"/>
      <c r="U32" s="1"/>
      <c r="V32" s="1"/>
      <c r="W32" s="1"/>
      <c r="X32" s="1"/>
      <c r="Y32" s="1"/>
      <c r="Z32" s="1"/>
      <c r="AA32" s="1"/>
      <c r="AB32" s="1"/>
      <c r="AC32" s="1"/>
      <c r="AD32" s="1"/>
      <c r="AE32" s="1"/>
      <c r="AF32" s="1" t="s">
        <v>37</v>
      </c>
      <c r="AG32" s="1"/>
      <c r="AH32" s="20">
        <f>COUNTIF(Avril[[#This Row],[1]:[31]],$AH$5)</f>
        <v>0</v>
      </c>
      <c r="AI32" s="20">
        <f>COUNTIF(Avril[[#This Row],[1]:[31]],$AI$4)+COUNTIF(Avril[[#This Row],[1]:[31]],$AI$5)</f>
        <v>0</v>
      </c>
      <c r="AJ32" s="20">
        <f>COUNTIF(Avril[[#This Row],[1]:[31]],$AJ$5)</f>
        <v>6</v>
      </c>
      <c r="AK32" s="20">
        <f>COUNTIF(Avril[[#This Row],[1]:[31]],$AK$5)</f>
        <v>0</v>
      </c>
      <c r="AL32" s="20">
        <f>COUNTIF(Avril[[#This Row],[1]:[31]],$AL$5)</f>
        <v>0</v>
      </c>
    </row>
    <row r="33" spans="2:38" ht="30" customHeight="1" x14ac:dyDescent="0.3">
      <c r="B33" s="16" t="s">
        <v>65</v>
      </c>
      <c r="C33" s="1"/>
      <c r="D33" s="1"/>
      <c r="E33" s="1"/>
      <c r="F33" s="1"/>
      <c r="G33" s="1"/>
      <c r="H33" s="1" t="s">
        <v>67</v>
      </c>
      <c r="I33" s="1" t="s">
        <v>67</v>
      </c>
      <c r="J33" s="1" t="s">
        <v>67</v>
      </c>
      <c r="K33" s="1"/>
      <c r="L33" s="1"/>
      <c r="M33" s="1"/>
      <c r="N33" s="1"/>
      <c r="O33" s="1"/>
      <c r="P33" s="1"/>
      <c r="Q33" s="1"/>
      <c r="R33" s="1"/>
      <c r="S33" s="1"/>
      <c r="T33" s="1"/>
      <c r="U33" s="1"/>
      <c r="V33" s="1"/>
      <c r="W33" s="1"/>
      <c r="X33" s="1"/>
      <c r="Y33" s="1"/>
      <c r="Z33" s="1"/>
      <c r="AA33" s="1"/>
      <c r="AB33" s="1"/>
      <c r="AC33" s="1"/>
      <c r="AD33" s="1"/>
      <c r="AE33" s="1"/>
      <c r="AF33" s="1"/>
      <c r="AG33" s="1"/>
      <c r="AH33" s="20">
        <f>COUNTIF(Avril[[#This Row],[1]:[31]],$AH$5)</f>
        <v>0</v>
      </c>
      <c r="AI33" s="20">
        <f>COUNTIF(Avril[[#This Row],[1]:[31]],$AI$4)+COUNTIF(Avril[[#This Row],[1]:[31]],$AI$5)</f>
        <v>3</v>
      </c>
      <c r="AJ33" s="20">
        <f>COUNTIF(Avril[[#This Row],[1]:[31]],$AJ$5)</f>
        <v>0</v>
      </c>
      <c r="AK33" s="20">
        <f>COUNTIF(Avril[[#This Row],[1]:[31]],$AK$5)</f>
        <v>0</v>
      </c>
      <c r="AL33" s="20">
        <f>COUNTIF(Avril[[#This Row],[1]:[31]],$AL$5)</f>
        <v>0</v>
      </c>
    </row>
    <row r="34" spans="2:38" ht="30" customHeight="1" x14ac:dyDescent="0.3">
      <c r="B34" s="12">
        <v>28</v>
      </c>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20">
        <f>COUNTIF(Avril[[#This Row],[1]:[31]],$AH$5)</f>
        <v>0</v>
      </c>
      <c r="AI34" s="20">
        <f>COUNTIF(Avril[[#This Row],[1]:[31]],$AI$4)+COUNTIF(Avril[[#This Row],[1]:[31]],$AI$5)</f>
        <v>0</v>
      </c>
      <c r="AJ34" s="20">
        <f>COUNTIF(Avril[[#This Row],[1]:[31]],$AJ$5)</f>
        <v>0</v>
      </c>
      <c r="AK34" s="20">
        <f>COUNTIF(Avril[[#This Row],[1]:[31]],$AK$5)</f>
        <v>0</v>
      </c>
      <c r="AL34" s="20">
        <f>COUNTIF(Avril[[#This Row],[1]:[31]],$AL$5)</f>
        <v>0</v>
      </c>
    </row>
    <row r="35" spans="2:38" ht="30" customHeight="1" x14ac:dyDescent="0.3">
      <c r="B35" s="12">
        <v>29</v>
      </c>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20">
        <f>COUNTIF(Avril[[#This Row],[1]:[31]],$AH$5)</f>
        <v>0</v>
      </c>
      <c r="AI35" s="20">
        <f>COUNTIF(Avril[[#This Row],[1]:[31]],$AI$4)+COUNTIF(Avril[[#This Row],[1]:[31]],$AI$5)</f>
        <v>0</v>
      </c>
      <c r="AJ35" s="20">
        <f>COUNTIF(Avril[[#This Row],[1]:[31]],$AJ$5)</f>
        <v>0</v>
      </c>
      <c r="AK35" s="20">
        <f>COUNTIF(Avril[[#This Row],[1]:[31]],$AK$5)</f>
        <v>0</v>
      </c>
      <c r="AL35" s="20">
        <f>COUNTIF(Avril[[#This Row],[1]:[31]],$AL$5)</f>
        <v>0</v>
      </c>
    </row>
    <row r="36" spans="2:38" ht="30" customHeight="1" x14ac:dyDescent="0.3">
      <c r="B36" s="13">
        <v>30</v>
      </c>
      <c r="C36" s="1"/>
      <c r="D36" s="1"/>
      <c r="E36" s="1"/>
      <c r="F36" s="1"/>
      <c r="G36" s="1"/>
      <c r="H36" s="1"/>
      <c r="I36" s="1"/>
      <c r="J36" s="1"/>
      <c r="K36" s="1"/>
      <c r="L36" s="1"/>
      <c r="M36" s="1"/>
      <c r="N36" s="1"/>
      <c r="O36" s="1"/>
      <c r="P36" s="1"/>
      <c r="Q36" s="1"/>
      <c r="R36" s="1"/>
      <c r="S36" s="1"/>
      <c r="T36" s="1"/>
      <c r="U36" s="1"/>
      <c r="V36" s="1" t="s">
        <v>7</v>
      </c>
      <c r="W36" s="1" t="s">
        <v>7</v>
      </c>
      <c r="X36" s="1" t="s">
        <v>7</v>
      </c>
      <c r="Y36" s="1" t="s">
        <v>7</v>
      </c>
      <c r="Z36" s="1" t="s">
        <v>7</v>
      </c>
      <c r="AA36" s="1" t="s">
        <v>7</v>
      </c>
      <c r="AB36" s="1" t="s">
        <v>7</v>
      </c>
      <c r="AC36" s="1" t="s">
        <v>7</v>
      </c>
      <c r="AD36" s="1" t="s">
        <v>7</v>
      </c>
      <c r="AE36" s="1"/>
      <c r="AF36" s="1"/>
      <c r="AG36" s="1"/>
      <c r="AH36" s="20">
        <f>COUNTIF(Avril[[#This Row],[1]:[31]],$AH$5)</f>
        <v>0</v>
      </c>
      <c r="AI36" s="20">
        <f>COUNTIF(Avril[[#This Row],[1]:[31]],$AI$4)+COUNTIF(Avril[[#This Row],[1]:[31]],$AI$5)</f>
        <v>0</v>
      </c>
      <c r="AJ36" s="20">
        <f>COUNTIF(Avril[[#This Row],[1]:[31]],$AJ$5)</f>
        <v>0</v>
      </c>
      <c r="AK36" s="20">
        <f>COUNTIF(Avril[[#This Row],[1]:[31]],$AK$5)</f>
        <v>0</v>
      </c>
      <c r="AL36" s="20">
        <f>COUNTIF(Avril[[#This Row],[1]:[31]],$AL$5)</f>
        <v>9</v>
      </c>
    </row>
    <row r="37" spans="2:38" ht="30" customHeight="1" x14ac:dyDescent="0.3">
      <c r="B37" s="26"/>
      <c r="AH37" s="21">
        <f>SUM(AH7:AH36)</f>
        <v>14</v>
      </c>
      <c r="AI37" s="21">
        <f t="shared" ref="AI37:AL37" si="4">SUM(AI7:AI36)</f>
        <v>60</v>
      </c>
      <c r="AJ37" s="21">
        <f t="shared" si="4"/>
        <v>17</v>
      </c>
      <c r="AK37" s="21">
        <f t="shared" si="4"/>
        <v>31</v>
      </c>
      <c r="AL37" s="21">
        <f t="shared" si="4"/>
        <v>9</v>
      </c>
    </row>
  </sheetData>
  <mergeCells count="8">
    <mergeCell ref="AC2:AF2"/>
    <mergeCell ref="C4:AG4"/>
    <mergeCell ref="D2:E2"/>
    <mergeCell ref="G2:I2"/>
    <mergeCell ref="K2:L2"/>
    <mergeCell ref="N2:Q2"/>
    <mergeCell ref="S2:V2"/>
    <mergeCell ref="X2:AA2"/>
  </mergeCells>
  <conditionalFormatting sqref="AH7:AH36">
    <cfRule type="dataBar" priority="44">
      <dataBar>
        <cfvo type="num" val="0"/>
        <cfvo type="num" val="31"/>
        <color theme="2" tint="-0.249977111117893"/>
      </dataBar>
      <extLst>
        <ext xmlns:x14="http://schemas.microsoft.com/office/spreadsheetml/2009/9/main" uri="{B025F937-C7B1-47D3-B67F-A62EFF666E3E}">
          <x14:id>{B7FECEA2-D177-48B9-8EAA-087C94210716}</x14:id>
        </ext>
      </extLst>
    </cfRule>
  </conditionalFormatting>
  <conditionalFormatting sqref="AI7:AK36">
    <cfRule type="dataBar" priority="37">
      <dataBar>
        <cfvo type="num" val="0"/>
        <cfvo type="num" val="31"/>
        <color theme="2" tint="-0.249977111117893"/>
      </dataBar>
      <extLst>
        <ext xmlns:x14="http://schemas.microsoft.com/office/spreadsheetml/2009/9/main" uri="{B025F937-C7B1-47D3-B67F-A62EFF666E3E}">
          <x14:id>{F16E070C-274B-471C-A2C3-0D36F80C6C99}</x14:id>
        </ext>
      </extLst>
    </cfRule>
  </conditionalFormatting>
  <conditionalFormatting sqref="AI5">
    <cfRule type="expression" priority="31">
      <formula>AI5=""</formula>
    </cfRule>
  </conditionalFormatting>
  <conditionalFormatting sqref="C5:AG6">
    <cfRule type="expression" dxfId="337" priority="45">
      <formula>COUNTIF(feries,C$5)&gt;0</formula>
    </cfRule>
  </conditionalFormatting>
  <conditionalFormatting sqref="AL7:AL36">
    <cfRule type="dataBar" priority="17">
      <dataBar>
        <cfvo type="num" val="0"/>
        <cfvo type="num" val="31"/>
        <color theme="2" tint="-0.249977111117893"/>
      </dataBar>
      <extLst>
        <ext xmlns:x14="http://schemas.microsoft.com/office/spreadsheetml/2009/9/main" uri="{B025F937-C7B1-47D3-B67F-A62EFF666E3E}">
          <x14:id>{25A14755-FA2A-45A6-A206-B62599681B35}</x14:id>
        </ext>
      </extLst>
    </cfRule>
  </conditionalFormatting>
  <conditionalFormatting sqref="C7:AG15 C17:AG36 C16:G16 I16:AG16">
    <cfRule type="expression" priority="9">
      <formula>C7=""</formula>
    </cfRule>
    <cfRule type="cellIs" dxfId="336" priority="10" operator="equal">
      <formula>"M"</formula>
    </cfRule>
    <cfRule type="cellIs" dxfId="335" priority="11" operator="equal">
      <formula>"A"</formula>
    </cfRule>
    <cfRule type="cellIs" dxfId="334" priority="12" operator="equal">
      <formula>"FS"</formula>
    </cfRule>
    <cfRule type="cellIs" dxfId="333" priority="13" operator="equal">
      <formula>"G2"</formula>
    </cfRule>
    <cfRule type="cellIs" dxfId="332" priority="14" operator="equal">
      <formula>"G1"</formula>
    </cfRule>
    <cfRule type="cellIs" dxfId="331" priority="15" operator="equal">
      <formula>"C"</formula>
    </cfRule>
  </conditionalFormatting>
  <conditionalFormatting sqref="H16">
    <cfRule type="expression" dxfId="63" priority="8">
      <formula>COUNTIF(feries,H$5)&gt;0</formula>
    </cfRule>
  </conditionalFormatting>
  <conditionalFormatting sqref="H16">
    <cfRule type="expression" priority="1">
      <formula>H16=""</formula>
    </cfRule>
    <cfRule type="cellIs" dxfId="62" priority="2" operator="equal">
      <formula>"M"</formula>
    </cfRule>
    <cfRule type="cellIs" dxfId="61" priority="3" operator="equal">
      <formula>"A"</formula>
    </cfRule>
    <cfRule type="cellIs" dxfId="60" priority="4" operator="equal">
      <formula>"FS"</formula>
    </cfRule>
    <cfRule type="cellIs" dxfId="59" priority="5" operator="equal">
      <formula>"G2"</formula>
    </cfRule>
    <cfRule type="cellIs" dxfId="58" priority="6" operator="equal">
      <formula>"G1"</formula>
    </cfRule>
    <cfRule type="cellIs" dxfId="57" priority="7" operator="equal">
      <formula>"C"</formula>
    </cfRule>
  </conditionalFormatting>
  <dataValidations count="15">
    <dataValidation allowBlank="1" showInputMessage="1" showErrorMessage="1" prompt="Entrez l’année dans la cellule ci-dessous" sqref="AH3:AK3" xr:uid="{923ED929-C495-456B-AD87-7493E83E2570}"/>
    <dataValidation allowBlank="1" showInputMessage="1" showErrorMessage="1" prompt="Le Calendrier des absences des employés suit les absences exprimées en jours pour chaque mois. Il existe 13 feuilles de calcul, 12 mensuelles et la dernière pour les noms des employés. Suivez les absences du mois de janvier dans cette feuille de calcul" sqref="A1" xr:uid="{835095A6-757E-4B8D-A768-75066ECE4DF3}"/>
    <dataValidation allowBlank="1" showInputMessage="1" showErrorMessage="1" prompt="Entrez une étiquette pour décrire la clé personnalisée à gauche" sqref="N2 S2 X2 AC2" xr:uid="{93681852-0987-4090-8E30-92CCBBD2AA3C}"/>
    <dataValidation allowBlank="1" showInputMessage="1" showErrorMessage="1" prompt="Entrez une lettre et personnalisez l’étiquette à droite pour ajouter un élément de clé" sqref="M2 R2 AK5" xr:uid="{B517E375-7278-4385-897A-63AA75B9E3CB}"/>
    <dataValidation allowBlank="1" showInputMessage="1" showErrorMessage="1" prompt="La lettre « M » indique une absence pour cause de maladie" sqref="J2" xr:uid="{606C0836-63FB-4D55-9B57-7F336F3B31D7}"/>
    <dataValidation allowBlank="1" showInputMessage="1" showErrorMessage="1" prompt="La lettre « P » indique une absence pour motifs personnels" sqref="F2" xr:uid="{2B2915B4-7DA4-4ED2-BD9C-0DEDBC982CC5}"/>
    <dataValidation allowBlank="1" showInputMessage="1" showErrorMessage="1" prompt="La lettre « C » indique une absence pour cause de congé" sqref="C2 AH5" xr:uid="{597D025A-D583-404F-90A1-17EBC93DC29F}"/>
    <dataValidation allowBlank="1" showInputMessage="1" showErrorMessage="1" prompt="Cette ligne définit les clés utilisées dans le tableau : Congé en C2, Personnel en F2 et Congé maladie en J2. Les cellules M2 et R2 sont personnalisables" sqref="B2" xr:uid="{58AB26EE-0E4C-4DC5-BB78-BE8F58F61A4B}"/>
    <dataValidation allowBlank="1" showInputMessage="1" showErrorMessage="1" prompt="Mois de ce calendrier des absences. Mettez à jour l’année dans la cellule AH4. Suivez les totaux mensuels dans la dernière cellule du tableau. Entrez les noms des employés dans la colonne B du tableau" sqref="B4" xr:uid="{E5909142-0C5D-4A08-9A9A-73159769DB82}"/>
    <dataValidation allowBlank="1" showInputMessage="1" showErrorMessage="1" prompt="Si vous mettez à jour le titre, le changement est automatiquement répercuté sur chaque feuille de calcul. Si vous mettez à jour le titre, le changement est automatiquement répercuté sur chaque feuille de calcul" sqref="B1" xr:uid="{E7BB387C-A6B0-4636-907D-98D4221BD67F}"/>
    <dataValidation allowBlank="1" showInputMessage="1" showErrorMessage="1" prompt="Calcule automatiquement le nombre total de jours d’absence d’un employé durant ce mois" sqref="AH6:AL6" xr:uid="{889FDE0B-FAA2-4842-A9B1-BE6F35BE012E}"/>
    <dataValidation allowBlank="1" showInputMessage="1" showErrorMessage="1" prompt="Les jours de la semaine dans cette ligne sont mis à jour automatiquement pour le mois en fonction de l’année entrée dans AH4. Chaque jour du mois est une colonne dans laquelle noter l’absence et le motif d’absence d’un employé" sqref="C5" xr:uid="{2700DA84-BC3B-437A-A6F3-3BB03A605796}"/>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DCB44C2A-5F5A-4322-B344-9A25EE3BDFEB}"/>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C0078130-BD1E-4DCD-B9DE-3BE811EDBF88}"/>
    <dataValidation allowBlank="1" showInputMessage="1" showErrorMessage="1" prompt="Entrez l’année dans cette cellule." sqref="AH4 AJ4:AK4" xr:uid="{AF56AB1A-E0D9-4477-BD1C-0D717CC3A509}"/>
  </dataValidations>
  <pageMargins left="0" right="0" top="0" bottom="0" header="0" footer="0"/>
  <pageSetup paperSize="8" scale="74" fitToWidth="0" orientation="landscape"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B7FECEA2-D177-48B9-8EAA-087C94210716}">
            <x14:dataBar minLength="0" maxLength="100">
              <x14:cfvo type="num">
                <xm:f>0</xm:f>
              </x14:cfvo>
              <x14:cfvo type="num">
                <xm:f>31</xm:f>
              </x14:cfvo>
              <x14:negativeFillColor rgb="FFFF0000"/>
              <x14:axisColor rgb="FF000000"/>
            </x14:dataBar>
          </x14:cfRule>
          <xm:sqref>AH7:AH36</xm:sqref>
        </x14:conditionalFormatting>
        <x14:conditionalFormatting xmlns:xm="http://schemas.microsoft.com/office/excel/2006/main">
          <x14:cfRule type="dataBar" id="{F16E070C-274B-471C-A2C3-0D36F80C6C99}">
            <x14:dataBar minLength="0" maxLength="100">
              <x14:cfvo type="num">
                <xm:f>0</xm:f>
              </x14:cfvo>
              <x14:cfvo type="num">
                <xm:f>31</xm:f>
              </x14:cfvo>
              <x14:negativeFillColor rgb="FFFF0000"/>
              <x14:axisColor rgb="FF000000"/>
            </x14:dataBar>
          </x14:cfRule>
          <xm:sqref>AI7:AK36</xm:sqref>
        </x14:conditionalFormatting>
        <x14:conditionalFormatting xmlns:xm="http://schemas.microsoft.com/office/excel/2006/main">
          <x14:cfRule type="dataBar" id="{25A14755-FA2A-45A6-A206-B62599681B35}">
            <x14:dataBar minLength="0" maxLength="100">
              <x14:cfvo type="num">
                <xm:f>0</xm:f>
              </x14:cfvo>
              <x14:cfvo type="num">
                <xm:f>31</xm:f>
              </x14:cfvo>
              <x14:negativeFillColor rgb="FFFF0000"/>
              <x14:axisColor rgb="FF000000"/>
            </x14:dataBar>
          </x14:cfRule>
          <xm:sqref>AL7:AL36</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53E7A688-5E51-4DB4-AE4E-BE4C0749C3C4}">
          <x14:formula1>
            <xm:f>'Noms des employés'!$B$4:$B$33</xm:f>
          </x14:formula1>
          <xm:sqref>B7:B36</xm:sqref>
        </x14:dataValidation>
        <x14:dataValidation type="list" allowBlank="1" showInputMessage="1" showErrorMessage="1" prompt="Entrez une lettre et personnalisez l’étiquette à droite pour ajouter un élément de clé" xr:uid="{39264E8C-F056-4DEC-8943-DA41CCB3ABB2}">
          <x14:formula1>
            <xm:f>'Noms des employés'!$L$1:$L$6</xm:f>
          </x14:formula1>
          <xm:sqref>C7:AG36</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F5EAEE-0ACC-473C-9E5C-41A4200D6F2A}">
  <sheetPr codeName="Feuil10">
    <tabColor theme="2" tint="-0.89999084444715716"/>
    <pageSetUpPr fitToPage="1"/>
  </sheetPr>
  <dimension ref="A1:AL37"/>
  <sheetViews>
    <sheetView showGridLines="0" showZeros="0" zoomScale="75" zoomScaleNormal="75" workbookViewId="0">
      <selection activeCell="H16" sqref="H16"/>
    </sheetView>
  </sheetViews>
  <sheetFormatPr baseColWidth="10" defaultColWidth="9.21875" defaultRowHeight="30" customHeight="1" x14ac:dyDescent="0.3"/>
  <cols>
    <col min="1" max="1" width="2.77734375" style="2" customWidth="1"/>
    <col min="2" max="2" width="30.77734375" style="2" customWidth="1"/>
    <col min="3" max="33" width="6.88671875" style="2" customWidth="1"/>
    <col min="34" max="35" width="11.6640625" style="2" customWidth="1"/>
    <col min="36" max="36" width="11.33203125" style="2" bestFit="1" customWidth="1"/>
    <col min="37" max="37" width="11.6640625" style="2" customWidth="1"/>
    <col min="38" max="39" width="9.21875" customWidth="1"/>
  </cols>
  <sheetData>
    <row r="1" spans="1:38" ht="42" customHeight="1" x14ac:dyDescent="0.3">
      <c r="A1" s="5"/>
      <c r="B1" s="4" t="s">
        <v>68</v>
      </c>
    </row>
    <row r="2" spans="1:38" ht="22.95" customHeight="1" x14ac:dyDescent="0.3">
      <c r="B2" s="37" t="s">
        <v>77</v>
      </c>
      <c r="C2" s="38" t="s">
        <v>2</v>
      </c>
      <c r="D2" s="46" t="s">
        <v>70</v>
      </c>
      <c r="E2" s="46"/>
      <c r="F2" s="39" t="s">
        <v>66</v>
      </c>
      <c r="G2" s="46" t="s">
        <v>72</v>
      </c>
      <c r="H2" s="46"/>
      <c r="I2" s="46"/>
      <c r="J2" s="40" t="s">
        <v>67</v>
      </c>
      <c r="K2" s="46" t="s">
        <v>73</v>
      </c>
      <c r="L2" s="46"/>
      <c r="M2" s="41" t="s">
        <v>37</v>
      </c>
      <c r="N2" s="46" t="s">
        <v>74</v>
      </c>
      <c r="O2" s="46"/>
      <c r="P2" s="46"/>
      <c r="Q2" s="46"/>
      <c r="R2" s="42" t="s">
        <v>38</v>
      </c>
      <c r="S2" s="46" t="s">
        <v>75</v>
      </c>
      <c r="T2" s="46"/>
      <c r="U2" s="46"/>
      <c r="V2" s="46"/>
      <c r="W2" s="43"/>
      <c r="X2" s="46" t="s">
        <v>91</v>
      </c>
      <c r="Y2" s="46"/>
      <c r="Z2" s="46"/>
      <c r="AA2" s="46"/>
      <c r="AB2" s="44" t="s">
        <v>7</v>
      </c>
      <c r="AC2" s="46" t="s">
        <v>13</v>
      </c>
      <c r="AD2" s="46"/>
      <c r="AE2" s="46"/>
      <c r="AF2" s="46"/>
    </row>
    <row r="3" spans="1:38" ht="15" customHeight="1" x14ac:dyDescent="0.3">
      <c r="AH3" s="6" t="s">
        <v>69</v>
      </c>
      <c r="AI3" s="6"/>
      <c r="AJ3" s="6"/>
      <c r="AK3" s="6"/>
    </row>
    <row r="4" spans="1:38" ht="30" customHeight="1" x14ac:dyDescent="0.3">
      <c r="B4" s="14" t="s">
        <v>99</v>
      </c>
      <c r="C4" s="45" t="s">
        <v>92</v>
      </c>
      <c r="D4" s="45"/>
      <c r="E4" s="45"/>
      <c r="F4" s="45"/>
      <c r="G4" s="45"/>
      <c r="H4" s="45"/>
      <c r="I4" s="45"/>
      <c r="J4" s="45"/>
      <c r="K4" s="45"/>
      <c r="L4" s="45"/>
      <c r="M4" s="45"/>
      <c r="N4" s="45"/>
      <c r="O4" s="45"/>
      <c r="P4" s="45"/>
      <c r="Q4" s="45"/>
      <c r="R4" s="45"/>
      <c r="S4" s="45"/>
      <c r="T4" s="45"/>
      <c r="U4" s="45"/>
      <c r="V4" s="45"/>
      <c r="W4" s="45"/>
      <c r="X4" s="45"/>
      <c r="Y4" s="45"/>
      <c r="Z4" s="45"/>
      <c r="AA4" s="45"/>
      <c r="AB4" s="45"/>
      <c r="AC4" s="45"/>
      <c r="AD4" s="45"/>
      <c r="AE4" s="45"/>
      <c r="AF4" s="45"/>
      <c r="AG4" s="45"/>
      <c r="AH4" s="30">
        <f>Janvier!AH4</f>
        <v>2023</v>
      </c>
      <c r="AI4" s="25" t="s">
        <v>67</v>
      </c>
      <c r="AJ4" s="30"/>
      <c r="AK4" s="30"/>
    </row>
    <row r="5" spans="1:38" ht="25.05" customHeight="1" x14ac:dyDescent="0.3">
      <c r="B5" s="30"/>
      <c r="C5" s="29">
        <f>DATE(AnnéeCalendrier,2,1)</f>
        <v>44958</v>
      </c>
      <c r="D5" s="29">
        <f>C5+1</f>
        <v>44959</v>
      </c>
      <c r="E5" s="29">
        <f t="shared" ref="E5:AG5" si="0">D5+1</f>
        <v>44960</v>
      </c>
      <c r="F5" s="29">
        <f t="shared" si="0"/>
        <v>44961</v>
      </c>
      <c r="G5" s="29">
        <f t="shared" si="0"/>
        <v>44962</v>
      </c>
      <c r="H5" s="29">
        <f t="shared" si="0"/>
        <v>44963</v>
      </c>
      <c r="I5" s="29">
        <f t="shared" si="0"/>
        <v>44964</v>
      </c>
      <c r="J5" s="29">
        <f t="shared" si="0"/>
        <v>44965</v>
      </c>
      <c r="K5" s="29">
        <f t="shared" si="0"/>
        <v>44966</v>
      </c>
      <c r="L5" s="29">
        <f t="shared" si="0"/>
        <v>44967</v>
      </c>
      <c r="M5" s="29">
        <f t="shared" si="0"/>
        <v>44968</v>
      </c>
      <c r="N5" s="29">
        <f t="shared" si="0"/>
        <v>44969</v>
      </c>
      <c r="O5" s="29">
        <f t="shared" si="0"/>
        <v>44970</v>
      </c>
      <c r="P5" s="29">
        <f t="shared" si="0"/>
        <v>44971</v>
      </c>
      <c r="Q5" s="29">
        <f t="shared" si="0"/>
        <v>44972</v>
      </c>
      <c r="R5" s="29">
        <f t="shared" si="0"/>
        <v>44973</v>
      </c>
      <c r="S5" s="29">
        <f t="shared" si="0"/>
        <v>44974</v>
      </c>
      <c r="T5" s="29">
        <f t="shared" si="0"/>
        <v>44975</v>
      </c>
      <c r="U5" s="29">
        <f t="shared" si="0"/>
        <v>44976</v>
      </c>
      <c r="V5" s="29">
        <f t="shared" si="0"/>
        <v>44977</v>
      </c>
      <c r="W5" s="29">
        <f t="shared" si="0"/>
        <v>44978</v>
      </c>
      <c r="X5" s="29">
        <f t="shared" si="0"/>
        <v>44979</v>
      </c>
      <c r="Y5" s="29">
        <f t="shared" si="0"/>
        <v>44980</v>
      </c>
      <c r="Z5" s="29">
        <f t="shared" si="0"/>
        <v>44981</v>
      </c>
      <c r="AA5" s="29">
        <f t="shared" si="0"/>
        <v>44982</v>
      </c>
      <c r="AB5" s="29">
        <f t="shared" si="0"/>
        <v>44983</v>
      </c>
      <c r="AC5" s="29">
        <f t="shared" si="0"/>
        <v>44984</v>
      </c>
      <c r="AD5" s="29">
        <f t="shared" si="0"/>
        <v>44985</v>
      </c>
      <c r="AE5" s="29">
        <f t="shared" si="0"/>
        <v>44986</v>
      </c>
      <c r="AF5" s="29">
        <f t="shared" si="0"/>
        <v>44987</v>
      </c>
      <c r="AG5" s="29">
        <f t="shared" si="0"/>
        <v>44988</v>
      </c>
      <c r="AH5" s="31" t="s">
        <v>2</v>
      </c>
      <c r="AI5" s="36" t="s">
        <v>66</v>
      </c>
      <c r="AJ5" s="35" t="s">
        <v>37</v>
      </c>
      <c r="AK5" s="34" t="s">
        <v>38</v>
      </c>
      <c r="AL5" s="33" t="s">
        <v>7</v>
      </c>
    </row>
    <row r="6" spans="1:38" ht="31.95" customHeight="1" x14ac:dyDescent="0.3">
      <c r="B6" s="11" t="s">
        <v>1</v>
      </c>
      <c r="C6" s="10" t="s">
        <v>3</v>
      </c>
      <c r="D6" s="32" t="s">
        <v>4</v>
      </c>
      <c r="E6" s="32" t="s">
        <v>5</v>
      </c>
      <c r="F6" s="32" t="s">
        <v>6</v>
      </c>
      <c r="G6" s="32" t="s">
        <v>8</v>
      </c>
      <c r="H6" s="32" t="s">
        <v>9</v>
      </c>
      <c r="I6" s="32" t="s">
        <v>10</v>
      </c>
      <c r="J6" s="32" t="s">
        <v>11</v>
      </c>
      <c r="K6" s="32" t="s">
        <v>12</v>
      </c>
      <c r="L6" s="32" t="s">
        <v>14</v>
      </c>
      <c r="M6" s="32" t="s">
        <v>15</v>
      </c>
      <c r="N6" s="32" t="s">
        <v>16</v>
      </c>
      <c r="O6" s="32" t="s">
        <v>17</v>
      </c>
      <c r="P6" s="32" t="s">
        <v>18</v>
      </c>
      <c r="Q6" s="32" t="s">
        <v>19</v>
      </c>
      <c r="R6" s="32" t="s">
        <v>20</v>
      </c>
      <c r="S6" s="32" t="s">
        <v>21</v>
      </c>
      <c r="T6" s="32" t="s">
        <v>22</v>
      </c>
      <c r="U6" s="32" t="s">
        <v>23</v>
      </c>
      <c r="V6" s="32" t="s">
        <v>24</v>
      </c>
      <c r="W6" s="32" t="s">
        <v>25</v>
      </c>
      <c r="X6" s="32" t="s">
        <v>26</v>
      </c>
      <c r="Y6" s="32" t="s">
        <v>27</v>
      </c>
      <c r="Z6" s="32" t="s">
        <v>28</v>
      </c>
      <c r="AA6" s="32" t="s">
        <v>29</v>
      </c>
      <c r="AB6" s="32" t="s">
        <v>30</v>
      </c>
      <c r="AC6" s="32" t="s">
        <v>31</v>
      </c>
      <c r="AD6" s="32" t="s">
        <v>32</v>
      </c>
      <c r="AE6" s="32" t="s">
        <v>33</v>
      </c>
      <c r="AF6" s="32" t="s">
        <v>34</v>
      </c>
      <c r="AG6" s="32" t="s">
        <v>35</v>
      </c>
      <c r="AH6" s="22" t="s">
        <v>70</v>
      </c>
      <c r="AI6" s="22" t="s">
        <v>71</v>
      </c>
      <c r="AJ6" s="23" t="s">
        <v>76</v>
      </c>
      <c r="AK6" s="22" t="s">
        <v>75</v>
      </c>
      <c r="AL6" s="22" t="s">
        <v>13</v>
      </c>
    </row>
    <row r="7" spans="1:38" ht="30" customHeight="1" x14ac:dyDescent="0.3">
      <c r="B7" s="15" t="s">
        <v>39</v>
      </c>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20">
        <f>COUNTIF(Mai[[#This Row],[1]:[31]],$AH$5)</f>
        <v>0</v>
      </c>
      <c r="AI7" s="20">
        <f>COUNTIF(Mai[[#This Row],[1]:[31]],$AI$4)+COUNTIF(Mai[[#This Row],[1]:[31]],$AI$5)</f>
        <v>0</v>
      </c>
      <c r="AJ7" s="20">
        <f>COUNTIF(Mai[[#This Row],[1]:[31]],$AJ$5)</f>
        <v>0</v>
      </c>
      <c r="AK7" s="20">
        <f>COUNTIF(Mai[[#This Row],[1]:[31]],$AK$5)</f>
        <v>0</v>
      </c>
      <c r="AL7" s="20">
        <f>COUNTIF(Mai[[#This Row],[1]:[31]],$AL$5)</f>
        <v>0</v>
      </c>
    </row>
    <row r="8" spans="1:38" ht="30" customHeight="1" x14ac:dyDescent="0.3">
      <c r="B8" s="16" t="s">
        <v>40</v>
      </c>
      <c r="C8" s="1"/>
      <c r="D8" s="1"/>
      <c r="E8" s="1"/>
      <c r="F8" s="1"/>
      <c r="G8" s="1"/>
      <c r="H8" s="1" t="s">
        <v>66</v>
      </c>
      <c r="I8" s="1" t="s">
        <v>66</v>
      </c>
      <c r="J8" s="1" t="s">
        <v>66</v>
      </c>
      <c r="K8" s="1"/>
      <c r="L8" s="1"/>
      <c r="M8" s="1"/>
      <c r="N8" s="1"/>
      <c r="O8" s="1"/>
      <c r="P8" s="1"/>
      <c r="Q8" s="1"/>
      <c r="R8" s="1"/>
      <c r="S8" s="1"/>
      <c r="T8" s="1"/>
      <c r="U8" s="1"/>
      <c r="V8" s="1"/>
      <c r="W8" s="1"/>
      <c r="X8" s="1"/>
      <c r="Y8" s="1"/>
      <c r="Z8" s="1"/>
      <c r="AA8" s="1"/>
      <c r="AB8" s="1"/>
      <c r="AC8" s="1" t="s">
        <v>66</v>
      </c>
      <c r="AD8" s="1" t="s">
        <v>66</v>
      </c>
      <c r="AE8" s="1" t="s">
        <v>66</v>
      </c>
      <c r="AF8" s="1"/>
      <c r="AG8" s="1"/>
      <c r="AH8" s="20">
        <f>COUNTIF(Mai[[#This Row],[1]:[31]],$AH$5)</f>
        <v>0</v>
      </c>
      <c r="AI8" s="20">
        <f>COUNTIF(Mai[[#This Row],[1]:[31]],$AI$4)+COUNTIF(Mai[[#This Row],[1]:[31]],$AI$5)</f>
        <v>6</v>
      </c>
      <c r="AJ8" s="20">
        <f>COUNTIF(Mai[[#This Row],[1]:[31]],$AJ$5)</f>
        <v>0</v>
      </c>
      <c r="AK8" s="20">
        <f>COUNTIF(Mai[[#This Row],[1]:[31]],$AK$5)</f>
        <v>0</v>
      </c>
      <c r="AL8" s="20">
        <f>COUNTIF(Mai[[#This Row],[1]:[31]],$AL$5)</f>
        <v>0</v>
      </c>
    </row>
    <row r="9" spans="1:38" ht="30" customHeight="1" x14ac:dyDescent="0.3">
      <c r="B9" s="18" t="s">
        <v>41</v>
      </c>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20">
        <f>COUNTIF(Mai[[#This Row],[1]:[31]],$AH$5)</f>
        <v>0</v>
      </c>
      <c r="AI9" s="20">
        <f>COUNTIF(Mai[[#This Row],[1]:[31]],$AI$4)+COUNTIF(Mai[[#This Row],[1]:[31]],$AI$5)</f>
        <v>0</v>
      </c>
      <c r="AJ9" s="20">
        <f>COUNTIF(Mai[[#This Row],[1]:[31]],$AJ$5)</f>
        <v>0</v>
      </c>
      <c r="AK9" s="20">
        <f>COUNTIF(Mai[[#This Row],[1]:[31]],$AK$5)</f>
        <v>0</v>
      </c>
      <c r="AL9" s="20">
        <f>COUNTIF(Mai[[#This Row],[1]:[31]],$AL$5)</f>
        <v>0</v>
      </c>
    </row>
    <row r="10" spans="1:38" ht="30" customHeight="1" x14ac:dyDescent="0.3">
      <c r="B10" s="17" t="s">
        <v>42</v>
      </c>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20">
        <f>COUNTIF(Mai[[#This Row],[1]:[31]],$AH$5)</f>
        <v>0</v>
      </c>
      <c r="AI10" s="20">
        <f>COUNTIF(Mai[[#This Row],[1]:[31]],$AI$4)+COUNTIF(Mai[[#This Row],[1]:[31]],$AI$5)</f>
        <v>0</v>
      </c>
      <c r="AJ10" s="20">
        <f>COUNTIF(Mai[[#This Row],[1]:[31]],$AJ$5)</f>
        <v>0</v>
      </c>
      <c r="AK10" s="20">
        <f>COUNTIF(Mai[[#This Row],[1]:[31]],$AK$5)</f>
        <v>0</v>
      </c>
      <c r="AL10" s="20">
        <f>COUNTIF(Mai[[#This Row],[1]:[31]],$AL$5)</f>
        <v>0</v>
      </c>
    </row>
    <row r="11" spans="1:38" ht="30" customHeight="1" x14ac:dyDescent="0.3">
      <c r="B11" s="18" t="s">
        <v>43</v>
      </c>
      <c r="C11" s="1" t="s">
        <v>67</v>
      </c>
      <c r="D11" s="1"/>
      <c r="E11" s="1"/>
      <c r="F11" s="1"/>
      <c r="G11" s="1"/>
      <c r="H11" s="1"/>
      <c r="I11" s="1"/>
      <c r="J11" s="1"/>
      <c r="K11" s="1"/>
      <c r="L11" s="1"/>
      <c r="M11" s="1"/>
      <c r="N11" s="1"/>
      <c r="O11" s="1"/>
      <c r="P11" s="1"/>
      <c r="Q11" s="1"/>
      <c r="R11" s="1" t="s">
        <v>66</v>
      </c>
      <c r="S11" s="1" t="s">
        <v>66</v>
      </c>
      <c r="T11" s="1" t="s">
        <v>66</v>
      </c>
      <c r="U11" s="1" t="s">
        <v>66</v>
      </c>
      <c r="V11" s="1" t="s">
        <v>66</v>
      </c>
      <c r="W11" s="1" t="s">
        <v>66</v>
      </c>
      <c r="X11" s="1" t="s">
        <v>66</v>
      </c>
      <c r="Y11" s="1"/>
      <c r="Z11" s="1"/>
      <c r="AA11" s="1"/>
      <c r="AB11" s="1"/>
      <c r="AC11" s="1"/>
      <c r="AD11" s="1"/>
      <c r="AE11" s="1"/>
      <c r="AF11" s="1"/>
      <c r="AG11" s="1"/>
      <c r="AH11" s="20">
        <f>COUNTIF(Mai[[#This Row],[1]:[31]],$AH$5)</f>
        <v>0</v>
      </c>
      <c r="AI11" s="20">
        <f>COUNTIF(Mai[[#This Row],[1]:[31]],$AI$4)+COUNTIF(Mai[[#This Row],[1]:[31]],$AI$5)</f>
        <v>8</v>
      </c>
      <c r="AJ11" s="20">
        <f>COUNTIF(Mai[[#This Row],[1]:[31]],$AJ$5)</f>
        <v>0</v>
      </c>
      <c r="AK11" s="20">
        <f>COUNTIF(Mai[[#This Row],[1]:[31]],$AK$5)</f>
        <v>0</v>
      </c>
      <c r="AL11" s="20">
        <f>COUNTIF(Mai[[#This Row],[1]:[31]],$AL$5)</f>
        <v>0</v>
      </c>
    </row>
    <row r="12" spans="1:38" ht="30" customHeight="1" x14ac:dyDescent="0.3">
      <c r="B12" s="17" t="s">
        <v>44</v>
      </c>
      <c r="C12" s="1"/>
      <c r="D12" s="1"/>
      <c r="E12" s="1"/>
      <c r="F12" s="1"/>
      <c r="G12" s="1"/>
      <c r="H12" s="1"/>
      <c r="I12" s="1"/>
      <c r="J12" s="1"/>
      <c r="K12" s="1"/>
      <c r="L12" s="1"/>
      <c r="M12" s="1"/>
      <c r="N12" s="1"/>
      <c r="O12" s="1" t="s">
        <v>66</v>
      </c>
      <c r="P12" s="1" t="s">
        <v>66</v>
      </c>
      <c r="Q12" s="1" t="s">
        <v>66</v>
      </c>
      <c r="R12" s="1"/>
      <c r="S12" s="1"/>
      <c r="T12" s="1"/>
      <c r="U12" s="1"/>
      <c r="V12" s="1"/>
      <c r="W12" s="1"/>
      <c r="X12" s="1"/>
      <c r="Y12" s="1"/>
      <c r="Z12" s="1"/>
      <c r="AA12" s="1"/>
      <c r="AB12" s="1"/>
      <c r="AC12" s="1"/>
      <c r="AD12" s="1"/>
      <c r="AE12" s="1"/>
      <c r="AF12" s="1"/>
      <c r="AG12" s="1"/>
      <c r="AH12" s="20">
        <f>COUNTIF(Mai[[#This Row],[1]:[31]],$AH$5)</f>
        <v>0</v>
      </c>
      <c r="AI12" s="20">
        <f>COUNTIF(Mai[[#This Row],[1]:[31]],$AI$4)+COUNTIF(Mai[[#This Row],[1]:[31]],$AI$5)</f>
        <v>3</v>
      </c>
      <c r="AJ12" s="20">
        <f>COUNTIF(Mai[[#This Row],[1]:[31]],$AJ$5)</f>
        <v>0</v>
      </c>
      <c r="AK12" s="20">
        <f>COUNTIF(Mai[[#This Row],[1]:[31]],$AK$5)</f>
        <v>0</v>
      </c>
      <c r="AL12" s="20">
        <f>COUNTIF(Mai[[#This Row],[1]:[31]],$AL$5)</f>
        <v>0</v>
      </c>
    </row>
    <row r="13" spans="1:38" ht="30" customHeight="1" x14ac:dyDescent="0.3">
      <c r="B13" s="18" t="s">
        <v>45</v>
      </c>
      <c r="C13" s="1"/>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20">
        <f>COUNTIF(Mai[[#This Row],[1]:[31]],$AH$5)</f>
        <v>0</v>
      </c>
      <c r="AI13" s="20">
        <f>COUNTIF(Mai[[#This Row],[1]:[31]],$AI$4)+COUNTIF(Mai[[#This Row],[1]:[31]],$AI$5)</f>
        <v>0</v>
      </c>
      <c r="AJ13" s="20">
        <f>COUNTIF(Mai[[#This Row],[1]:[31]],$AJ$5)</f>
        <v>0</v>
      </c>
      <c r="AK13" s="20">
        <f>COUNTIF(Mai[[#This Row],[1]:[31]],$AK$5)</f>
        <v>0</v>
      </c>
      <c r="AL13" s="20">
        <f>COUNTIF(Mai[[#This Row],[1]:[31]],$AL$5)</f>
        <v>0</v>
      </c>
    </row>
    <row r="14" spans="1:38" ht="30" customHeight="1" x14ac:dyDescent="0.3">
      <c r="B14" s="19" t="s">
        <v>46</v>
      </c>
      <c r="C14" s="1"/>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20">
        <f>COUNTIF(Mai[[#This Row],[1]:[31]],$AH$5)</f>
        <v>0</v>
      </c>
      <c r="AI14" s="20">
        <f>COUNTIF(Mai[[#This Row],[1]:[31]],$AI$4)+COUNTIF(Mai[[#This Row],[1]:[31]],$AI$5)</f>
        <v>0</v>
      </c>
      <c r="AJ14" s="20">
        <f>COUNTIF(Mai[[#This Row],[1]:[31]],$AJ$5)</f>
        <v>0</v>
      </c>
      <c r="AK14" s="20">
        <f>COUNTIF(Mai[[#This Row],[1]:[31]],$AK$5)</f>
        <v>0</v>
      </c>
      <c r="AL14" s="20">
        <f>COUNTIF(Mai[[#This Row],[1]:[31]],$AL$5)</f>
        <v>0</v>
      </c>
    </row>
    <row r="15" spans="1:38" ht="30" customHeight="1" x14ac:dyDescent="0.3">
      <c r="B15" s="19" t="s">
        <v>47</v>
      </c>
      <c r="C15" s="1"/>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20">
        <f>COUNTIF(Mai[[#This Row],[1]:[31]],$AH$5)</f>
        <v>0</v>
      </c>
      <c r="AI15" s="20">
        <f>COUNTIF(Mai[[#This Row],[1]:[31]],$AI$4)+COUNTIF(Mai[[#This Row],[1]:[31]],$AI$5)</f>
        <v>0</v>
      </c>
      <c r="AJ15" s="20">
        <f>COUNTIF(Mai[[#This Row],[1]:[31]],$AJ$5)</f>
        <v>0</v>
      </c>
      <c r="AK15" s="20">
        <f>COUNTIF(Mai[[#This Row],[1]:[31]],$AK$5)</f>
        <v>0</v>
      </c>
      <c r="AL15" s="20">
        <f>COUNTIF(Mai[[#This Row],[1]:[31]],$AL$5)</f>
        <v>0</v>
      </c>
    </row>
    <row r="16" spans="1:38" ht="30" customHeight="1" x14ac:dyDescent="0.3">
      <c r="B16" s="19" t="s">
        <v>48</v>
      </c>
      <c r="C16" s="1"/>
      <c r="D16" s="1" t="s">
        <v>37</v>
      </c>
      <c r="E16" s="1" t="s">
        <v>37</v>
      </c>
      <c r="F16" s="1" t="s">
        <v>37</v>
      </c>
      <c r="G16" s="1" t="s">
        <v>37</v>
      </c>
      <c r="H16" s="1" t="s">
        <v>37</v>
      </c>
      <c r="I16" s="1"/>
      <c r="J16" s="1"/>
      <c r="K16" s="1"/>
      <c r="L16" s="1"/>
      <c r="M16" s="1"/>
      <c r="N16" s="1"/>
      <c r="O16" s="1"/>
      <c r="P16" s="1"/>
      <c r="Q16" s="1"/>
      <c r="R16" s="1"/>
      <c r="S16" s="1"/>
      <c r="T16" s="1"/>
      <c r="U16" s="1"/>
      <c r="V16" s="1"/>
      <c r="W16" s="1"/>
      <c r="X16" s="1"/>
      <c r="Y16" s="1" t="s">
        <v>37</v>
      </c>
      <c r="Z16" s="1" t="s">
        <v>37</v>
      </c>
      <c r="AA16" s="1" t="s">
        <v>37</v>
      </c>
      <c r="AB16" s="1" t="s">
        <v>37</v>
      </c>
      <c r="AC16" s="1" t="s">
        <v>37</v>
      </c>
      <c r="AD16" s="1"/>
      <c r="AE16" s="1"/>
      <c r="AF16" s="1"/>
      <c r="AG16" s="1"/>
      <c r="AH16" s="20">
        <f>COUNTIF(Mai[[#This Row],[1]:[31]],$AH$5)</f>
        <v>0</v>
      </c>
      <c r="AI16" s="20">
        <f>COUNTIF(Mai[[#This Row],[1]:[31]],$AI$4)+COUNTIF(Mai[[#This Row],[1]:[31]],$AI$5)</f>
        <v>0</v>
      </c>
      <c r="AJ16" s="20">
        <f>COUNTIF(Mai[[#This Row],[1]:[31]],$AJ$5)</f>
        <v>10</v>
      </c>
      <c r="AK16" s="20">
        <f>COUNTIF(Mai[[#This Row],[1]:[31]],$AK$5)</f>
        <v>0</v>
      </c>
      <c r="AL16" s="20">
        <f>COUNTIF(Mai[[#This Row],[1]:[31]],$AL$5)</f>
        <v>0</v>
      </c>
    </row>
    <row r="17" spans="2:38" ht="30" customHeight="1" x14ac:dyDescent="0.3">
      <c r="B17" s="19" t="s">
        <v>49</v>
      </c>
      <c r="C17" s="1"/>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20">
        <f>COUNTIF(Mai[[#This Row],[1]:[31]],$AH$5)</f>
        <v>0</v>
      </c>
      <c r="AI17" s="20">
        <f>COUNTIF(Mai[[#This Row],[1]:[31]],$AI$4)+COUNTIF(Mai[[#This Row],[1]:[31]],$AI$5)</f>
        <v>0</v>
      </c>
      <c r="AJ17" s="20">
        <f>COUNTIF(Mai[[#This Row],[1]:[31]],$AJ$5)</f>
        <v>0</v>
      </c>
      <c r="AK17" s="20">
        <f>COUNTIF(Mai[[#This Row],[1]:[31]],$AK$5)</f>
        <v>0</v>
      </c>
      <c r="AL17" s="20">
        <f>COUNTIF(Mai[[#This Row],[1]:[31]],$AL$5)</f>
        <v>0</v>
      </c>
    </row>
    <row r="18" spans="2:38" ht="30" customHeight="1" x14ac:dyDescent="0.3">
      <c r="B18" s="16" t="s">
        <v>50</v>
      </c>
      <c r="C18" s="1" t="s">
        <v>66</v>
      </c>
      <c r="D18" s="1"/>
      <c r="E18" s="1"/>
      <c r="F18" s="1"/>
      <c r="G18" s="1"/>
      <c r="H18" s="1"/>
      <c r="I18" s="1"/>
      <c r="J18" s="1"/>
      <c r="K18" s="1"/>
      <c r="L18" s="1"/>
      <c r="M18" s="1"/>
      <c r="N18" s="1"/>
      <c r="O18" s="1"/>
      <c r="P18" s="1"/>
      <c r="Q18" s="1"/>
      <c r="R18" s="1" t="s">
        <v>66</v>
      </c>
      <c r="S18" s="1" t="s">
        <v>66</v>
      </c>
      <c r="T18" s="1" t="s">
        <v>66</v>
      </c>
      <c r="U18" s="1" t="s">
        <v>66</v>
      </c>
      <c r="V18" s="1" t="s">
        <v>66</v>
      </c>
      <c r="W18" s="1" t="s">
        <v>66</v>
      </c>
      <c r="X18" s="1" t="s">
        <v>66</v>
      </c>
      <c r="Y18" s="1"/>
      <c r="Z18" s="1"/>
      <c r="AA18" s="1"/>
      <c r="AB18" s="1"/>
      <c r="AC18" s="1"/>
      <c r="AD18" s="1"/>
      <c r="AE18" s="1"/>
      <c r="AF18" s="1"/>
      <c r="AG18" s="1"/>
      <c r="AH18" s="20">
        <f>COUNTIF(Mai[[#This Row],[1]:[31]],$AH$5)</f>
        <v>0</v>
      </c>
      <c r="AI18" s="20">
        <f>COUNTIF(Mai[[#This Row],[1]:[31]],$AI$4)+COUNTIF(Mai[[#This Row],[1]:[31]],$AI$5)</f>
        <v>8</v>
      </c>
      <c r="AJ18" s="20">
        <f>COUNTIF(Mai[[#This Row],[1]:[31]],$AJ$5)</f>
        <v>0</v>
      </c>
      <c r="AK18" s="20">
        <f>COUNTIF(Mai[[#This Row],[1]:[31]],$AK$5)</f>
        <v>0</v>
      </c>
      <c r="AL18" s="20">
        <f>COUNTIF(Mai[[#This Row],[1]:[31]],$AL$5)</f>
        <v>0</v>
      </c>
    </row>
    <row r="19" spans="2:38" ht="30" customHeight="1" x14ac:dyDescent="0.3">
      <c r="B19" s="16" t="s">
        <v>51</v>
      </c>
      <c r="C19" s="1" t="s">
        <v>38</v>
      </c>
      <c r="D19" s="1" t="s">
        <v>38</v>
      </c>
      <c r="E19" s="1" t="s">
        <v>38</v>
      </c>
      <c r="F19" s="1" t="s">
        <v>38</v>
      </c>
      <c r="G19" s="1" t="s">
        <v>38</v>
      </c>
      <c r="H19" s="1" t="s">
        <v>38</v>
      </c>
      <c r="I19" s="1" t="s">
        <v>38</v>
      </c>
      <c r="J19" s="1" t="s">
        <v>38</v>
      </c>
      <c r="K19" s="1" t="s">
        <v>38</v>
      </c>
      <c r="L19" s="1" t="s">
        <v>38</v>
      </c>
      <c r="M19" s="1" t="s">
        <v>38</v>
      </c>
      <c r="N19" s="1" t="s">
        <v>38</v>
      </c>
      <c r="O19" s="1" t="s">
        <v>38</v>
      </c>
      <c r="P19" s="1" t="s">
        <v>38</v>
      </c>
      <c r="Q19" s="1" t="s">
        <v>38</v>
      </c>
      <c r="R19" s="1" t="s">
        <v>38</v>
      </c>
      <c r="S19" s="1" t="s">
        <v>38</v>
      </c>
      <c r="T19" s="1" t="s">
        <v>38</v>
      </c>
      <c r="U19" s="1" t="s">
        <v>38</v>
      </c>
      <c r="V19" s="1" t="s">
        <v>38</v>
      </c>
      <c r="W19" s="1" t="s">
        <v>38</v>
      </c>
      <c r="X19" s="1" t="s">
        <v>38</v>
      </c>
      <c r="Y19" s="1" t="s">
        <v>38</v>
      </c>
      <c r="Z19" s="1" t="s">
        <v>38</v>
      </c>
      <c r="AA19" s="1" t="s">
        <v>38</v>
      </c>
      <c r="AB19" s="1" t="s">
        <v>38</v>
      </c>
      <c r="AC19" s="1" t="s">
        <v>38</v>
      </c>
      <c r="AD19" s="1" t="s">
        <v>38</v>
      </c>
      <c r="AE19" s="1" t="s">
        <v>38</v>
      </c>
      <c r="AF19" s="1" t="s">
        <v>38</v>
      </c>
      <c r="AG19" s="1" t="s">
        <v>38</v>
      </c>
      <c r="AH19" s="20">
        <f>COUNTIF(Mai[[#This Row],[1]:[31]],$AH$5)</f>
        <v>0</v>
      </c>
      <c r="AI19" s="20">
        <f>COUNTIF(Mai[[#This Row],[1]:[31]],$AI$4)+COUNTIF(Mai[[#This Row],[1]:[31]],$AI$5)</f>
        <v>0</v>
      </c>
      <c r="AJ19" s="20">
        <f>COUNTIF(Mai[[#This Row],[1]:[31]],$AJ$5)</f>
        <v>0</v>
      </c>
      <c r="AK19" s="20">
        <f>COUNTIF(Mai[[#This Row],[1]:[31]],$AK$5)</f>
        <v>31</v>
      </c>
      <c r="AL19" s="20">
        <f>COUNTIF(Mai[[#This Row],[1]:[31]],$AL$5)</f>
        <v>0</v>
      </c>
    </row>
    <row r="20" spans="2:38" ht="30" customHeight="1" x14ac:dyDescent="0.3">
      <c r="B20" s="19" t="s">
        <v>52</v>
      </c>
      <c r="C20" s="1"/>
      <c r="D20" s="1"/>
      <c r="E20" s="1"/>
      <c r="F20" s="1"/>
      <c r="G20" s="1"/>
      <c r="H20" s="1"/>
      <c r="I20" s="1"/>
      <c r="J20" s="1"/>
      <c r="K20" s="1"/>
      <c r="L20" s="1"/>
      <c r="M20" s="1"/>
      <c r="N20" s="1"/>
      <c r="O20" s="1" t="s">
        <v>67</v>
      </c>
      <c r="P20" s="1" t="s">
        <v>67</v>
      </c>
      <c r="Q20" s="1" t="s">
        <v>67</v>
      </c>
      <c r="R20" s="1"/>
      <c r="S20" s="1"/>
      <c r="T20" s="1"/>
      <c r="U20" s="1"/>
      <c r="V20" s="1"/>
      <c r="W20" s="1"/>
      <c r="X20" s="1"/>
      <c r="Y20" s="1"/>
      <c r="Z20" s="1"/>
      <c r="AA20" s="1"/>
      <c r="AB20" s="1"/>
      <c r="AC20" s="1"/>
      <c r="AD20" s="1"/>
      <c r="AE20" s="1"/>
      <c r="AF20" s="1" t="s">
        <v>37</v>
      </c>
      <c r="AG20" s="1"/>
      <c r="AH20" s="20">
        <f>COUNTIF(Mai[[#This Row],[1]:[31]],$AH$5)</f>
        <v>0</v>
      </c>
      <c r="AI20" s="20">
        <f>COUNTIF(Mai[[#This Row],[1]:[31]],$AI$4)+COUNTIF(Mai[[#This Row],[1]:[31]],$AI$5)</f>
        <v>3</v>
      </c>
      <c r="AJ20" s="20">
        <f>COUNTIF(Mai[[#This Row],[1]:[31]],$AJ$5)</f>
        <v>1</v>
      </c>
      <c r="AK20" s="20">
        <f>COUNTIF(Mai[[#This Row],[1]:[31]],$AK$5)</f>
        <v>0</v>
      </c>
      <c r="AL20" s="20">
        <f>COUNTIF(Mai[[#This Row],[1]:[31]],$AL$5)</f>
        <v>0</v>
      </c>
    </row>
    <row r="21" spans="2:38" ht="30" customHeight="1" x14ac:dyDescent="0.3">
      <c r="B21" s="18" t="s">
        <v>53</v>
      </c>
      <c r="C21" s="1" t="s">
        <v>66</v>
      </c>
      <c r="D21" s="1" t="s">
        <v>2</v>
      </c>
      <c r="E21" s="1" t="s">
        <v>2</v>
      </c>
      <c r="F21" s="1" t="s">
        <v>2</v>
      </c>
      <c r="G21" s="1" t="s">
        <v>2</v>
      </c>
      <c r="H21" s="1" t="s">
        <v>2</v>
      </c>
      <c r="I21" s="1" t="s">
        <v>2</v>
      </c>
      <c r="J21" s="1" t="s">
        <v>2</v>
      </c>
      <c r="K21" s="1" t="s">
        <v>2</v>
      </c>
      <c r="L21" s="1" t="s">
        <v>2</v>
      </c>
      <c r="M21" s="1" t="s">
        <v>2</v>
      </c>
      <c r="N21" s="1" t="s">
        <v>2</v>
      </c>
      <c r="O21" s="1" t="s">
        <v>2</v>
      </c>
      <c r="P21" s="1" t="s">
        <v>2</v>
      </c>
      <c r="Q21" s="1" t="s">
        <v>2</v>
      </c>
      <c r="R21" s="1"/>
      <c r="S21" s="1"/>
      <c r="T21" s="1"/>
      <c r="U21" s="1"/>
      <c r="V21" s="1"/>
      <c r="W21" s="1"/>
      <c r="X21" s="1"/>
      <c r="Y21" s="1"/>
      <c r="Z21" s="1"/>
      <c r="AA21" s="1"/>
      <c r="AB21" s="1"/>
      <c r="AC21" s="1"/>
      <c r="AD21" s="1"/>
      <c r="AE21" s="1"/>
      <c r="AF21" s="1"/>
      <c r="AG21" s="1"/>
      <c r="AH21" s="20">
        <f>COUNTIF(Mai[[#This Row],[1]:[31]],$AH$5)</f>
        <v>14</v>
      </c>
      <c r="AI21" s="20">
        <f>COUNTIF(Mai[[#This Row],[1]:[31]],$AI$4)+COUNTIF(Mai[[#This Row],[1]:[31]],$AI$5)</f>
        <v>1</v>
      </c>
      <c r="AJ21" s="20">
        <f>COUNTIF(Mai[[#This Row],[1]:[31]],$AJ$5)</f>
        <v>0</v>
      </c>
      <c r="AK21" s="20">
        <f>COUNTIF(Mai[[#This Row],[1]:[31]],$AK$5)</f>
        <v>0</v>
      </c>
      <c r="AL21" s="20">
        <f>COUNTIF(Mai[[#This Row],[1]:[31]],$AL$5)</f>
        <v>0</v>
      </c>
    </row>
    <row r="22" spans="2:38" ht="30" customHeight="1" x14ac:dyDescent="0.3">
      <c r="B22" s="17" t="s">
        <v>54</v>
      </c>
      <c r="C22" s="1"/>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20">
        <f>COUNTIF(Mai[[#This Row],[1]:[31]],$AH$5)</f>
        <v>0</v>
      </c>
      <c r="AI22" s="20">
        <f>COUNTIF(Mai[[#This Row],[1]:[31]],$AI$4)+COUNTIF(Mai[[#This Row],[1]:[31]],$AI$5)</f>
        <v>0</v>
      </c>
      <c r="AJ22" s="20">
        <f>COUNTIF(Mai[[#This Row],[1]:[31]],$AJ$5)</f>
        <v>0</v>
      </c>
      <c r="AK22" s="20">
        <f>COUNTIF(Mai[[#This Row],[1]:[31]],$AK$5)</f>
        <v>0</v>
      </c>
      <c r="AL22" s="20">
        <f>COUNTIF(Mai[[#This Row],[1]:[31]],$AL$5)</f>
        <v>0</v>
      </c>
    </row>
    <row r="23" spans="2:38" ht="30" customHeight="1" x14ac:dyDescent="0.3">
      <c r="B23" s="19" t="s">
        <v>55</v>
      </c>
      <c r="C23" s="1"/>
      <c r="D23" s="1"/>
      <c r="E23" s="1"/>
      <c r="F23" s="1"/>
      <c r="G23" s="1"/>
      <c r="H23" s="1"/>
      <c r="I23" s="1"/>
      <c r="J23" s="1"/>
      <c r="K23" s="1"/>
      <c r="L23" s="1"/>
      <c r="M23" s="1"/>
      <c r="N23" s="1"/>
      <c r="O23" s="1"/>
      <c r="P23" s="1"/>
      <c r="Q23" s="1"/>
      <c r="R23" s="1"/>
      <c r="S23" s="1"/>
      <c r="T23" s="1"/>
      <c r="U23" s="1"/>
      <c r="V23" s="1"/>
      <c r="W23" s="1"/>
      <c r="X23" s="1"/>
      <c r="Y23" s="1"/>
      <c r="Z23" s="1"/>
      <c r="AA23" s="1"/>
      <c r="AB23" s="1"/>
      <c r="AC23" s="1" t="s">
        <v>66</v>
      </c>
      <c r="AD23" s="1" t="s">
        <v>66</v>
      </c>
      <c r="AE23" s="1" t="s">
        <v>66</v>
      </c>
      <c r="AF23" s="1"/>
      <c r="AG23" s="1"/>
      <c r="AH23" s="20">
        <f>COUNTIF(Mai[[#This Row],[1]:[31]],$AH$5)</f>
        <v>0</v>
      </c>
      <c r="AI23" s="20">
        <f>COUNTIF(Mai[[#This Row],[1]:[31]],$AI$4)+COUNTIF(Mai[[#This Row],[1]:[31]],$AI$5)</f>
        <v>3</v>
      </c>
      <c r="AJ23" s="20">
        <f>COUNTIF(Mai[[#This Row],[1]:[31]],$AJ$5)</f>
        <v>0</v>
      </c>
      <c r="AK23" s="20">
        <f>COUNTIF(Mai[[#This Row],[1]:[31]],$AK$5)</f>
        <v>0</v>
      </c>
      <c r="AL23" s="20">
        <f>COUNTIF(Mai[[#This Row],[1]:[31]],$AL$5)</f>
        <v>0</v>
      </c>
    </row>
    <row r="24" spans="2:38" ht="30" customHeight="1" x14ac:dyDescent="0.3">
      <c r="B24" s="17" t="s">
        <v>56</v>
      </c>
      <c r="C24" s="1"/>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20">
        <f>COUNTIF(Mai[[#This Row],[1]:[31]],$AH$5)</f>
        <v>0</v>
      </c>
      <c r="AI24" s="20">
        <f>COUNTIF(Mai[[#This Row],[1]:[31]],$AI$4)+COUNTIF(Mai[[#This Row],[1]:[31]],$AI$5)</f>
        <v>0</v>
      </c>
      <c r="AJ24" s="20">
        <f>COUNTIF(Mai[[#This Row],[1]:[31]],$AJ$5)</f>
        <v>0</v>
      </c>
      <c r="AK24" s="20">
        <f>COUNTIF(Mai[[#This Row],[1]:[31]],$AK$5)</f>
        <v>0</v>
      </c>
      <c r="AL24" s="20">
        <f>COUNTIF(Mai[[#This Row],[1]:[31]],$AL$5)</f>
        <v>0</v>
      </c>
    </row>
    <row r="25" spans="2:38" ht="30" customHeight="1" x14ac:dyDescent="0.3">
      <c r="B25" s="19" t="s">
        <v>57</v>
      </c>
      <c r="C25" s="1"/>
      <c r="D25" s="1"/>
      <c r="E25" s="1"/>
      <c r="F25" s="1"/>
      <c r="G25" s="1"/>
      <c r="H25" s="1" t="s">
        <v>66</v>
      </c>
      <c r="I25" s="1" t="s">
        <v>66</v>
      </c>
      <c r="J25" s="1" t="s">
        <v>66</v>
      </c>
      <c r="K25" s="1"/>
      <c r="L25" s="1"/>
      <c r="M25" s="1"/>
      <c r="N25" s="1"/>
      <c r="O25" s="1"/>
      <c r="P25" s="1"/>
      <c r="Q25" s="1"/>
      <c r="R25" s="1"/>
      <c r="S25" s="1"/>
      <c r="T25" s="1"/>
      <c r="U25" s="1"/>
      <c r="V25" s="1"/>
      <c r="W25" s="1"/>
      <c r="X25" s="1"/>
      <c r="Y25" s="1"/>
      <c r="Z25" s="1"/>
      <c r="AA25" s="1"/>
      <c r="AB25" s="1"/>
      <c r="AC25" s="1"/>
      <c r="AD25" s="1"/>
      <c r="AE25" s="1"/>
      <c r="AF25" s="1"/>
      <c r="AG25" s="1"/>
      <c r="AH25" s="20">
        <f>COUNTIF(Mai[[#This Row],[1]:[31]],$AH$5)</f>
        <v>0</v>
      </c>
      <c r="AI25" s="20">
        <f>COUNTIF(Mai[[#This Row],[1]:[31]],$AI$4)+COUNTIF(Mai[[#This Row],[1]:[31]],$AI$5)</f>
        <v>3</v>
      </c>
      <c r="AJ25" s="20">
        <f>COUNTIF(Mai[[#This Row],[1]:[31]],$AJ$5)</f>
        <v>0</v>
      </c>
      <c r="AK25" s="20">
        <f>COUNTIF(Mai[[#This Row],[1]:[31]],$AK$5)</f>
        <v>0</v>
      </c>
      <c r="AL25" s="20">
        <f>COUNTIF(Mai[[#This Row],[1]:[31]],$AL$5)</f>
        <v>0</v>
      </c>
    </row>
    <row r="26" spans="2:38" ht="30" customHeight="1" x14ac:dyDescent="0.3">
      <c r="B26" s="16" t="s">
        <v>58</v>
      </c>
      <c r="C26" s="1"/>
      <c r="D26" s="1"/>
      <c r="E26" s="1"/>
      <c r="F26" s="1"/>
      <c r="G26" s="1"/>
      <c r="H26" s="1"/>
      <c r="I26" s="1"/>
      <c r="J26" s="1"/>
      <c r="K26" s="1"/>
      <c r="L26" s="1"/>
      <c r="M26" s="1"/>
      <c r="N26" s="1"/>
      <c r="O26" s="1" t="s">
        <v>66</v>
      </c>
      <c r="P26" s="1" t="s">
        <v>66</v>
      </c>
      <c r="Q26" s="1" t="s">
        <v>66</v>
      </c>
      <c r="R26" s="1"/>
      <c r="S26" s="1"/>
      <c r="T26" s="1"/>
      <c r="U26" s="1"/>
      <c r="V26" s="1"/>
      <c r="W26" s="1"/>
      <c r="X26" s="1"/>
      <c r="Y26" s="1"/>
      <c r="Z26" s="1"/>
      <c r="AA26" s="1"/>
      <c r="AB26" s="1"/>
      <c r="AC26" s="1" t="s">
        <v>67</v>
      </c>
      <c r="AD26" s="1" t="s">
        <v>67</v>
      </c>
      <c r="AE26" s="1" t="s">
        <v>67</v>
      </c>
      <c r="AF26" s="1"/>
      <c r="AG26" s="1"/>
      <c r="AH26" s="20">
        <f>COUNTIF(Mai[[#This Row],[1]:[31]],$AH$5)</f>
        <v>0</v>
      </c>
      <c r="AI26" s="20">
        <f>COUNTIF(Mai[[#This Row],[1]:[31]],$AI$4)+COUNTIF(Mai[[#This Row],[1]:[31]],$AI$5)</f>
        <v>6</v>
      </c>
      <c r="AJ26" s="20">
        <f>COUNTIF(Mai[[#This Row],[1]:[31]],$AJ$5)</f>
        <v>0</v>
      </c>
      <c r="AK26" s="20">
        <f>COUNTIF(Mai[[#This Row],[1]:[31]],$AK$5)</f>
        <v>0</v>
      </c>
      <c r="AL26" s="20">
        <f>COUNTIF(Mai[[#This Row],[1]:[31]],$AL$5)</f>
        <v>0</v>
      </c>
    </row>
    <row r="27" spans="2:38" ht="30" customHeight="1" x14ac:dyDescent="0.3">
      <c r="B27" s="19" t="s">
        <v>59</v>
      </c>
      <c r="C27" s="1"/>
      <c r="D27" s="1"/>
      <c r="E27" s="1"/>
      <c r="F27" s="1"/>
      <c r="G27" s="1"/>
      <c r="H27" s="1"/>
      <c r="I27" s="1"/>
      <c r="J27" s="1"/>
      <c r="K27" s="1"/>
      <c r="L27" s="1"/>
      <c r="M27" s="1"/>
      <c r="N27" s="1"/>
      <c r="O27" s="1"/>
      <c r="P27" s="1"/>
      <c r="Q27" s="1"/>
      <c r="R27" s="1"/>
      <c r="S27" s="1"/>
      <c r="T27" s="1"/>
      <c r="U27" s="1"/>
      <c r="V27" s="1" t="s">
        <v>67</v>
      </c>
      <c r="W27" s="1" t="s">
        <v>67</v>
      </c>
      <c r="X27" s="1" t="s">
        <v>67</v>
      </c>
      <c r="Y27" s="1"/>
      <c r="Z27" s="1"/>
      <c r="AA27" s="1"/>
      <c r="AB27" s="1"/>
      <c r="AC27" s="1"/>
      <c r="AD27" s="1"/>
      <c r="AE27" s="1"/>
      <c r="AF27" s="1"/>
      <c r="AG27" s="1"/>
      <c r="AH27" s="20">
        <f>COUNTIF(Mai[[#This Row],[1]:[31]],$AH$5)</f>
        <v>0</v>
      </c>
      <c r="AI27" s="20">
        <f>COUNTIF(Mai[[#This Row],[1]:[31]],$AI$4)+COUNTIF(Mai[[#This Row],[1]:[31]],$AI$5)</f>
        <v>3</v>
      </c>
      <c r="AJ27" s="20">
        <f>COUNTIF(Mai[[#This Row],[1]:[31]],$AJ$5)</f>
        <v>0</v>
      </c>
      <c r="AK27" s="20">
        <f>COUNTIF(Mai[[#This Row],[1]:[31]],$AK$5)</f>
        <v>0</v>
      </c>
      <c r="AL27" s="20">
        <f>COUNTIF(Mai[[#This Row],[1]:[31]],$AL$5)</f>
        <v>0</v>
      </c>
    </row>
    <row r="28" spans="2:38" ht="30" customHeight="1" x14ac:dyDescent="0.3">
      <c r="B28" s="16" t="s">
        <v>60</v>
      </c>
      <c r="C28" s="1"/>
      <c r="D28" s="1"/>
      <c r="E28" s="1"/>
      <c r="F28" s="1"/>
      <c r="G28" s="1"/>
      <c r="H28" s="1"/>
      <c r="I28" s="1"/>
      <c r="J28" s="1"/>
      <c r="K28" s="1"/>
      <c r="L28" s="1"/>
      <c r="M28" s="1"/>
      <c r="N28" s="1"/>
      <c r="O28" s="1" t="s">
        <v>67</v>
      </c>
      <c r="P28" s="1" t="s">
        <v>67</v>
      </c>
      <c r="Q28" s="1" t="s">
        <v>67</v>
      </c>
      <c r="R28" s="1"/>
      <c r="S28" s="1"/>
      <c r="T28" s="1"/>
      <c r="U28" s="1"/>
      <c r="V28" s="1"/>
      <c r="W28" s="1"/>
      <c r="X28" s="1"/>
      <c r="Y28" s="1"/>
      <c r="Z28" s="1"/>
      <c r="AA28" s="1"/>
      <c r="AB28" s="1"/>
      <c r="AC28" s="1"/>
      <c r="AD28" s="1"/>
      <c r="AE28" s="1"/>
      <c r="AF28" s="1"/>
      <c r="AG28" s="1"/>
      <c r="AH28" s="20">
        <f>COUNTIF(Mai[[#This Row],[1]:[31]],$AH$5)</f>
        <v>0</v>
      </c>
      <c r="AI28" s="20">
        <f>COUNTIF(Mai[[#This Row],[1]:[31]],$AI$4)+COUNTIF(Mai[[#This Row],[1]:[31]],$AI$5)</f>
        <v>3</v>
      </c>
      <c r="AJ28" s="20">
        <f>COUNTIF(Mai[[#This Row],[1]:[31]],$AJ$5)</f>
        <v>0</v>
      </c>
      <c r="AK28" s="20">
        <f>COUNTIF(Mai[[#This Row],[1]:[31]],$AK$5)</f>
        <v>0</v>
      </c>
      <c r="AL28" s="20">
        <f>COUNTIF(Mai[[#This Row],[1]:[31]],$AL$5)</f>
        <v>0</v>
      </c>
    </row>
    <row r="29" spans="2:38" ht="30" customHeight="1" x14ac:dyDescent="0.3">
      <c r="B29" s="16" t="s">
        <v>61</v>
      </c>
      <c r="C29" s="1" t="s">
        <v>67</v>
      </c>
      <c r="D29" s="1"/>
      <c r="E29" s="1"/>
      <c r="F29" s="1"/>
      <c r="G29" s="1"/>
      <c r="H29" s="1"/>
      <c r="I29" s="1"/>
      <c r="J29" s="1"/>
      <c r="K29" s="1"/>
      <c r="L29" s="1"/>
      <c r="M29" s="1"/>
      <c r="N29" s="1"/>
      <c r="O29" s="1"/>
      <c r="P29" s="1"/>
      <c r="Q29" s="1"/>
      <c r="R29" s="1"/>
      <c r="S29" s="1"/>
      <c r="T29" s="1"/>
      <c r="U29" s="1"/>
      <c r="V29" s="1" t="s">
        <v>67</v>
      </c>
      <c r="W29" s="1" t="s">
        <v>67</v>
      </c>
      <c r="X29" s="1" t="s">
        <v>67</v>
      </c>
      <c r="Y29" s="1"/>
      <c r="Z29" s="1"/>
      <c r="AA29" s="1"/>
      <c r="AB29" s="1"/>
      <c r="AC29" s="1"/>
      <c r="AD29" s="1"/>
      <c r="AE29" s="1"/>
      <c r="AF29" s="1"/>
      <c r="AG29" s="1"/>
      <c r="AH29" s="20">
        <f>COUNTIF(Mai[[#This Row],[1]:[31]],$AH$5)</f>
        <v>0</v>
      </c>
      <c r="AI29" s="20">
        <f>COUNTIF(Mai[[#This Row],[1]:[31]],$AI$4)+COUNTIF(Mai[[#This Row],[1]:[31]],$AI$5)</f>
        <v>4</v>
      </c>
      <c r="AJ29" s="20">
        <f>COUNTIF(Mai[[#This Row],[1]:[31]],$AJ$5)</f>
        <v>0</v>
      </c>
      <c r="AK29" s="20">
        <f>COUNTIF(Mai[[#This Row],[1]:[31]],$AK$5)</f>
        <v>0</v>
      </c>
      <c r="AL29" s="20">
        <f>COUNTIF(Mai[[#This Row],[1]:[31]],$AL$5)</f>
        <v>0</v>
      </c>
    </row>
    <row r="30" spans="2:38" ht="30" customHeight="1" x14ac:dyDescent="0.3">
      <c r="B30" s="19" t="s">
        <v>62</v>
      </c>
      <c r="C30" s="1"/>
      <c r="D30" s="1"/>
      <c r="E30" s="1"/>
      <c r="F30" s="1"/>
      <c r="G30" s="1"/>
      <c r="H30" s="1"/>
      <c r="I30" s="1"/>
      <c r="J30" s="1"/>
      <c r="K30" s="1"/>
      <c r="L30" s="1"/>
      <c r="M30" s="1"/>
      <c r="N30" s="1"/>
      <c r="O30" s="1"/>
      <c r="P30" s="1"/>
      <c r="Q30" s="1"/>
      <c r="R30" s="1"/>
      <c r="S30" s="1"/>
      <c r="T30" s="1"/>
      <c r="U30" s="1"/>
      <c r="V30" s="1"/>
      <c r="W30" s="1"/>
      <c r="X30" s="1"/>
      <c r="Y30" s="1"/>
      <c r="Z30" s="1"/>
      <c r="AA30" s="1"/>
      <c r="AB30" s="1"/>
      <c r="AC30" s="1" t="s">
        <v>67</v>
      </c>
      <c r="AD30" s="1" t="s">
        <v>67</v>
      </c>
      <c r="AE30" s="1" t="s">
        <v>67</v>
      </c>
      <c r="AF30" s="1"/>
      <c r="AG30" s="1"/>
      <c r="AH30" s="20">
        <f>COUNTIF(Mai[[#This Row],[1]:[31]],$AH$5)</f>
        <v>0</v>
      </c>
      <c r="AI30" s="20">
        <f>COUNTIF(Mai[[#This Row],[1]:[31]],$AI$4)+COUNTIF(Mai[[#This Row],[1]:[31]],$AI$5)</f>
        <v>3</v>
      </c>
      <c r="AJ30" s="20">
        <f>COUNTIF(Mai[[#This Row],[1]:[31]],$AJ$5)</f>
        <v>0</v>
      </c>
      <c r="AK30" s="20">
        <f>COUNTIF(Mai[[#This Row],[1]:[31]],$AK$5)</f>
        <v>0</v>
      </c>
      <c r="AL30" s="20">
        <f>COUNTIF(Mai[[#This Row],[1]:[31]],$AL$5)</f>
        <v>0</v>
      </c>
    </row>
    <row r="31" spans="2:38" ht="30" customHeight="1" x14ac:dyDescent="0.3">
      <c r="B31" s="19" t="s">
        <v>63</v>
      </c>
      <c r="C31" s="1"/>
      <c r="D31" s="1"/>
      <c r="E31" s="1"/>
      <c r="F31" s="1"/>
      <c r="G31" s="1"/>
      <c r="H31" s="1" t="s">
        <v>67</v>
      </c>
      <c r="I31" s="1" t="s">
        <v>67</v>
      </c>
      <c r="J31" s="1" t="s">
        <v>67</v>
      </c>
      <c r="K31" s="1"/>
      <c r="L31" s="1"/>
      <c r="M31" s="1"/>
      <c r="N31" s="1"/>
      <c r="O31" s="1"/>
      <c r="P31" s="1"/>
      <c r="Q31" s="1"/>
      <c r="R31" s="1"/>
      <c r="S31" s="1"/>
      <c r="T31" s="1"/>
      <c r="U31" s="1"/>
      <c r="V31" s="1"/>
      <c r="W31" s="1"/>
      <c r="X31" s="1"/>
      <c r="Y31" s="1"/>
      <c r="Z31" s="1"/>
      <c r="AA31" s="1"/>
      <c r="AB31" s="1"/>
      <c r="AC31" s="1"/>
      <c r="AD31" s="1"/>
      <c r="AE31" s="1"/>
      <c r="AF31" s="1"/>
      <c r="AG31" s="1"/>
      <c r="AH31" s="20">
        <f>COUNTIF(Mai[[#This Row],[1]:[31]],$AH$5)</f>
        <v>0</v>
      </c>
      <c r="AI31" s="20">
        <f>COUNTIF(Mai[[#This Row],[1]:[31]],$AI$4)+COUNTIF(Mai[[#This Row],[1]:[31]],$AI$5)</f>
        <v>3</v>
      </c>
      <c r="AJ31" s="20">
        <f>COUNTIF(Mai[[#This Row],[1]:[31]],$AJ$5)</f>
        <v>0</v>
      </c>
      <c r="AK31" s="20">
        <f>COUNTIF(Mai[[#This Row],[1]:[31]],$AK$5)</f>
        <v>0</v>
      </c>
      <c r="AL31" s="20">
        <f>COUNTIF(Mai[[#This Row],[1]:[31]],$AL$5)</f>
        <v>0</v>
      </c>
    </row>
    <row r="32" spans="2:38" ht="30" customHeight="1" x14ac:dyDescent="0.3">
      <c r="B32" s="17" t="s">
        <v>64</v>
      </c>
      <c r="C32" s="1"/>
      <c r="D32" s="1" t="s">
        <v>37</v>
      </c>
      <c r="E32" s="1" t="s">
        <v>37</v>
      </c>
      <c r="F32" s="1" t="s">
        <v>37</v>
      </c>
      <c r="G32" s="1" t="s">
        <v>37</v>
      </c>
      <c r="H32" s="1" t="s">
        <v>37</v>
      </c>
      <c r="I32" s="1"/>
      <c r="J32" s="1"/>
      <c r="K32" s="1"/>
      <c r="L32" s="1"/>
      <c r="M32" s="1"/>
      <c r="N32" s="1"/>
      <c r="O32" s="1"/>
      <c r="P32" s="1"/>
      <c r="Q32" s="1"/>
      <c r="R32" s="1"/>
      <c r="S32" s="1"/>
      <c r="T32" s="1"/>
      <c r="U32" s="1"/>
      <c r="V32" s="1"/>
      <c r="W32" s="1"/>
      <c r="X32" s="1"/>
      <c r="Y32" s="1"/>
      <c r="Z32" s="1"/>
      <c r="AA32" s="1"/>
      <c r="AB32" s="1"/>
      <c r="AC32" s="1"/>
      <c r="AD32" s="1"/>
      <c r="AE32" s="1"/>
      <c r="AF32" s="1" t="s">
        <v>37</v>
      </c>
      <c r="AG32" s="1"/>
      <c r="AH32" s="20">
        <f>COUNTIF(Mai[[#This Row],[1]:[31]],$AH$5)</f>
        <v>0</v>
      </c>
      <c r="AI32" s="20">
        <f>COUNTIF(Mai[[#This Row],[1]:[31]],$AI$4)+COUNTIF(Mai[[#This Row],[1]:[31]],$AI$5)</f>
        <v>0</v>
      </c>
      <c r="AJ32" s="20">
        <f>COUNTIF(Mai[[#This Row],[1]:[31]],$AJ$5)</f>
        <v>6</v>
      </c>
      <c r="AK32" s="20">
        <f>COUNTIF(Mai[[#This Row],[1]:[31]],$AK$5)</f>
        <v>0</v>
      </c>
      <c r="AL32" s="20">
        <f>COUNTIF(Mai[[#This Row],[1]:[31]],$AL$5)</f>
        <v>0</v>
      </c>
    </row>
    <row r="33" spans="2:38" ht="30" customHeight="1" x14ac:dyDescent="0.3">
      <c r="B33" s="16" t="s">
        <v>65</v>
      </c>
      <c r="C33" s="1"/>
      <c r="D33" s="1"/>
      <c r="E33" s="1"/>
      <c r="F33" s="1"/>
      <c r="G33" s="1"/>
      <c r="H33" s="1" t="s">
        <v>67</v>
      </c>
      <c r="I33" s="1" t="s">
        <v>67</v>
      </c>
      <c r="J33" s="1" t="s">
        <v>67</v>
      </c>
      <c r="K33" s="1"/>
      <c r="L33" s="1"/>
      <c r="M33" s="1"/>
      <c r="N33" s="1"/>
      <c r="O33" s="1"/>
      <c r="P33" s="1"/>
      <c r="Q33" s="1"/>
      <c r="R33" s="1"/>
      <c r="S33" s="1"/>
      <c r="T33" s="1"/>
      <c r="U33" s="1"/>
      <c r="V33" s="1"/>
      <c r="W33" s="1"/>
      <c r="X33" s="1"/>
      <c r="Y33" s="1"/>
      <c r="Z33" s="1"/>
      <c r="AA33" s="1"/>
      <c r="AB33" s="1"/>
      <c r="AC33" s="1"/>
      <c r="AD33" s="1"/>
      <c r="AE33" s="1"/>
      <c r="AF33" s="1"/>
      <c r="AG33" s="1"/>
      <c r="AH33" s="20">
        <f>COUNTIF(Mai[[#This Row],[1]:[31]],$AH$5)</f>
        <v>0</v>
      </c>
      <c r="AI33" s="20">
        <f>COUNTIF(Mai[[#This Row],[1]:[31]],$AI$4)+COUNTIF(Mai[[#This Row],[1]:[31]],$AI$5)</f>
        <v>3</v>
      </c>
      <c r="AJ33" s="20">
        <f>COUNTIF(Mai[[#This Row],[1]:[31]],$AJ$5)</f>
        <v>0</v>
      </c>
      <c r="AK33" s="20">
        <f>COUNTIF(Mai[[#This Row],[1]:[31]],$AK$5)</f>
        <v>0</v>
      </c>
      <c r="AL33" s="20">
        <f>COUNTIF(Mai[[#This Row],[1]:[31]],$AL$5)</f>
        <v>0</v>
      </c>
    </row>
    <row r="34" spans="2:38" ht="30" customHeight="1" x14ac:dyDescent="0.3">
      <c r="B34" s="12">
        <v>28</v>
      </c>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20">
        <f>COUNTIF(Mai[[#This Row],[1]:[31]],$AH$5)</f>
        <v>0</v>
      </c>
      <c r="AI34" s="20">
        <f>COUNTIF(Mai[[#This Row],[1]:[31]],$AI$4)+COUNTIF(Mai[[#This Row],[1]:[31]],$AI$5)</f>
        <v>0</v>
      </c>
      <c r="AJ34" s="20">
        <f>COUNTIF(Mai[[#This Row],[1]:[31]],$AJ$5)</f>
        <v>0</v>
      </c>
      <c r="AK34" s="20">
        <f>COUNTIF(Mai[[#This Row],[1]:[31]],$AK$5)</f>
        <v>0</v>
      </c>
      <c r="AL34" s="20">
        <f>COUNTIF(Mai[[#This Row],[1]:[31]],$AL$5)</f>
        <v>0</v>
      </c>
    </row>
    <row r="35" spans="2:38" ht="30" customHeight="1" x14ac:dyDescent="0.3">
      <c r="B35" s="12">
        <v>29</v>
      </c>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20">
        <f>COUNTIF(Mai[[#This Row],[1]:[31]],$AH$5)</f>
        <v>0</v>
      </c>
      <c r="AI35" s="20">
        <f>COUNTIF(Mai[[#This Row],[1]:[31]],$AI$4)+COUNTIF(Mai[[#This Row],[1]:[31]],$AI$5)</f>
        <v>0</v>
      </c>
      <c r="AJ35" s="20">
        <f>COUNTIF(Mai[[#This Row],[1]:[31]],$AJ$5)</f>
        <v>0</v>
      </c>
      <c r="AK35" s="20">
        <f>COUNTIF(Mai[[#This Row],[1]:[31]],$AK$5)</f>
        <v>0</v>
      </c>
      <c r="AL35" s="20">
        <f>COUNTIF(Mai[[#This Row],[1]:[31]],$AL$5)</f>
        <v>0</v>
      </c>
    </row>
    <row r="36" spans="2:38" ht="30" customHeight="1" x14ac:dyDescent="0.3">
      <c r="B36" s="13">
        <v>30</v>
      </c>
      <c r="C36" s="1"/>
      <c r="D36" s="1"/>
      <c r="E36" s="1"/>
      <c r="F36" s="1"/>
      <c r="G36" s="1"/>
      <c r="H36" s="1"/>
      <c r="I36" s="1"/>
      <c r="J36" s="1"/>
      <c r="K36" s="1"/>
      <c r="L36" s="1"/>
      <c r="M36" s="1"/>
      <c r="N36" s="1"/>
      <c r="O36" s="1"/>
      <c r="P36" s="1"/>
      <c r="Q36" s="1"/>
      <c r="R36" s="1"/>
      <c r="S36" s="1"/>
      <c r="T36" s="1"/>
      <c r="U36" s="1"/>
      <c r="V36" s="1" t="s">
        <v>7</v>
      </c>
      <c r="W36" s="1" t="s">
        <v>7</v>
      </c>
      <c r="X36" s="1" t="s">
        <v>7</v>
      </c>
      <c r="Y36" s="1" t="s">
        <v>7</v>
      </c>
      <c r="Z36" s="1" t="s">
        <v>7</v>
      </c>
      <c r="AA36" s="1" t="s">
        <v>7</v>
      </c>
      <c r="AB36" s="1" t="s">
        <v>7</v>
      </c>
      <c r="AC36" s="1" t="s">
        <v>7</v>
      </c>
      <c r="AD36" s="1" t="s">
        <v>7</v>
      </c>
      <c r="AE36" s="1"/>
      <c r="AF36" s="1"/>
      <c r="AG36" s="1"/>
      <c r="AH36" s="20">
        <f>COUNTIF(Mai[[#This Row],[1]:[31]],$AH$5)</f>
        <v>0</v>
      </c>
      <c r="AI36" s="20">
        <f>COUNTIF(Mai[[#This Row],[1]:[31]],$AI$4)+COUNTIF(Mai[[#This Row],[1]:[31]],$AI$5)</f>
        <v>0</v>
      </c>
      <c r="AJ36" s="20">
        <f>COUNTIF(Mai[[#This Row],[1]:[31]],$AJ$5)</f>
        <v>0</v>
      </c>
      <c r="AK36" s="20">
        <f>COUNTIF(Mai[[#This Row],[1]:[31]],$AK$5)</f>
        <v>0</v>
      </c>
      <c r="AL36" s="20">
        <f>COUNTIF(Mai[[#This Row],[1]:[31]],$AL$5)</f>
        <v>9</v>
      </c>
    </row>
    <row r="37" spans="2:38" ht="30" customHeight="1" x14ac:dyDescent="0.3">
      <c r="B37" s="26"/>
      <c r="AH37" s="21">
        <f>SUM(AH7:AH36)</f>
        <v>14</v>
      </c>
      <c r="AI37" s="21">
        <f t="shared" ref="AI37:AL37" si="1">SUM(AI7:AI36)</f>
        <v>60</v>
      </c>
      <c r="AJ37" s="21">
        <f t="shared" si="1"/>
        <v>17</v>
      </c>
      <c r="AK37" s="21">
        <f t="shared" si="1"/>
        <v>31</v>
      </c>
      <c r="AL37" s="21">
        <f t="shared" si="1"/>
        <v>9</v>
      </c>
    </row>
  </sheetData>
  <mergeCells count="8">
    <mergeCell ref="AC2:AF2"/>
    <mergeCell ref="C4:AG4"/>
    <mergeCell ref="D2:E2"/>
    <mergeCell ref="G2:I2"/>
    <mergeCell ref="K2:L2"/>
    <mergeCell ref="N2:Q2"/>
    <mergeCell ref="S2:V2"/>
    <mergeCell ref="X2:AA2"/>
  </mergeCells>
  <conditionalFormatting sqref="AH7:AH36">
    <cfRule type="dataBar" priority="44">
      <dataBar>
        <cfvo type="num" val="0"/>
        <cfvo type="num" val="31"/>
        <color theme="2" tint="-0.249977111117893"/>
      </dataBar>
      <extLst>
        <ext xmlns:x14="http://schemas.microsoft.com/office/spreadsheetml/2009/9/main" uri="{B025F937-C7B1-47D3-B67F-A62EFF666E3E}">
          <x14:id>{8EF789A9-C60F-4E82-9424-D99BA5574E0B}</x14:id>
        </ext>
      </extLst>
    </cfRule>
  </conditionalFormatting>
  <conditionalFormatting sqref="AI7:AK36">
    <cfRule type="dataBar" priority="37">
      <dataBar>
        <cfvo type="num" val="0"/>
        <cfvo type="num" val="31"/>
        <color theme="2" tint="-0.249977111117893"/>
      </dataBar>
      <extLst>
        <ext xmlns:x14="http://schemas.microsoft.com/office/spreadsheetml/2009/9/main" uri="{B025F937-C7B1-47D3-B67F-A62EFF666E3E}">
          <x14:id>{476FEBA9-4B23-407D-A15E-8526F216F05C}</x14:id>
        </ext>
      </extLst>
    </cfRule>
  </conditionalFormatting>
  <conditionalFormatting sqref="C5:AG6">
    <cfRule type="expression" dxfId="330" priority="45">
      <formula>COUNTIF(feries,C$5)&gt;0</formula>
    </cfRule>
  </conditionalFormatting>
  <conditionalFormatting sqref="AL7:AL36">
    <cfRule type="dataBar" priority="17">
      <dataBar>
        <cfvo type="num" val="0"/>
        <cfvo type="num" val="31"/>
        <color theme="2" tint="-0.249977111117893"/>
      </dataBar>
      <extLst>
        <ext xmlns:x14="http://schemas.microsoft.com/office/spreadsheetml/2009/9/main" uri="{B025F937-C7B1-47D3-B67F-A62EFF666E3E}">
          <x14:id>{D17A4EDA-1BEE-4B49-814A-0AB56CEAAF60}</x14:id>
        </ext>
      </extLst>
    </cfRule>
  </conditionalFormatting>
  <conditionalFormatting sqref="C7:AG15 C17:AG36 C16:G16 I16:AG16">
    <cfRule type="expression" priority="9">
      <formula>C7=""</formula>
    </cfRule>
    <cfRule type="cellIs" dxfId="329" priority="10" operator="equal">
      <formula>"M"</formula>
    </cfRule>
    <cfRule type="cellIs" dxfId="328" priority="11" operator="equal">
      <formula>"A"</formula>
    </cfRule>
    <cfRule type="cellIs" dxfId="327" priority="12" operator="equal">
      <formula>"FS"</formula>
    </cfRule>
    <cfRule type="cellIs" dxfId="326" priority="13" operator="equal">
      <formula>"G2"</formula>
    </cfRule>
    <cfRule type="cellIs" dxfId="325" priority="14" operator="equal">
      <formula>"G1"</formula>
    </cfRule>
    <cfRule type="cellIs" dxfId="324" priority="15" operator="equal">
      <formula>"C"</formula>
    </cfRule>
  </conditionalFormatting>
  <conditionalFormatting sqref="H16">
    <cfRule type="expression" dxfId="70" priority="8">
      <formula>COUNTIF(feries,H$5)&gt;0</formula>
    </cfRule>
  </conditionalFormatting>
  <conditionalFormatting sqref="H16">
    <cfRule type="expression" priority="1">
      <formula>H16=""</formula>
    </cfRule>
    <cfRule type="cellIs" dxfId="69" priority="2" operator="equal">
      <formula>"M"</formula>
    </cfRule>
    <cfRule type="cellIs" dxfId="68" priority="3" operator="equal">
      <formula>"A"</formula>
    </cfRule>
    <cfRule type="cellIs" dxfId="67" priority="4" operator="equal">
      <formula>"FS"</formula>
    </cfRule>
    <cfRule type="cellIs" dxfId="66" priority="5" operator="equal">
      <formula>"G2"</formula>
    </cfRule>
    <cfRule type="cellIs" dxfId="65" priority="6" operator="equal">
      <formula>"G1"</formula>
    </cfRule>
    <cfRule type="cellIs" dxfId="64" priority="7" operator="equal">
      <formula>"C"</formula>
    </cfRule>
  </conditionalFormatting>
  <dataValidations count="15">
    <dataValidation allowBlank="1" showInputMessage="1" showErrorMessage="1" prompt="Entrez l’année dans cette cellule." sqref="AH4 AJ4:AK4" xr:uid="{4D2244EA-C4C0-45E4-808A-734E37C1BF2A}"/>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8D292951-203C-428C-B2C2-A9B84E56AC84}"/>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2A82EB5B-36CE-4D58-8B06-7D4D98BCDAAA}"/>
    <dataValidation allowBlank="1" showInputMessage="1" showErrorMessage="1" prompt="Les jours de la semaine dans cette ligne sont mis à jour automatiquement pour le mois en fonction de l’année entrée dans AH4. Chaque jour du mois est une colonne dans laquelle noter l’absence et le motif d’absence d’un employé" sqref="C5" xr:uid="{7F2E350B-58BB-43D8-A7F6-A413AA301F4A}"/>
    <dataValidation allowBlank="1" showInputMessage="1" showErrorMessage="1" prompt="Calcule automatiquement le nombre total de jours d’absence d’un employé durant ce mois" sqref="AH6:AL6" xr:uid="{F491EB5B-AC4E-45A8-A0D6-4C3FD03718A1}"/>
    <dataValidation allowBlank="1" showInputMessage="1" showErrorMessage="1" prompt="Si vous mettez à jour le titre, le changement est automatiquement répercuté sur chaque feuille de calcul. Si vous mettez à jour le titre, le changement est automatiquement répercuté sur chaque feuille de calcul" sqref="B1" xr:uid="{7893387F-D33D-4DAF-82F2-53E07FC9DB93}"/>
    <dataValidation allowBlank="1" showInputMessage="1" showErrorMessage="1" prompt="Mois de ce calendrier des absences. Mettez à jour l’année dans la cellule AH4. Suivez les totaux mensuels dans la dernière cellule du tableau. Entrez les noms des employés dans la colonne B du tableau" sqref="B4" xr:uid="{4713C957-EDA7-4243-93D9-6099762637D8}"/>
    <dataValidation allowBlank="1" showInputMessage="1" showErrorMessage="1" prompt="Cette ligne définit les clés utilisées dans le tableau : Congé en C2, Personnel en F2 et Congé maladie en J2. Les cellules M2 et R2 sont personnalisables" sqref="B2" xr:uid="{C222C1A0-62A8-45CF-A6E2-5D91AEAE9528}"/>
    <dataValidation allowBlank="1" showInputMessage="1" showErrorMessage="1" prompt="La lettre « C » indique une absence pour cause de congé" sqref="C2 AH5" xr:uid="{E158F531-3356-4FB2-A118-E2365DAFF2B5}"/>
    <dataValidation allowBlank="1" showInputMessage="1" showErrorMessage="1" prompt="La lettre « P » indique une absence pour motifs personnels" sqref="F2" xr:uid="{7910C660-BD20-4262-AC16-A147EDBBCDD5}"/>
    <dataValidation allowBlank="1" showInputMessage="1" showErrorMessage="1" prompt="La lettre « M » indique une absence pour cause de maladie" sqref="J2" xr:uid="{7E9F53D9-DE6F-42B3-A57C-F3D94CC56F27}"/>
    <dataValidation allowBlank="1" showInputMessage="1" showErrorMessage="1" prompt="Entrez une lettre et personnalisez l’étiquette à droite pour ajouter un élément de clé" sqref="M2 R2 AK5" xr:uid="{07D04BBC-763D-4077-B5DC-138CA0470044}"/>
    <dataValidation allowBlank="1" showInputMessage="1" showErrorMessage="1" prompt="Entrez une étiquette pour décrire la clé personnalisée à gauche" sqref="N2 S2 X2 AC2" xr:uid="{A1E4B7E5-9435-490E-80A1-813F9C0CDA1C}"/>
    <dataValidation allowBlank="1" showInputMessage="1" showErrorMessage="1" prompt="Le Calendrier des absences des employés suit les absences exprimées en jours pour chaque mois. Il existe 13 feuilles de calcul, 12 mensuelles et la dernière pour les noms des employés. Suivez les absences du mois de janvier dans cette feuille de calcul" sqref="A1" xr:uid="{1E7705B4-1D71-4B54-B3E6-73D4C89BB129}"/>
    <dataValidation allowBlank="1" showInputMessage="1" showErrorMessage="1" prompt="Entrez l’année dans la cellule ci-dessous" sqref="AH3:AK3" xr:uid="{94870DAC-4F96-42E2-BD50-4326088197DB}"/>
  </dataValidations>
  <pageMargins left="0" right="0" top="0" bottom="0" header="0" footer="0"/>
  <pageSetup paperSize="8" scale="74" fitToWidth="0" orientation="landscape"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8EF789A9-C60F-4E82-9424-D99BA5574E0B}">
            <x14:dataBar minLength="0" maxLength="100">
              <x14:cfvo type="num">
                <xm:f>0</xm:f>
              </x14:cfvo>
              <x14:cfvo type="num">
                <xm:f>31</xm:f>
              </x14:cfvo>
              <x14:negativeFillColor rgb="FFFF0000"/>
              <x14:axisColor rgb="FF000000"/>
            </x14:dataBar>
          </x14:cfRule>
          <xm:sqref>AH7:AH36</xm:sqref>
        </x14:conditionalFormatting>
        <x14:conditionalFormatting xmlns:xm="http://schemas.microsoft.com/office/excel/2006/main">
          <x14:cfRule type="dataBar" id="{476FEBA9-4B23-407D-A15E-8526F216F05C}">
            <x14:dataBar minLength="0" maxLength="100">
              <x14:cfvo type="num">
                <xm:f>0</xm:f>
              </x14:cfvo>
              <x14:cfvo type="num">
                <xm:f>31</xm:f>
              </x14:cfvo>
              <x14:negativeFillColor rgb="FFFF0000"/>
              <x14:axisColor rgb="FF000000"/>
            </x14:dataBar>
          </x14:cfRule>
          <xm:sqref>AI7:AK36</xm:sqref>
        </x14:conditionalFormatting>
        <x14:conditionalFormatting xmlns:xm="http://schemas.microsoft.com/office/excel/2006/main">
          <x14:cfRule type="dataBar" id="{D17A4EDA-1BEE-4B49-814A-0AB56CEAAF60}">
            <x14:dataBar minLength="0" maxLength="100">
              <x14:cfvo type="num">
                <xm:f>0</xm:f>
              </x14:cfvo>
              <x14:cfvo type="num">
                <xm:f>31</xm:f>
              </x14:cfvo>
              <x14:negativeFillColor rgb="FFFF0000"/>
              <x14:axisColor rgb="FF000000"/>
            </x14:dataBar>
          </x14:cfRule>
          <xm:sqref>AL7:AL36</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3F17DFD7-0F56-4BCE-BE24-77158FF5C512}">
          <x14:formula1>
            <xm:f>'Noms des employés'!$B$4:$B$33</xm:f>
          </x14:formula1>
          <xm:sqref>B7:B36</xm:sqref>
        </x14:dataValidation>
        <x14:dataValidation type="list" allowBlank="1" showInputMessage="1" showErrorMessage="1" prompt="Entrez une lettre et personnalisez l’étiquette à droite pour ajouter un élément de clé" xr:uid="{06D54533-82A9-42B9-963D-33F5929A1C9A}">
          <x14:formula1>
            <xm:f>'Noms des employés'!$L$1:$L$6</xm:f>
          </x14:formula1>
          <xm:sqref>C7:AG36</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5D5B18-E067-42A1-95C3-9DA6A875FC21}">
  <sheetPr codeName="Feuil6">
    <tabColor theme="2" tint="-0.89999084444715716"/>
    <pageSetUpPr fitToPage="1"/>
  </sheetPr>
  <dimension ref="A1:AL37"/>
  <sheetViews>
    <sheetView showGridLines="0" showZeros="0" zoomScale="75" zoomScaleNormal="75" workbookViewId="0">
      <selection activeCell="H16" sqref="H16"/>
    </sheetView>
  </sheetViews>
  <sheetFormatPr baseColWidth="10" defaultColWidth="9.21875" defaultRowHeight="30" customHeight="1" x14ac:dyDescent="0.3"/>
  <cols>
    <col min="1" max="1" width="2.77734375" style="2" customWidth="1"/>
    <col min="2" max="2" width="30.77734375" style="2" customWidth="1"/>
    <col min="3" max="32" width="6.88671875" style="2" customWidth="1"/>
    <col min="33" max="33" width="6.88671875" style="2" hidden="1" customWidth="1"/>
    <col min="34" max="35" width="11.6640625" style="2" customWidth="1"/>
    <col min="36" max="36" width="11.33203125" style="2" bestFit="1" customWidth="1"/>
    <col min="37" max="37" width="11.6640625" style="2" customWidth="1"/>
    <col min="38" max="39" width="9.21875" customWidth="1"/>
  </cols>
  <sheetData>
    <row r="1" spans="1:38" ht="42" customHeight="1" x14ac:dyDescent="0.3">
      <c r="A1" s="5"/>
      <c r="B1" s="4" t="s">
        <v>68</v>
      </c>
    </row>
    <row r="2" spans="1:38" ht="22.95" customHeight="1" x14ac:dyDescent="0.3">
      <c r="B2" s="37" t="s">
        <v>77</v>
      </c>
      <c r="C2" s="38" t="s">
        <v>2</v>
      </c>
      <c r="D2" s="46" t="s">
        <v>70</v>
      </c>
      <c r="E2" s="46"/>
      <c r="F2" s="39" t="s">
        <v>66</v>
      </c>
      <c r="G2" s="46" t="s">
        <v>72</v>
      </c>
      <c r="H2" s="46"/>
      <c r="I2" s="46"/>
      <c r="J2" s="40" t="s">
        <v>67</v>
      </c>
      <c r="K2" s="46" t="s">
        <v>73</v>
      </c>
      <c r="L2" s="46"/>
      <c r="M2" s="41" t="s">
        <v>37</v>
      </c>
      <c r="N2" s="46" t="s">
        <v>74</v>
      </c>
      <c r="O2" s="46"/>
      <c r="P2" s="46"/>
      <c r="Q2" s="46"/>
      <c r="R2" s="42" t="s">
        <v>38</v>
      </c>
      <c r="S2" s="46" t="s">
        <v>75</v>
      </c>
      <c r="T2" s="46"/>
      <c r="U2" s="46"/>
      <c r="V2" s="46"/>
      <c r="W2" s="43"/>
      <c r="X2" s="46" t="s">
        <v>91</v>
      </c>
      <c r="Y2" s="46"/>
      <c r="Z2" s="46"/>
      <c r="AA2" s="46"/>
      <c r="AB2" s="44" t="s">
        <v>7</v>
      </c>
      <c r="AC2" s="46" t="s">
        <v>13</v>
      </c>
      <c r="AD2" s="46"/>
      <c r="AE2" s="46"/>
      <c r="AF2" s="46"/>
    </row>
    <row r="3" spans="1:38" ht="15" customHeight="1" x14ac:dyDescent="0.3">
      <c r="AH3" s="6" t="s">
        <v>69</v>
      </c>
      <c r="AI3" s="6"/>
      <c r="AJ3" s="6"/>
      <c r="AK3" s="6"/>
    </row>
    <row r="4" spans="1:38" ht="30" customHeight="1" x14ac:dyDescent="0.3">
      <c r="B4" s="14" t="s">
        <v>98</v>
      </c>
      <c r="C4" s="45" t="s">
        <v>92</v>
      </c>
      <c r="D4" s="45"/>
      <c r="E4" s="45"/>
      <c r="F4" s="45"/>
      <c r="G4" s="45"/>
      <c r="H4" s="45"/>
      <c r="I4" s="45"/>
      <c r="J4" s="45"/>
      <c r="K4" s="45"/>
      <c r="L4" s="45"/>
      <c r="M4" s="45"/>
      <c r="N4" s="45"/>
      <c r="O4" s="45"/>
      <c r="P4" s="45"/>
      <c r="Q4" s="45"/>
      <c r="R4" s="45"/>
      <c r="S4" s="45"/>
      <c r="T4" s="45"/>
      <c r="U4" s="45"/>
      <c r="V4" s="45"/>
      <c r="W4" s="45"/>
      <c r="X4" s="45"/>
      <c r="Y4" s="45"/>
      <c r="Z4" s="45"/>
      <c r="AA4" s="45"/>
      <c r="AB4" s="45"/>
      <c r="AC4" s="45"/>
      <c r="AD4" s="45"/>
      <c r="AE4" s="45"/>
      <c r="AF4" s="45"/>
      <c r="AG4" s="45"/>
      <c r="AH4" s="30">
        <f>Janvier!AH4</f>
        <v>2023</v>
      </c>
      <c r="AI4" s="25" t="s">
        <v>67</v>
      </c>
      <c r="AJ4" s="30"/>
      <c r="AK4" s="30"/>
    </row>
    <row r="5" spans="1:38" ht="25.05" customHeight="1" x14ac:dyDescent="0.3">
      <c r="B5" s="30"/>
      <c r="C5" s="29">
        <f>DATE(AnnéeCalendrier,2,1)</f>
        <v>44958</v>
      </c>
      <c r="D5" s="29">
        <f>C5+1</f>
        <v>44959</v>
      </c>
      <c r="E5" s="29">
        <f t="shared" ref="E5:AG5" si="0">D5+1</f>
        <v>44960</v>
      </c>
      <c r="F5" s="29">
        <f t="shared" si="0"/>
        <v>44961</v>
      </c>
      <c r="G5" s="29">
        <f t="shared" si="0"/>
        <v>44962</v>
      </c>
      <c r="H5" s="29">
        <f t="shared" si="0"/>
        <v>44963</v>
      </c>
      <c r="I5" s="29">
        <f t="shared" si="0"/>
        <v>44964</v>
      </c>
      <c r="J5" s="29">
        <f t="shared" si="0"/>
        <v>44965</v>
      </c>
      <c r="K5" s="29">
        <f t="shared" si="0"/>
        <v>44966</v>
      </c>
      <c r="L5" s="29">
        <f t="shared" si="0"/>
        <v>44967</v>
      </c>
      <c r="M5" s="29">
        <f t="shared" si="0"/>
        <v>44968</v>
      </c>
      <c r="N5" s="29">
        <f t="shared" si="0"/>
        <v>44969</v>
      </c>
      <c r="O5" s="29">
        <f t="shared" si="0"/>
        <v>44970</v>
      </c>
      <c r="P5" s="29">
        <f t="shared" si="0"/>
        <v>44971</v>
      </c>
      <c r="Q5" s="29">
        <f t="shared" si="0"/>
        <v>44972</v>
      </c>
      <c r="R5" s="29">
        <f t="shared" si="0"/>
        <v>44973</v>
      </c>
      <c r="S5" s="29">
        <f t="shared" si="0"/>
        <v>44974</v>
      </c>
      <c r="T5" s="29">
        <f t="shared" si="0"/>
        <v>44975</v>
      </c>
      <c r="U5" s="29">
        <f t="shared" si="0"/>
        <v>44976</v>
      </c>
      <c r="V5" s="29">
        <f t="shared" si="0"/>
        <v>44977</v>
      </c>
      <c r="W5" s="29">
        <f t="shared" si="0"/>
        <v>44978</v>
      </c>
      <c r="X5" s="29">
        <f t="shared" si="0"/>
        <v>44979</v>
      </c>
      <c r="Y5" s="29">
        <f t="shared" si="0"/>
        <v>44980</v>
      </c>
      <c r="Z5" s="29">
        <f t="shared" si="0"/>
        <v>44981</v>
      </c>
      <c r="AA5" s="29">
        <f t="shared" si="0"/>
        <v>44982</v>
      </c>
      <c r="AB5" s="29">
        <f t="shared" si="0"/>
        <v>44983</v>
      </c>
      <c r="AC5" s="29">
        <f t="shared" si="0"/>
        <v>44984</v>
      </c>
      <c r="AD5" s="29">
        <f t="shared" si="0"/>
        <v>44985</v>
      </c>
      <c r="AE5" s="29">
        <f t="shared" si="0"/>
        <v>44986</v>
      </c>
      <c r="AF5" s="29">
        <f t="shared" si="0"/>
        <v>44987</v>
      </c>
      <c r="AG5" s="29">
        <f t="shared" si="0"/>
        <v>44988</v>
      </c>
      <c r="AH5" s="31" t="s">
        <v>2</v>
      </c>
      <c r="AI5" s="36" t="s">
        <v>66</v>
      </c>
      <c r="AJ5" s="35" t="s">
        <v>37</v>
      </c>
      <c r="AK5" s="34" t="s">
        <v>38</v>
      </c>
      <c r="AL5" s="33" t="s">
        <v>7</v>
      </c>
    </row>
    <row r="6" spans="1:38" ht="31.95" customHeight="1" x14ac:dyDescent="0.3">
      <c r="B6" s="11" t="s">
        <v>1</v>
      </c>
      <c r="C6" s="10" t="s">
        <v>3</v>
      </c>
      <c r="D6" s="32" t="s">
        <v>4</v>
      </c>
      <c r="E6" s="32" t="s">
        <v>5</v>
      </c>
      <c r="F6" s="32" t="s">
        <v>6</v>
      </c>
      <c r="G6" s="32" t="s">
        <v>8</v>
      </c>
      <c r="H6" s="32" t="s">
        <v>9</v>
      </c>
      <c r="I6" s="32" t="s">
        <v>10</v>
      </c>
      <c r="J6" s="32" t="s">
        <v>11</v>
      </c>
      <c r="K6" s="32" t="s">
        <v>12</v>
      </c>
      <c r="L6" s="32" t="s">
        <v>14</v>
      </c>
      <c r="M6" s="32" t="s">
        <v>15</v>
      </c>
      <c r="N6" s="32" t="s">
        <v>16</v>
      </c>
      <c r="O6" s="32" t="s">
        <v>17</v>
      </c>
      <c r="P6" s="32" t="s">
        <v>18</v>
      </c>
      <c r="Q6" s="32" t="s">
        <v>19</v>
      </c>
      <c r="R6" s="32" t="s">
        <v>20</v>
      </c>
      <c r="S6" s="32" t="s">
        <v>21</v>
      </c>
      <c r="T6" s="32" t="s">
        <v>22</v>
      </c>
      <c r="U6" s="32" t="s">
        <v>23</v>
      </c>
      <c r="V6" s="32" t="s">
        <v>24</v>
      </c>
      <c r="W6" s="32" t="s">
        <v>25</v>
      </c>
      <c r="X6" s="32" t="s">
        <v>26</v>
      </c>
      <c r="Y6" s="32" t="s">
        <v>27</v>
      </c>
      <c r="Z6" s="32" t="s">
        <v>28</v>
      </c>
      <c r="AA6" s="32" t="s">
        <v>29</v>
      </c>
      <c r="AB6" s="32" t="s">
        <v>30</v>
      </c>
      <c r="AC6" s="32" t="s">
        <v>31</v>
      </c>
      <c r="AD6" s="32" t="s">
        <v>32</v>
      </c>
      <c r="AE6" s="32" t="s">
        <v>33</v>
      </c>
      <c r="AF6" s="32" t="s">
        <v>34</v>
      </c>
      <c r="AG6" s="32" t="s">
        <v>35</v>
      </c>
      <c r="AH6" s="22" t="s">
        <v>70</v>
      </c>
      <c r="AI6" s="22" t="s">
        <v>71</v>
      </c>
      <c r="AJ6" s="23" t="s">
        <v>76</v>
      </c>
      <c r="AK6" s="22" t="s">
        <v>75</v>
      </c>
      <c r="AL6" s="22" t="s">
        <v>13</v>
      </c>
    </row>
    <row r="7" spans="1:38" ht="30" customHeight="1" x14ac:dyDescent="0.3">
      <c r="B7" s="15" t="s">
        <v>39</v>
      </c>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20">
        <f>COUNTIF(juin[[#This Row],[1]:[31]],$AH$5)</f>
        <v>0</v>
      </c>
      <c r="AI7" s="20">
        <f>COUNTIF(juin[[#This Row],[1]:[31]],$AI$4)+COUNTIF(juin[[#This Row],[1]:[31]],$AI$5)</f>
        <v>0</v>
      </c>
      <c r="AJ7" s="20">
        <f>COUNTIF(juin[[#This Row],[1]:[31]],$AJ$5)</f>
        <v>0</v>
      </c>
      <c r="AK7" s="20">
        <f>COUNTIF(juin[[#This Row],[1]:[31]],$AK$5)</f>
        <v>0</v>
      </c>
      <c r="AL7" s="20">
        <f>COUNTIF(juin[[#This Row],[1]:[31]],$AL$5)</f>
        <v>0</v>
      </c>
    </row>
    <row r="8" spans="1:38" ht="30" customHeight="1" x14ac:dyDescent="0.3">
      <c r="B8" s="16" t="s">
        <v>40</v>
      </c>
      <c r="C8" s="1"/>
      <c r="D8" s="1"/>
      <c r="E8" s="1"/>
      <c r="F8" s="1"/>
      <c r="G8" s="1"/>
      <c r="H8" s="1" t="s">
        <v>66</v>
      </c>
      <c r="I8" s="1" t="s">
        <v>66</v>
      </c>
      <c r="J8" s="1" t="s">
        <v>66</v>
      </c>
      <c r="K8" s="1"/>
      <c r="L8" s="1"/>
      <c r="M8" s="1"/>
      <c r="N8" s="1"/>
      <c r="O8" s="1"/>
      <c r="P8" s="1"/>
      <c r="Q8" s="1"/>
      <c r="R8" s="1"/>
      <c r="S8" s="1"/>
      <c r="T8" s="1"/>
      <c r="U8" s="1"/>
      <c r="V8" s="1"/>
      <c r="W8" s="1"/>
      <c r="X8" s="1"/>
      <c r="Y8" s="1"/>
      <c r="Z8" s="1"/>
      <c r="AA8" s="1"/>
      <c r="AB8" s="1"/>
      <c r="AC8" s="1" t="s">
        <v>66</v>
      </c>
      <c r="AD8" s="1" t="s">
        <v>66</v>
      </c>
      <c r="AE8" s="1" t="s">
        <v>66</v>
      </c>
      <c r="AF8" s="1"/>
      <c r="AG8" s="1"/>
      <c r="AH8" s="20">
        <f>COUNTIF(juin[[#This Row],[1]:[31]],$AH$5)</f>
        <v>0</v>
      </c>
      <c r="AI8" s="20">
        <f>COUNTIF(juin[[#This Row],[1]:[31]],$AI$4)+COUNTIF(juin[[#This Row],[1]:[31]],$AI$5)</f>
        <v>6</v>
      </c>
      <c r="AJ8" s="20">
        <f>COUNTIF(juin[[#This Row],[1]:[31]],$AJ$5)</f>
        <v>0</v>
      </c>
      <c r="AK8" s="20">
        <f>COUNTIF(juin[[#This Row],[1]:[31]],$AK$5)</f>
        <v>0</v>
      </c>
      <c r="AL8" s="20">
        <f>COUNTIF(juin[[#This Row],[1]:[31]],$AL$5)</f>
        <v>0</v>
      </c>
    </row>
    <row r="9" spans="1:38" ht="30" customHeight="1" x14ac:dyDescent="0.3">
      <c r="B9" s="18" t="s">
        <v>41</v>
      </c>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20">
        <f>COUNTIF(juin[[#This Row],[1]:[31]],$AH$5)</f>
        <v>0</v>
      </c>
      <c r="AI9" s="20">
        <f>COUNTIF(juin[[#This Row],[1]:[31]],$AI$4)+COUNTIF(juin[[#This Row],[1]:[31]],$AI$5)</f>
        <v>0</v>
      </c>
      <c r="AJ9" s="20">
        <f>COUNTIF(juin[[#This Row],[1]:[31]],$AJ$5)</f>
        <v>0</v>
      </c>
      <c r="AK9" s="20">
        <f>COUNTIF(juin[[#This Row],[1]:[31]],$AK$5)</f>
        <v>0</v>
      </c>
      <c r="AL9" s="20">
        <f>COUNTIF(juin[[#This Row],[1]:[31]],$AL$5)</f>
        <v>0</v>
      </c>
    </row>
    <row r="10" spans="1:38" ht="30" customHeight="1" x14ac:dyDescent="0.3">
      <c r="B10" s="17" t="s">
        <v>42</v>
      </c>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20">
        <f>COUNTIF(juin[[#This Row],[1]:[31]],$AH$5)</f>
        <v>0</v>
      </c>
      <c r="AI10" s="20">
        <f>COUNTIF(juin[[#This Row],[1]:[31]],$AI$4)+COUNTIF(juin[[#This Row],[1]:[31]],$AI$5)</f>
        <v>0</v>
      </c>
      <c r="AJ10" s="20">
        <f>COUNTIF(juin[[#This Row],[1]:[31]],$AJ$5)</f>
        <v>0</v>
      </c>
      <c r="AK10" s="20">
        <f>COUNTIF(juin[[#This Row],[1]:[31]],$AK$5)</f>
        <v>0</v>
      </c>
      <c r="AL10" s="20">
        <f>COUNTIF(juin[[#This Row],[1]:[31]],$AL$5)</f>
        <v>0</v>
      </c>
    </row>
    <row r="11" spans="1:38" ht="30" customHeight="1" x14ac:dyDescent="0.3">
      <c r="B11" s="18" t="s">
        <v>43</v>
      </c>
      <c r="C11" s="1" t="s">
        <v>67</v>
      </c>
      <c r="D11" s="1"/>
      <c r="E11" s="1"/>
      <c r="F11" s="1"/>
      <c r="G11" s="1"/>
      <c r="H11" s="1"/>
      <c r="I11" s="1"/>
      <c r="J11" s="1"/>
      <c r="K11" s="1"/>
      <c r="L11" s="1"/>
      <c r="M11" s="1"/>
      <c r="N11" s="1"/>
      <c r="O11" s="1"/>
      <c r="P11" s="1"/>
      <c r="Q11" s="1"/>
      <c r="R11" s="1" t="s">
        <v>66</v>
      </c>
      <c r="S11" s="1" t="s">
        <v>66</v>
      </c>
      <c r="T11" s="1" t="s">
        <v>66</v>
      </c>
      <c r="U11" s="1" t="s">
        <v>66</v>
      </c>
      <c r="V11" s="1" t="s">
        <v>66</v>
      </c>
      <c r="W11" s="1" t="s">
        <v>66</v>
      </c>
      <c r="X11" s="1" t="s">
        <v>66</v>
      </c>
      <c r="Y11" s="1"/>
      <c r="Z11" s="1"/>
      <c r="AA11" s="1"/>
      <c r="AB11" s="1"/>
      <c r="AC11" s="1"/>
      <c r="AD11" s="1"/>
      <c r="AE11" s="1"/>
      <c r="AF11" s="1"/>
      <c r="AG11" s="1"/>
      <c r="AH11" s="20">
        <f>COUNTIF(juin[[#This Row],[1]:[31]],$AH$5)</f>
        <v>0</v>
      </c>
      <c r="AI11" s="20">
        <f>COUNTIF(juin[[#This Row],[1]:[31]],$AI$4)+COUNTIF(juin[[#This Row],[1]:[31]],$AI$5)</f>
        <v>8</v>
      </c>
      <c r="AJ11" s="20">
        <f>COUNTIF(juin[[#This Row],[1]:[31]],$AJ$5)</f>
        <v>0</v>
      </c>
      <c r="AK11" s="20">
        <f>COUNTIF(juin[[#This Row],[1]:[31]],$AK$5)</f>
        <v>0</v>
      </c>
      <c r="AL11" s="20">
        <f>COUNTIF(juin[[#This Row],[1]:[31]],$AL$5)</f>
        <v>0</v>
      </c>
    </row>
    <row r="12" spans="1:38" ht="30" customHeight="1" x14ac:dyDescent="0.3">
      <c r="B12" s="17" t="s">
        <v>44</v>
      </c>
      <c r="C12" s="1"/>
      <c r="D12" s="1"/>
      <c r="E12" s="1"/>
      <c r="F12" s="1"/>
      <c r="G12" s="1"/>
      <c r="H12" s="1"/>
      <c r="I12" s="1"/>
      <c r="J12" s="1"/>
      <c r="K12" s="1"/>
      <c r="L12" s="1"/>
      <c r="M12" s="1"/>
      <c r="N12" s="1"/>
      <c r="O12" s="1" t="s">
        <v>66</v>
      </c>
      <c r="P12" s="1" t="s">
        <v>66</v>
      </c>
      <c r="Q12" s="1" t="s">
        <v>66</v>
      </c>
      <c r="R12" s="1"/>
      <c r="S12" s="1"/>
      <c r="T12" s="1"/>
      <c r="U12" s="1"/>
      <c r="V12" s="1"/>
      <c r="W12" s="1"/>
      <c r="X12" s="1"/>
      <c r="Y12" s="1"/>
      <c r="Z12" s="1"/>
      <c r="AA12" s="1"/>
      <c r="AB12" s="1"/>
      <c r="AC12" s="1"/>
      <c r="AD12" s="1"/>
      <c r="AE12" s="1"/>
      <c r="AF12" s="1"/>
      <c r="AG12" s="1"/>
      <c r="AH12" s="20">
        <f>COUNTIF(juin[[#This Row],[1]:[31]],$AH$5)</f>
        <v>0</v>
      </c>
      <c r="AI12" s="20">
        <f>COUNTIF(juin[[#This Row],[1]:[31]],$AI$4)+COUNTIF(juin[[#This Row],[1]:[31]],$AI$5)</f>
        <v>3</v>
      </c>
      <c r="AJ12" s="20">
        <f>COUNTIF(juin[[#This Row],[1]:[31]],$AJ$5)</f>
        <v>0</v>
      </c>
      <c r="AK12" s="20">
        <f>COUNTIF(juin[[#This Row],[1]:[31]],$AK$5)</f>
        <v>0</v>
      </c>
      <c r="AL12" s="20">
        <f>COUNTIF(juin[[#This Row],[1]:[31]],$AL$5)</f>
        <v>0</v>
      </c>
    </row>
    <row r="13" spans="1:38" ht="30" customHeight="1" x14ac:dyDescent="0.3">
      <c r="B13" s="18" t="s">
        <v>45</v>
      </c>
      <c r="C13" s="1"/>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20">
        <f>COUNTIF(juin[[#This Row],[1]:[31]],$AH$5)</f>
        <v>0</v>
      </c>
      <c r="AI13" s="20">
        <f>COUNTIF(juin[[#This Row],[1]:[31]],$AI$4)+COUNTIF(juin[[#This Row],[1]:[31]],$AI$5)</f>
        <v>0</v>
      </c>
      <c r="AJ13" s="20">
        <f>COUNTIF(juin[[#This Row],[1]:[31]],$AJ$5)</f>
        <v>0</v>
      </c>
      <c r="AK13" s="20">
        <f>COUNTIF(juin[[#This Row],[1]:[31]],$AK$5)</f>
        <v>0</v>
      </c>
      <c r="AL13" s="20">
        <f>COUNTIF(juin[[#This Row],[1]:[31]],$AL$5)</f>
        <v>0</v>
      </c>
    </row>
    <row r="14" spans="1:38" ht="30" customHeight="1" x14ac:dyDescent="0.3">
      <c r="B14" s="19" t="s">
        <v>46</v>
      </c>
      <c r="C14" s="1"/>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20">
        <f>COUNTIF(juin[[#This Row],[1]:[31]],$AH$5)</f>
        <v>0</v>
      </c>
      <c r="AI14" s="20">
        <f>COUNTIF(juin[[#This Row],[1]:[31]],$AI$4)+COUNTIF(juin[[#This Row],[1]:[31]],$AI$5)</f>
        <v>0</v>
      </c>
      <c r="AJ14" s="20">
        <f>COUNTIF(juin[[#This Row],[1]:[31]],$AJ$5)</f>
        <v>0</v>
      </c>
      <c r="AK14" s="20">
        <f>COUNTIF(juin[[#This Row],[1]:[31]],$AK$5)</f>
        <v>0</v>
      </c>
      <c r="AL14" s="20">
        <f>COUNTIF(juin[[#This Row],[1]:[31]],$AL$5)</f>
        <v>0</v>
      </c>
    </row>
    <row r="15" spans="1:38" ht="30" customHeight="1" x14ac:dyDescent="0.3">
      <c r="B15" s="19" t="s">
        <v>47</v>
      </c>
      <c r="C15" s="1"/>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20">
        <f>COUNTIF(juin[[#This Row],[1]:[31]],$AH$5)</f>
        <v>0</v>
      </c>
      <c r="AI15" s="20">
        <f>COUNTIF(juin[[#This Row],[1]:[31]],$AI$4)+COUNTIF(juin[[#This Row],[1]:[31]],$AI$5)</f>
        <v>0</v>
      </c>
      <c r="AJ15" s="20">
        <f>COUNTIF(juin[[#This Row],[1]:[31]],$AJ$5)</f>
        <v>0</v>
      </c>
      <c r="AK15" s="20">
        <f>COUNTIF(juin[[#This Row],[1]:[31]],$AK$5)</f>
        <v>0</v>
      </c>
      <c r="AL15" s="20">
        <f>COUNTIF(juin[[#This Row],[1]:[31]],$AL$5)</f>
        <v>0</v>
      </c>
    </row>
    <row r="16" spans="1:38" ht="30" customHeight="1" x14ac:dyDescent="0.3">
      <c r="B16" s="19" t="s">
        <v>48</v>
      </c>
      <c r="C16" s="1"/>
      <c r="D16" s="1" t="s">
        <v>37</v>
      </c>
      <c r="E16" s="1" t="s">
        <v>37</v>
      </c>
      <c r="F16" s="1" t="s">
        <v>37</v>
      </c>
      <c r="G16" s="1" t="s">
        <v>37</v>
      </c>
      <c r="H16" s="1" t="s">
        <v>37</v>
      </c>
      <c r="I16" s="1"/>
      <c r="J16" s="1"/>
      <c r="K16" s="1"/>
      <c r="L16" s="1"/>
      <c r="M16" s="1"/>
      <c r="N16" s="1"/>
      <c r="O16" s="1"/>
      <c r="P16" s="1"/>
      <c r="Q16" s="1"/>
      <c r="R16" s="1"/>
      <c r="S16" s="1"/>
      <c r="T16" s="1"/>
      <c r="U16" s="1"/>
      <c r="V16" s="1"/>
      <c r="W16" s="1"/>
      <c r="X16" s="1"/>
      <c r="Y16" s="1" t="s">
        <v>37</v>
      </c>
      <c r="Z16" s="1" t="s">
        <v>37</v>
      </c>
      <c r="AA16" s="1" t="s">
        <v>37</v>
      </c>
      <c r="AB16" s="1" t="s">
        <v>37</v>
      </c>
      <c r="AC16" s="1" t="s">
        <v>37</v>
      </c>
      <c r="AD16" s="1"/>
      <c r="AE16" s="1"/>
      <c r="AF16" s="1"/>
      <c r="AG16" s="1"/>
      <c r="AH16" s="20">
        <f>COUNTIF(juin[[#This Row],[1]:[31]],$AH$5)</f>
        <v>0</v>
      </c>
      <c r="AI16" s="20">
        <f>COUNTIF(juin[[#This Row],[1]:[31]],$AI$4)+COUNTIF(juin[[#This Row],[1]:[31]],$AI$5)</f>
        <v>0</v>
      </c>
      <c r="AJ16" s="20">
        <f>COUNTIF(juin[[#This Row],[1]:[31]],$AJ$5)</f>
        <v>10</v>
      </c>
      <c r="AK16" s="20">
        <f>COUNTIF(juin[[#This Row],[1]:[31]],$AK$5)</f>
        <v>0</v>
      </c>
      <c r="AL16" s="20">
        <f>COUNTIF(juin[[#This Row],[1]:[31]],$AL$5)</f>
        <v>0</v>
      </c>
    </row>
    <row r="17" spans="2:38" ht="30" customHeight="1" x14ac:dyDescent="0.3">
      <c r="B17" s="19" t="s">
        <v>49</v>
      </c>
      <c r="C17" s="1"/>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20">
        <f>COUNTIF(juin[[#This Row],[1]:[31]],$AH$5)</f>
        <v>0</v>
      </c>
      <c r="AI17" s="20">
        <f>COUNTIF(juin[[#This Row],[1]:[31]],$AI$4)+COUNTIF(juin[[#This Row],[1]:[31]],$AI$5)</f>
        <v>0</v>
      </c>
      <c r="AJ17" s="20">
        <f>COUNTIF(juin[[#This Row],[1]:[31]],$AJ$5)</f>
        <v>0</v>
      </c>
      <c r="AK17" s="20">
        <f>COUNTIF(juin[[#This Row],[1]:[31]],$AK$5)</f>
        <v>0</v>
      </c>
      <c r="AL17" s="20">
        <f>COUNTIF(juin[[#This Row],[1]:[31]],$AL$5)</f>
        <v>0</v>
      </c>
    </row>
    <row r="18" spans="2:38" ht="30" customHeight="1" x14ac:dyDescent="0.3">
      <c r="B18" s="16" t="s">
        <v>50</v>
      </c>
      <c r="C18" s="1" t="s">
        <v>66</v>
      </c>
      <c r="D18" s="1"/>
      <c r="E18" s="1"/>
      <c r="F18" s="1"/>
      <c r="G18" s="1"/>
      <c r="H18" s="1"/>
      <c r="I18" s="1"/>
      <c r="J18" s="1"/>
      <c r="K18" s="1"/>
      <c r="L18" s="1"/>
      <c r="M18" s="1"/>
      <c r="N18" s="1"/>
      <c r="O18" s="1"/>
      <c r="P18" s="1"/>
      <c r="Q18" s="1"/>
      <c r="R18" s="1" t="s">
        <v>66</v>
      </c>
      <c r="S18" s="1" t="s">
        <v>66</v>
      </c>
      <c r="T18" s="1" t="s">
        <v>66</v>
      </c>
      <c r="U18" s="1" t="s">
        <v>66</v>
      </c>
      <c r="V18" s="1" t="s">
        <v>66</v>
      </c>
      <c r="W18" s="1" t="s">
        <v>66</v>
      </c>
      <c r="X18" s="1" t="s">
        <v>66</v>
      </c>
      <c r="Y18" s="1"/>
      <c r="Z18" s="1"/>
      <c r="AA18" s="1"/>
      <c r="AB18" s="1"/>
      <c r="AC18" s="1"/>
      <c r="AD18" s="1"/>
      <c r="AE18" s="1"/>
      <c r="AF18" s="1"/>
      <c r="AG18" s="1"/>
      <c r="AH18" s="20">
        <f>COUNTIF(juin[[#This Row],[1]:[31]],$AH$5)</f>
        <v>0</v>
      </c>
      <c r="AI18" s="20">
        <f>COUNTIF(juin[[#This Row],[1]:[31]],$AI$4)+COUNTIF(juin[[#This Row],[1]:[31]],$AI$5)</f>
        <v>8</v>
      </c>
      <c r="AJ18" s="20">
        <f>COUNTIF(juin[[#This Row],[1]:[31]],$AJ$5)</f>
        <v>0</v>
      </c>
      <c r="AK18" s="20">
        <f>COUNTIF(juin[[#This Row],[1]:[31]],$AK$5)</f>
        <v>0</v>
      </c>
      <c r="AL18" s="20">
        <f>COUNTIF(juin[[#This Row],[1]:[31]],$AL$5)</f>
        <v>0</v>
      </c>
    </row>
    <row r="19" spans="2:38" ht="30" customHeight="1" x14ac:dyDescent="0.3">
      <c r="B19" s="16" t="s">
        <v>51</v>
      </c>
      <c r="C19" s="1" t="s">
        <v>38</v>
      </c>
      <c r="D19" s="1" t="s">
        <v>38</v>
      </c>
      <c r="E19" s="1" t="s">
        <v>38</v>
      </c>
      <c r="F19" s="1" t="s">
        <v>38</v>
      </c>
      <c r="G19" s="1" t="s">
        <v>38</v>
      </c>
      <c r="H19" s="1" t="s">
        <v>38</v>
      </c>
      <c r="I19" s="1" t="s">
        <v>38</v>
      </c>
      <c r="J19" s="1" t="s">
        <v>38</v>
      </c>
      <c r="K19" s="1" t="s">
        <v>38</v>
      </c>
      <c r="L19" s="1" t="s">
        <v>38</v>
      </c>
      <c r="M19" s="1" t="s">
        <v>38</v>
      </c>
      <c r="N19" s="1" t="s">
        <v>38</v>
      </c>
      <c r="O19" s="1" t="s">
        <v>38</v>
      </c>
      <c r="P19" s="1" t="s">
        <v>38</v>
      </c>
      <c r="Q19" s="1" t="s">
        <v>38</v>
      </c>
      <c r="R19" s="1" t="s">
        <v>38</v>
      </c>
      <c r="S19" s="1" t="s">
        <v>38</v>
      </c>
      <c r="T19" s="1" t="s">
        <v>38</v>
      </c>
      <c r="U19" s="1" t="s">
        <v>38</v>
      </c>
      <c r="V19" s="1" t="s">
        <v>38</v>
      </c>
      <c r="W19" s="1" t="s">
        <v>38</v>
      </c>
      <c r="X19" s="1" t="s">
        <v>38</v>
      </c>
      <c r="Y19" s="1" t="s">
        <v>38</v>
      </c>
      <c r="Z19" s="1" t="s">
        <v>38</v>
      </c>
      <c r="AA19" s="1" t="s">
        <v>38</v>
      </c>
      <c r="AB19" s="1" t="s">
        <v>38</v>
      </c>
      <c r="AC19" s="1" t="s">
        <v>38</v>
      </c>
      <c r="AD19" s="1" t="s">
        <v>38</v>
      </c>
      <c r="AE19" s="1" t="s">
        <v>38</v>
      </c>
      <c r="AF19" s="1" t="s">
        <v>38</v>
      </c>
      <c r="AG19" s="1" t="s">
        <v>38</v>
      </c>
      <c r="AH19" s="20">
        <f>COUNTIF(juin[[#This Row],[1]:[31]],$AH$5)</f>
        <v>0</v>
      </c>
      <c r="AI19" s="20">
        <f>COUNTIF(juin[[#This Row],[1]:[31]],$AI$4)+COUNTIF(juin[[#This Row],[1]:[31]],$AI$5)</f>
        <v>0</v>
      </c>
      <c r="AJ19" s="20">
        <f>COUNTIF(juin[[#This Row],[1]:[31]],$AJ$5)</f>
        <v>0</v>
      </c>
      <c r="AK19" s="20">
        <f>COUNTIF(juin[[#This Row],[1]:[31]],$AK$5)</f>
        <v>31</v>
      </c>
      <c r="AL19" s="20">
        <f>COUNTIF(juin[[#This Row],[1]:[31]],$AL$5)</f>
        <v>0</v>
      </c>
    </row>
    <row r="20" spans="2:38" ht="30" customHeight="1" x14ac:dyDescent="0.3">
      <c r="B20" s="19" t="s">
        <v>52</v>
      </c>
      <c r="C20" s="1"/>
      <c r="D20" s="1"/>
      <c r="E20" s="1"/>
      <c r="F20" s="1"/>
      <c r="G20" s="1"/>
      <c r="H20" s="1"/>
      <c r="I20" s="1"/>
      <c r="J20" s="1"/>
      <c r="K20" s="1"/>
      <c r="L20" s="1"/>
      <c r="M20" s="1"/>
      <c r="N20" s="1"/>
      <c r="O20" s="1" t="s">
        <v>67</v>
      </c>
      <c r="P20" s="1" t="s">
        <v>67</v>
      </c>
      <c r="Q20" s="1" t="s">
        <v>67</v>
      </c>
      <c r="R20" s="1"/>
      <c r="S20" s="1"/>
      <c r="T20" s="1"/>
      <c r="U20" s="1"/>
      <c r="V20" s="1"/>
      <c r="W20" s="1"/>
      <c r="X20" s="1"/>
      <c r="Y20" s="1"/>
      <c r="Z20" s="1"/>
      <c r="AA20" s="1"/>
      <c r="AB20" s="1"/>
      <c r="AC20" s="1"/>
      <c r="AD20" s="1"/>
      <c r="AE20" s="1"/>
      <c r="AF20" s="1" t="s">
        <v>37</v>
      </c>
      <c r="AG20" s="1"/>
      <c r="AH20" s="20">
        <f>COUNTIF(juin[[#This Row],[1]:[31]],$AH$5)</f>
        <v>0</v>
      </c>
      <c r="AI20" s="20">
        <f>COUNTIF(juin[[#This Row],[1]:[31]],$AI$4)+COUNTIF(juin[[#This Row],[1]:[31]],$AI$5)</f>
        <v>3</v>
      </c>
      <c r="AJ20" s="20">
        <f>COUNTIF(juin[[#This Row],[1]:[31]],$AJ$5)</f>
        <v>1</v>
      </c>
      <c r="AK20" s="20">
        <f>COUNTIF(juin[[#This Row],[1]:[31]],$AK$5)</f>
        <v>0</v>
      </c>
      <c r="AL20" s="20">
        <f>COUNTIF(juin[[#This Row],[1]:[31]],$AL$5)</f>
        <v>0</v>
      </c>
    </row>
    <row r="21" spans="2:38" ht="30" customHeight="1" x14ac:dyDescent="0.3">
      <c r="B21" s="18" t="s">
        <v>53</v>
      </c>
      <c r="C21" s="1" t="s">
        <v>66</v>
      </c>
      <c r="D21" s="1" t="s">
        <v>2</v>
      </c>
      <c r="E21" s="1" t="s">
        <v>2</v>
      </c>
      <c r="F21" s="1" t="s">
        <v>2</v>
      </c>
      <c r="G21" s="1" t="s">
        <v>2</v>
      </c>
      <c r="H21" s="1" t="s">
        <v>2</v>
      </c>
      <c r="I21" s="1" t="s">
        <v>2</v>
      </c>
      <c r="J21" s="1" t="s">
        <v>2</v>
      </c>
      <c r="K21" s="1" t="s">
        <v>2</v>
      </c>
      <c r="L21" s="1" t="s">
        <v>2</v>
      </c>
      <c r="M21" s="1" t="s">
        <v>2</v>
      </c>
      <c r="N21" s="1" t="s">
        <v>2</v>
      </c>
      <c r="O21" s="1" t="s">
        <v>2</v>
      </c>
      <c r="P21" s="1" t="s">
        <v>2</v>
      </c>
      <c r="Q21" s="1" t="s">
        <v>2</v>
      </c>
      <c r="R21" s="1"/>
      <c r="S21" s="1"/>
      <c r="T21" s="1"/>
      <c r="U21" s="1"/>
      <c r="V21" s="1"/>
      <c r="W21" s="1"/>
      <c r="X21" s="1"/>
      <c r="Y21" s="1"/>
      <c r="Z21" s="1"/>
      <c r="AA21" s="1"/>
      <c r="AB21" s="1"/>
      <c r="AC21" s="1"/>
      <c r="AD21" s="1"/>
      <c r="AE21" s="1"/>
      <c r="AF21" s="1"/>
      <c r="AG21" s="1"/>
      <c r="AH21" s="20">
        <f>COUNTIF(juin[[#This Row],[1]:[31]],$AH$5)</f>
        <v>14</v>
      </c>
      <c r="AI21" s="20">
        <f>COUNTIF(juin[[#This Row],[1]:[31]],$AI$4)+COUNTIF(juin[[#This Row],[1]:[31]],$AI$5)</f>
        <v>1</v>
      </c>
      <c r="AJ21" s="20">
        <f>COUNTIF(juin[[#This Row],[1]:[31]],$AJ$5)</f>
        <v>0</v>
      </c>
      <c r="AK21" s="20">
        <f>COUNTIF(juin[[#This Row],[1]:[31]],$AK$5)</f>
        <v>0</v>
      </c>
      <c r="AL21" s="20">
        <f>COUNTIF(juin[[#This Row],[1]:[31]],$AL$5)</f>
        <v>0</v>
      </c>
    </row>
    <row r="22" spans="2:38" ht="30" customHeight="1" x14ac:dyDescent="0.3">
      <c r="B22" s="17" t="s">
        <v>54</v>
      </c>
      <c r="C22" s="1"/>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20">
        <f>COUNTIF(juin[[#This Row],[1]:[31]],$AH$5)</f>
        <v>0</v>
      </c>
      <c r="AI22" s="20">
        <f>COUNTIF(juin[[#This Row],[1]:[31]],$AI$4)+COUNTIF(juin[[#This Row],[1]:[31]],$AI$5)</f>
        <v>0</v>
      </c>
      <c r="AJ22" s="20">
        <f>COUNTIF(juin[[#This Row],[1]:[31]],$AJ$5)</f>
        <v>0</v>
      </c>
      <c r="AK22" s="20">
        <f>COUNTIF(juin[[#This Row],[1]:[31]],$AK$5)</f>
        <v>0</v>
      </c>
      <c r="AL22" s="20">
        <f>COUNTIF(juin[[#This Row],[1]:[31]],$AL$5)</f>
        <v>0</v>
      </c>
    </row>
    <row r="23" spans="2:38" ht="30" customHeight="1" x14ac:dyDescent="0.3">
      <c r="B23" s="19" t="s">
        <v>55</v>
      </c>
      <c r="C23" s="1"/>
      <c r="D23" s="1"/>
      <c r="E23" s="1"/>
      <c r="F23" s="1"/>
      <c r="G23" s="1"/>
      <c r="H23" s="1"/>
      <c r="I23" s="1"/>
      <c r="J23" s="1"/>
      <c r="K23" s="1"/>
      <c r="L23" s="1"/>
      <c r="M23" s="1"/>
      <c r="N23" s="1"/>
      <c r="O23" s="1"/>
      <c r="P23" s="1"/>
      <c r="Q23" s="1"/>
      <c r="R23" s="1"/>
      <c r="S23" s="1"/>
      <c r="T23" s="1"/>
      <c r="U23" s="1"/>
      <c r="V23" s="1"/>
      <c r="W23" s="1"/>
      <c r="X23" s="1"/>
      <c r="Y23" s="1"/>
      <c r="Z23" s="1"/>
      <c r="AA23" s="1"/>
      <c r="AB23" s="1"/>
      <c r="AC23" s="1" t="s">
        <v>66</v>
      </c>
      <c r="AD23" s="1" t="s">
        <v>66</v>
      </c>
      <c r="AE23" s="1" t="s">
        <v>66</v>
      </c>
      <c r="AF23" s="1"/>
      <c r="AG23" s="1"/>
      <c r="AH23" s="20">
        <f>COUNTIF(juin[[#This Row],[1]:[31]],$AH$5)</f>
        <v>0</v>
      </c>
      <c r="AI23" s="20">
        <f>COUNTIF(juin[[#This Row],[1]:[31]],$AI$4)+COUNTIF(juin[[#This Row],[1]:[31]],$AI$5)</f>
        <v>3</v>
      </c>
      <c r="AJ23" s="20">
        <f>COUNTIF(juin[[#This Row],[1]:[31]],$AJ$5)</f>
        <v>0</v>
      </c>
      <c r="AK23" s="20">
        <f>COUNTIF(juin[[#This Row],[1]:[31]],$AK$5)</f>
        <v>0</v>
      </c>
      <c r="AL23" s="20">
        <f>COUNTIF(juin[[#This Row],[1]:[31]],$AL$5)</f>
        <v>0</v>
      </c>
    </row>
    <row r="24" spans="2:38" ht="30" customHeight="1" x14ac:dyDescent="0.3">
      <c r="B24" s="17" t="s">
        <v>56</v>
      </c>
      <c r="C24" s="1"/>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20">
        <f>COUNTIF(juin[[#This Row],[1]:[31]],$AH$5)</f>
        <v>0</v>
      </c>
      <c r="AI24" s="20">
        <f>COUNTIF(juin[[#This Row],[1]:[31]],$AI$4)+COUNTIF(juin[[#This Row],[1]:[31]],$AI$5)</f>
        <v>0</v>
      </c>
      <c r="AJ24" s="20">
        <f>COUNTIF(juin[[#This Row],[1]:[31]],$AJ$5)</f>
        <v>0</v>
      </c>
      <c r="AK24" s="20">
        <f>COUNTIF(juin[[#This Row],[1]:[31]],$AK$5)</f>
        <v>0</v>
      </c>
      <c r="AL24" s="20">
        <f>COUNTIF(juin[[#This Row],[1]:[31]],$AL$5)</f>
        <v>0</v>
      </c>
    </row>
    <row r="25" spans="2:38" ht="30" customHeight="1" x14ac:dyDescent="0.3">
      <c r="B25" s="19" t="s">
        <v>57</v>
      </c>
      <c r="C25" s="1"/>
      <c r="D25" s="1"/>
      <c r="E25" s="1"/>
      <c r="F25" s="1"/>
      <c r="G25" s="1"/>
      <c r="H25" s="1" t="s">
        <v>66</v>
      </c>
      <c r="I25" s="1" t="s">
        <v>66</v>
      </c>
      <c r="J25" s="1" t="s">
        <v>66</v>
      </c>
      <c r="K25" s="1"/>
      <c r="L25" s="1"/>
      <c r="M25" s="1"/>
      <c r="N25" s="1"/>
      <c r="O25" s="1"/>
      <c r="P25" s="1"/>
      <c r="Q25" s="1"/>
      <c r="R25" s="1"/>
      <c r="S25" s="1"/>
      <c r="T25" s="1"/>
      <c r="U25" s="1"/>
      <c r="V25" s="1"/>
      <c r="W25" s="1"/>
      <c r="X25" s="1"/>
      <c r="Y25" s="1"/>
      <c r="Z25" s="1"/>
      <c r="AA25" s="1"/>
      <c r="AB25" s="1"/>
      <c r="AC25" s="1"/>
      <c r="AD25" s="1"/>
      <c r="AE25" s="1"/>
      <c r="AF25" s="1"/>
      <c r="AG25" s="1"/>
      <c r="AH25" s="20">
        <f>COUNTIF(juin[[#This Row],[1]:[31]],$AH$5)</f>
        <v>0</v>
      </c>
      <c r="AI25" s="20">
        <f>COUNTIF(juin[[#This Row],[1]:[31]],$AI$4)+COUNTIF(juin[[#This Row],[1]:[31]],$AI$5)</f>
        <v>3</v>
      </c>
      <c r="AJ25" s="20">
        <f>COUNTIF(juin[[#This Row],[1]:[31]],$AJ$5)</f>
        <v>0</v>
      </c>
      <c r="AK25" s="20">
        <f>COUNTIF(juin[[#This Row],[1]:[31]],$AK$5)</f>
        <v>0</v>
      </c>
      <c r="AL25" s="20">
        <f>COUNTIF(juin[[#This Row],[1]:[31]],$AL$5)</f>
        <v>0</v>
      </c>
    </row>
    <row r="26" spans="2:38" ht="30" customHeight="1" x14ac:dyDescent="0.3">
      <c r="B26" s="16" t="s">
        <v>58</v>
      </c>
      <c r="C26" s="1"/>
      <c r="D26" s="1"/>
      <c r="E26" s="1"/>
      <c r="F26" s="1"/>
      <c r="G26" s="1"/>
      <c r="H26" s="1"/>
      <c r="I26" s="1"/>
      <c r="J26" s="1"/>
      <c r="K26" s="1"/>
      <c r="L26" s="1"/>
      <c r="M26" s="1"/>
      <c r="N26" s="1"/>
      <c r="O26" s="1" t="s">
        <v>66</v>
      </c>
      <c r="P26" s="1" t="s">
        <v>66</v>
      </c>
      <c r="Q26" s="1" t="s">
        <v>66</v>
      </c>
      <c r="R26" s="1"/>
      <c r="S26" s="1"/>
      <c r="T26" s="1"/>
      <c r="U26" s="1"/>
      <c r="V26" s="1"/>
      <c r="W26" s="1"/>
      <c r="X26" s="1"/>
      <c r="Y26" s="1"/>
      <c r="Z26" s="1"/>
      <c r="AA26" s="1"/>
      <c r="AB26" s="1"/>
      <c r="AC26" s="1" t="s">
        <v>67</v>
      </c>
      <c r="AD26" s="1" t="s">
        <v>67</v>
      </c>
      <c r="AE26" s="1" t="s">
        <v>67</v>
      </c>
      <c r="AF26" s="1"/>
      <c r="AG26" s="1"/>
      <c r="AH26" s="20">
        <f>COUNTIF(juin[[#This Row],[1]:[31]],$AH$5)</f>
        <v>0</v>
      </c>
      <c r="AI26" s="20">
        <f>COUNTIF(juin[[#This Row],[1]:[31]],$AI$4)+COUNTIF(juin[[#This Row],[1]:[31]],$AI$5)</f>
        <v>6</v>
      </c>
      <c r="AJ26" s="20">
        <f>COUNTIF(juin[[#This Row],[1]:[31]],$AJ$5)</f>
        <v>0</v>
      </c>
      <c r="AK26" s="20">
        <f>COUNTIF(juin[[#This Row],[1]:[31]],$AK$5)</f>
        <v>0</v>
      </c>
      <c r="AL26" s="20">
        <f>COUNTIF(juin[[#This Row],[1]:[31]],$AL$5)</f>
        <v>0</v>
      </c>
    </row>
    <row r="27" spans="2:38" ht="30" customHeight="1" x14ac:dyDescent="0.3">
      <c r="B27" s="19" t="s">
        <v>59</v>
      </c>
      <c r="C27" s="1"/>
      <c r="D27" s="1"/>
      <c r="E27" s="1"/>
      <c r="F27" s="1"/>
      <c r="G27" s="1"/>
      <c r="H27" s="1"/>
      <c r="I27" s="1"/>
      <c r="J27" s="1"/>
      <c r="K27" s="1"/>
      <c r="L27" s="1"/>
      <c r="M27" s="1"/>
      <c r="N27" s="1"/>
      <c r="O27" s="1"/>
      <c r="P27" s="1"/>
      <c r="Q27" s="1"/>
      <c r="R27" s="1"/>
      <c r="S27" s="1"/>
      <c r="T27" s="1"/>
      <c r="U27" s="1"/>
      <c r="V27" s="1" t="s">
        <v>67</v>
      </c>
      <c r="W27" s="1" t="s">
        <v>67</v>
      </c>
      <c r="X27" s="1" t="s">
        <v>67</v>
      </c>
      <c r="Y27" s="1"/>
      <c r="Z27" s="1"/>
      <c r="AA27" s="1"/>
      <c r="AB27" s="1"/>
      <c r="AC27" s="1"/>
      <c r="AD27" s="1"/>
      <c r="AE27" s="1"/>
      <c r="AF27" s="1"/>
      <c r="AG27" s="1"/>
      <c r="AH27" s="20">
        <f>COUNTIF(juin[[#This Row],[1]:[31]],$AH$5)</f>
        <v>0</v>
      </c>
      <c r="AI27" s="20">
        <f>COUNTIF(juin[[#This Row],[1]:[31]],$AI$4)+COUNTIF(juin[[#This Row],[1]:[31]],$AI$5)</f>
        <v>3</v>
      </c>
      <c r="AJ27" s="20">
        <f>COUNTIF(juin[[#This Row],[1]:[31]],$AJ$5)</f>
        <v>0</v>
      </c>
      <c r="AK27" s="20">
        <f>COUNTIF(juin[[#This Row],[1]:[31]],$AK$5)</f>
        <v>0</v>
      </c>
      <c r="AL27" s="20">
        <f>COUNTIF(juin[[#This Row],[1]:[31]],$AL$5)</f>
        <v>0</v>
      </c>
    </row>
    <row r="28" spans="2:38" ht="30" customHeight="1" x14ac:dyDescent="0.3">
      <c r="B28" s="16" t="s">
        <v>60</v>
      </c>
      <c r="C28" s="1"/>
      <c r="D28" s="1"/>
      <c r="E28" s="1"/>
      <c r="F28" s="1"/>
      <c r="G28" s="1"/>
      <c r="H28" s="1"/>
      <c r="I28" s="1"/>
      <c r="J28" s="1"/>
      <c r="K28" s="1"/>
      <c r="L28" s="1"/>
      <c r="M28" s="1"/>
      <c r="N28" s="1"/>
      <c r="O28" s="1" t="s">
        <v>67</v>
      </c>
      <c r="P28" s="1" t="s">
        <v>67</v>
      </c>
      <c r="Q28" s="1" t="s">
        <v>67</v>
      </c>
      <c r="R28" s="1"/>
      <c r="S28" s="1"/>
      <c r="T28" s="1"/>
      <c r="U28" s="1"/>
      <c r="V28" s="1"/>
      <c r="W28" s="1"/>
      <c r="X28" s="1"/>
      <c r="Y28" s="1"/>
      <c r="Z28" s="1"/>
      <c r="AA28" s="1"/>
      <c r="AB28" s="1"/>
      <c r="AC28" s="1"/>
      <c r="AD28" s="1"/>
      <c r="AE28" s="1"/>
      <c r="AF28" s="1"/>
      <c r="AG28" s="1"/>
      <c r="AH28" s="20">
        <f>COUNTIF(juin[[#This Row],[1]:[31]],$AH$5)</f>
        <v>0</v>
      </c>
      <c r="AI28" s="20">
        <f>COUNTIF(juin[[#This Row],[1]:[31]],$AI$4)+COUNTIF(juin[[#This Row],[1]:[31]],$AI$5)</f>
        <v>3</v>
      </c>
      <c r="AJ28" s="20">
        <f>COUNTIF(juin[[#This Row],[1]:[31]],$AJ$5)</f>
        <v>0</v>
      </c>
      <c r="AK28" s="20">
        <f>COUNTIF(juin[[#This Row],[1]:[31]],$AK$5)</f>
        <v>0</v>
      </c>
      <c r="AL28" s="20">
        <f>COUNTIF(juin[[#This Row],[1]:[31]],$AL$5)</f>
        <v>0</v>
      </c>
    </row>
    <row r="29" spans="2:38" ht="30" customHeight="1" x14ac:dyDescent="0.3">
      <c r="B29" s="16" t="s">
        <v>61</v>
      </c>
      <c r="C29" s="1" t="s">
        <v>67</v>
      </c>
      <c r="D29" s="1"/>
      <c r="E29" s="1"/>
      <c r="F29" s="1"/>
      <c r="G29" s="1"/>
      <c r="H29" s="1"/>
      <c r="I29" s="1"/>
      <c r="J29" s="1"/>
      <c r="K29" s="1"/>
      <c r="L29" s="1"/>
      <c r="M29" s="1"/>
      <c r="N29" s="1"/>
      <c r="O29" s="1"/>
      <c r="P29" s="1"/>
      <c r="Q29" s="1"/>
      <c r="R29" s="1"/>
      <c r="S29" s="1"/>
      <c r="T29" s="1"/>
      <c r="U29" s="1"/>
      <c r="V29" s="1" t="s">
        <v>67</v>
      </c>
      <c r="W29" s="1" t="s">
        <v>67</v>
      </c>
      <c r="X29" s="1" t="s">
        <v>67</v>
      </c>
      <c r="Y29" s="1"/>
      <c r="Z29" s="1"/>
      <c r="AA29" s="1"/>
      <c r="AB29" s="1"/>
      <c r="AC29" s="1"/>
      <c r="AD29" s="1"/>
      <c r="AE29" s="1"/>
      <c r="AF29" s="1"/>
      <c r="AG29" s="1"/>
      <c r="AH29" s="20">
        <f>COUNTIF(juin[[#This Row],[1]:[31]],$AH$5)</f>
        <v>0</v>
      </c>
      <c r="AI29" s="20">
        <f>COUNTIF(juin[[#This Row],[1]:[31]],$AI$4)+COUNTIF(juin[[#This Row],[1]:[31]],$AI$5)</f>
        <v>4</v>
      </c>
      <c r="AJ29" s="20">
        <f>COUNTIF(juin[[#This Row],[1]:[31]],$AJ$5)</f>
        <v>0</v>
      </c>
      <c r="AK29" s="20">
        <f>COUNTIF(juin[[#This Row],[1]:[31]],$AK$5)</f>
        <v>0</v>
      </c>
      <c r="AL29" s="20">
        <f>COUNTIF(juin[[#This Row],[1]:[31]],$AL$5)</f>
        <v>0</v>
      </c>
    </row>
    <row r="30" spans="2:38" ht="30" customHeight="1" x14ac:dyDescent="0.3">
      <c r="B30" s="19" t="s">
        <v>62</v>
      </c>
      <c r="C30" s="1"/>
      <c r="D30" s="1"/>
      <c r="E30" s="1"/>
      <c r="F30" s="1"/>
      <c r="G30" s="1"/>
      <c r="H30" s="1"/>
      <c r="I30" s="1"/>
      <c r="J30" s="1"/>
      <c r="K30" s="1"/>
      <c r="L30" s="1"/>
      <c r="M30" s="1"/>
      <c r="N30" s="1"/>
      <c r="O30" s="1"/>
      <c r="P30" s="1"/>
      <c r="Q30" s="1"/>
      <c r="R30" s="1"/>
      <c r="S30" s="1"/>
      <c r="T30" s="1"/>
      <c r="U30" s="1"/>
      <c r="V30" s="1"/>
      <c r="W30" s="1"/>
      <c r="X30" s="1"/>
      <c r="Y30" s="1"/>
      <c r="Z30" s="1"/>
      <c r="AA30" s="1"/>
      <c r="AB30" s="1"/>
      <c r="AC30" s="1" t="s">
        <v>67</v>
      </c>
      <c r="AD30" s="1" t="s">
        <v>67</v>
      </c>
      <c r="AE30" s="1" t="s">
        <v>67</v>
      </c>
      <c r="AF30" s="1"/>
      <c r="AG30" s="1"/>
      <c r="AH30" s="20">
        <f>COUNTIF(juin[[#This Row],[1]:[31]],$AH$5)</f>
        <v>0</v>
      </c>
      <c r="AI30" s="20">
        <f>COUNTIF(juin[[#This Row],[1]:[31]],$AI$4)+COUNTIF(juin[[#This Row],[1]:[31]],$AI$5)</f>
        <v>3</v>
      </c>
      <c r="AJ30" s="20">
        <f>COUNTIF(juin[[#This Row],[1]:[31]],$AJ$5)</f>
        <v>0</v>
      </c>
      <c r="AK30" s="20">
        <f>COUNTIF(juin[[#This Row],[1]:[31]],$AK$5)</f>
        <v>0</v>
      </c>
      <c r="AL30" s="20">
        <f>COUNTIF(juin[[#This Row],[1]:[31]],$AL$5)</f>
        <v>0</v>
      </c>
    </row>
    <row r="31" spans="2:38" ht="30" customHeight="1" x14ac:dyDescent="0.3">
      <c r="B31" s="19" t="s">
        <v>63</v>
      </c>
      <c r="C31" s="1"/>
      <c r="D31" s="1"/>
      <c r="E31" s="1"/>
      <c r="F31" s="1"/>
      <c r="G31" s="1"/>
      <c r="H31" s="1" t="s">
        <v>67</v>
      </c>
      <c r="I31" s="1" t="s">
        <v>67</v>
      </c>
      <c r="J31" s="1" t="s">
        <v>67</v>
      </c>
      <c r="K31" s="1"/>
      <c r="L31" s="1"/>
      <c r="M31" s="1"/>
      <c r="N31" s="1"/>
      <c r="O31" s="1"/>
      <c r="P31" s="1"/>
      <c r="Q31" s="1"/>
      <c r="R31" s="1"/>
      <c r="S31" s="1"/>
      <c r="T31" s="1"/>
      <c r="U31" s="1"/>
      <c r="V31" s="1"/>
      <c r="W31" s="1"/>
      <c r="X31" s="1"/>
      <c r="Y31" s="1"/>
      <c r="Z31" s="1"/>
      <c r="AA31" s="1"/>
      <c r="AB31" s="1"/>
      <c r="AC31" s="1"/>
      <c r="AD31" s="1"/>
      <c r="AE31" s="1"/>
      <c r="AF31" s="1"/>
      <c r="AG31" s="1"/>
      <c r="AH31" s="20">
        <f>COUNTIF(juin[[#This Row],[1]:[31]],$AH$5)</f>
        <v>0</v>
      </c>
      <c r="AI31" s="20">
        <f>COUNTIF(juin[[#This Row],[1]:[31]],$AI$4)+COUNTIF(juin[[#This Row],[1]:[31]],$AI$5)</f>
        <v>3</v>
      </c>
      <c r="AJ31" s="20">
        <f>COUNTIF(juin[[#This Row],[1]:[31]],$AJ$5)</f>
        <v>0</v>
      </c>
      <c r="AK31" s="20">
        <f>COUNTIF(juin[[#This Row],[1]:[31]],$AK$5)</f>
        <v>0</v>
      </c>
      <c r="AL31" s="20">
        <f>COUNTIF(juin[[#This Row],[1]:[31]],$AL$5)</f>
        <v>0</v>
      </c>
    </row>
    <row r="32" spans="2:38" ht="30" customHeight="1" x14ac:dyDescent="0.3">
      <c r="B32" s="17" t="s">
        <v>64</v>
      </c>
      <c r="C32" s="1"/>
      <c r="D32" s="1" t="s">
        <v>37</v>
      </c>
      <c r="E32" s="1" t="s">
        <v>37</v>
      </c>
      <c r="F32" s="1" t="s">
        <v>37</v>
      </c>
      <c r="G32" s="1" t="s">
        <v>37</v>
      </c>
      <c r="H32" s="1" t="s">
        <v>37</v>
      </c>
      <c r="I32" s="1"/>
      <c r="J32" s="1"/>
      <c r="K32" s="1"/>
      <c r="L32" s="1"/>
      <c r="M32" s="1"/>
      <c r="N32" s="1"/>
      <c r="O32" s="1"/>
      <c r="P32" s="1"/>
      <c r="Q32" s="1"/>
      <c r="R32" s="1"/>
      <c r="S32" s="1"/>
      <c r="T32" s="1"/>
      <c r="U32" s="1"/>
      <c r="V32" s="1"/>
      <c r="W32" s="1"/>
      <c r="X32" s="1"/>
      <c r="Y32" s="1"/>
      <c r="Z32" s="1"/>
      <c r="AA32" s="1"/>
      <c r="AB32" s="1"/>
      <c r="AC32" s="1"/>
      <c r="AD32" s="1"/>
      <c r="AE32" s="1"/>
      <c r="AF32" s="1" t="s">
        <v>37</v>
      </c>
      <c r="AG32" s="1"/>
      <c r="AH32" s="20">
        <f>COUNTIF(juin[[#This Row],[1]:[31]],$AH$5)</f>
        <v>0</v>
      </c>
      <c r="AI32" s="20">
        <f>COUNTIF(juin[[#This Row],[1]:[31]],$AI$4)+COUNTIF(juin[[#This Row],[1]:[31]],$AI$5)</f>
        <v>0</v>
      </c>
      <c r="AJ32" s="20">
        <f>COUNTIF(juin[[#This Row],[1]:[31]],$AJ$5)</f>
        <v>6</v>
      </c>
      <c r="AK32" s="20">
        <f>COUNTIF(juin[[#This Row],[1]:[31]],$AK$5)</f>
        <v>0</v>
      </c>
      <c r="AL32" s="20">
        <f>COUNTIF(juin[[#This Row],[1]:[31]],$AL$5)</f>
        <v>0</v>
      </c>
    </row>
    <row r="33" spans="2:38" ht="30" customHeight="1" x14ac:dyDescent="0.3">
      <c r="B33" s="16" t="s">
        <v>65</v>
      </c>
      <c r="C33" s="1"/>
      <c r="D33" s="1"/>
      <c r="E33" s="1"/>
      <c r="F33" s="1"/>
      <c r="G33" s="1"/>
      <c r="H33" s="1" t="s">
        <v>67</v>
      </c>
      <c r="I33" s="1" t="s">
        <v>67</v>
      </c>
      <c r="J33" s="1" t="s">
        <v>67</v>
      </c>
      <c r="K33" s="1"/>
      <c r="L33" s="1"/>
      <c r="M33" s="1"/>
      <c r="N33" s="1"/>
      <c r="O33" s="1"/>
      <c r="P33" s="1"/>
      <c r="Q33" s="1"/>
      <c r="R33" s="1"/>
      <c r="S33" s="1"/>
      <c r="T33" s="1"/>
      <c r="U33" s="1"/>
      <c r="V33" s="1"/>
      <c r="W33" s="1"/>
      <c r="X33" s="1"/>
      <c r="Y33" s="1"/>
      <c r="Z33" s="1"/>
      <c r="AA33" s="1"/>
      <c r="AB33" s="1"/>
      <c r="AC33" s="1"/>
      <c r="AD33" s="1"/>
      <c r="AE33" s="1"/>
      <c r="AF33" s="1"/>
      <c r="AG33" s="1"/>
      <c r="AH33" s="20">
        <f>COUNTIF(juin[[#This Row],[1]:[31]],$AH$5)</f>
        <v>0</v>
      </c>
      <c r="AI33" s="20">
        <f>COUNTIF(juin[[#This Row],[1]:[31]],$AI$4)+COUNTIF(juin[[#This Row],[1]:[31]],$AI$5)</f>
        <v>3</v>
      </c>
      <c r="AJ33" s="20">
        <f>COUNTIF(juin[[#This Row],[1]:[31]],$AJ$5)</f>
        <v>0</v>
      </c>
      <c r="AK33" s="20">
        <f>COUNTIF(juin[[#This Row],[1]:[31]],$AK$5)</f>
        <v>0</v>
      </c>
      <c r="AL33" s="20">
        <f>COUNTIF(juin[[#This Row],[1]:[31]],$AL$5)</f>
        <v>0</v>
      </c>
    </row>
    <row r="34" spans="2:38" ht="30" customHeight="1" x14ac:dyDescent="0.3">
      <c r="B34" s="12">
        <v>28</v>
      </c>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20">
        <f>COUNTIF(juin[[#This Row],[1]:[31]],$AH$5)</f>
        <v>0</v>
      </c>
      <c r="AI34" s="20">
        <f>COUNTIF(juin[[#This Row],[1]:[31]],$AI$4)+COUNTIF(juin[[#This Row],[1]:[31]],$AI$5)</f>
        <v>0</v>
      </c>
      <c r="AJ34" s="20">
        <f>COUNTIF(juin[[#This Row],[1]:[31]],$AJ$5)</f>
        <v>0</v>
      </c>
      <c r="AK34" s="20">
        <f>COUNTIF(juin[[#This Row],[1]:[31]],$AK$5)</f>
        <v>0</v>
      </c>
      <c r="AL34" s="20">
        <f>COUNTIF(juin[[#This Row],[1]:[31]],$AL$5)</f>
        <v>0</v>
      </c>
    </row>
    <row r="35" spans="2:38" ht="30" customHeight="1" x14ac:dyDescent="0.3">
      <c r="B35" s="12">
        <v>29</v>
      </c>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20">
        <f>COUNTIF(juin[[#This Row],[1]:[31]],$AH$5)</f>
        <v>0</v>
      </c>
      <c r="AI35" s="20">
        <f>COUNTIF(juin[[#This Row],[1]:[31]],$AI$4)+COUNTIF(juin[[#This Row],[1]:[31]],$AI$5)</f>
        <v>0</v>
      </c>
      <c r="AJ35" s="20">
        <f>COUNTIF(juin[[#This Row],[1]:[31]],$AJ$5)</f>
        <v>0</v>
      </c>
      <c r="AK35" s="20">
        <f>COUNTIF(juin[[#This Row],[1]:[31]],$AK$5)</f>
        <v>0</v>
      </c>
      <c r="AL35" s="20">
        <f>COUNTIF(juin[[#This Row],[1]:[31]],$AL$5)</f>
        <v>0</v>
      </c>
    </row>
    <row r="36" spans="2:38" ht="30" customHeight="1" x14ac:dyDescent="0.3">
      <c r="B36" s="13">
        <v>30</v>
      </c>
      <c r="C36" s="1"/>
      <c r="D36" s="1"/>
      <c r="E36" s="1"/>
      <c r="F36" s="1"/>
      <c r="G36" s="1"/>
      <c r="H36" s="1"/>
      <c r="I36" s="1"/>
      <c r="J36" s="1"/>
      <c r="K36" s="1"/>
      <c r="L36" s="1"/>
      <c r="M36" s="1"/>
      <c r="N36" s="1"/>
      <c r="O36" s="1"/>
      <c r="P36" s="1"/>
      <c r="Q36" s="1"/>
      <c r="R36" s="1"/>
      <c r="S36" s="1"/>
      <c r="T36" s="1"/>
      <c r="U36" s="1"/>
      <c r="V36" s="1" t="s">
        <v>7</v>
      </c>
      <c r="W36" s="1" t="s">
        <v>7</v>
      </c>
      <c r="X36" s="1" t="s">
        <v>7</v>
      </c>
      <c r="Y36" s="1" t="s">
        <v>7</v>
      </c>
      <c r="Z36" s="1" t="s">
        <v>7</v>
      </c>
      <c r="AA36" s="1" t="s">
        <v>7</v>
      </c>
      <c r="AB36" s="1" t="s">
        <v>7</v>
      </c>
      <c r="AC36" s="1" t="s">
        <v>7</v>
      </c>
      <c r="AD36" s="1" t="s">
        <v>7</v>
      </c>
      <c r="AE36" s="1"/>
      <c r="AF36" s="1"/>
      <c r="AG36" s="1"/>
      <c r="AH36" s="20">
        <f>COUNTIF(juin[[#This Row],[1]:[31]],$AH$5)</f>
        <v>0</v>
      </c>
      <c r="AI36" s="20">
        <f>COUNTIF(juin[[#This Row],[1]:[31]],$AI$4)+COUNTIF(juin[[#This Row],[1]:[31]],$AI$5)</f>
        <v>0</v>
      </c>
      <c r="AJ36" s="20">
        <f>COUNTIF(juin[[#This Row],[1]:[31]],$AJ$5)</f>
        <v>0</v>
      </c>
      <c r="AK36" s="20">
        <f>COUNTIF(juin[[#This Row],[1]:[31]],$AK$5)</f>
        <v>0</v>
      </c>
      <c r="AL36" s="20">
        <f>COUNTIF(juin[[#This Row],[1]:[31]],$AL$5)</f>
        <v>9</v>
      </c>
    </row>
    <row r="37" spans="2:38" ht="30" customHeight="1" x14ac:dyDescent="0.3">
      <c r="B37" s="26"/>
      <c r="AH37" s="21">
        <f>SUM(AH7:AH36)</f>
        <v>14</v>
      </c>
      <c r="AI37" s="21">
        <f t="shared" ref="AI37:AL37" si="1">SUM(AI7:AI36)</f>
        <v>60</v>
      </c>
      <c r="AJ37" s="21">
        <f t="shared" si="1"/>
        <v>17</v>
      </c>
      <c r="AK37" s="21">
        <f t="shared" si="1"/>
        <v>31</v>
      </c>
      <c r="AL37" s="21">
        <f t="shared" si="1"/>
        <v>9</v>
      </c>
    </row>
  </sheetData>
  <mergeCells count="8">
    <mergeCell ref="AC2:AF2"/>
    <mergeCell ref="C4:AG4"/>
    <mergeCell ref="D2:E2"/>
    <mergeCell ref="G2:I2"/>
    <mergeCell ref="K2:L2"/>
    <mergeCell ref="N2:Q2"/>
    <mergeCell ref="S2:V2"/>
    <mergeCell ref="X2:AA2"/>
  </mergeCells>
  <conditionalFormatting sqref="AH7:AH36">
    <cfRule type="dataBar" priority="44">
      <dataBar>
        <cfvo type="num" val="0"/>
        <cfvo type="num" val="31"/>
        <color theme="2" tint="-0.249977111117893"/>
      </dataBar>
      <extLst>
        <ext xmlns:x14="http://schemas.microsoft.com/office/spreadsheetml/2009/9/main" uri="{B025F937-C7B1-47D3-B67F-A62EFF666E3E}">
          <x14:id>{F6E76156-32EA-4218-8D0D-A8B880ED8150}</x14:id>
        </ext>
      </extLst>
    </cfRule>
  </conditionalFormatting>
  <conditionalFormatting sqref="AI7:AK36">
    <cfRule type="dataBar" priority="37">
      <dataBar>
        <cfvo type="num" val="0"/>
        <cfvo type="num" val="31"/>
        <color theme="2" tint="-0.249977111117893"/>
      </dataBar>
      <extLst>
        <ext xmlns:x14="http://schemas.microsoft.com/office/spreadsheetml/2009/9/main" uri="{B025F937-C7B1-47D3-B67F-A62EFF666E3E}">
          <x14:id>{7C07AA91-B5C7-40B7-9F28-68F24D6D7383}</x14:id>
        </ext>
      </extLst>
    </cfRule>
  </conditionalFormatting>
  <conditionalFormatting sqref="C5:AG6">
    <cfRule type="expression" dxfId="323" priority="45">
      <formula>COUNTIF(feries,C$5)&gt;0</formula>
    </cfRule>
  </conditionalFormatting>
  <conditionalFormatting sqref="AL7:AL36">
    <cfRule type="dataBar" priority="17">
      <dataBar>
        <cfvo type="num" val="0"/>
        <cfvo type="num" val="31"/>
        <color theme="2" tint="-0.249977111117893"/>
      </dataBar>
      <extLst>
        <ext xmlns:x14="http://schemas.microsoft.com/office/spreadsheetml/2009/9/main" uri="{B025F937-C7B1-47D3-B67F-A62EFF666E3E}">
          <x14:id>{0EBEAE6E-9F60-4C79-855E-B2C0A3FA1D37}</x14:id>
        </ext>
      </extLst>
    </cfRule>
  </conditionalFormatting>
  <conditionalFormatting sqref="C7:AG15 C17:AG36 C16:G16 I16:AG16">
    <cfRule type="expression" priority="9">
      <formula>C7=""</formula>
    </cfRule>
    <cfRule type="cellIs" dxfId="322" priority="10" operator="equal">
      <formula>"M"</formula>
    </cfRule>
    <cfRule type="cellIs" dxfId="321" priority="11" operator="equal">
      <formula>"A"</formula>
    </cfRule>
    <cfRule type="cellIs" dxfId="320" priority="12" operator="equal">
      <formula>"FS"</formula>
    </cfRule>
    <cfRule type="cellIs" dxfId="319" priority="13" operator="equal">
      <formula>"G2"</formula>
    </cfRule>
    <cfRule type="cellIs" dxfId="318" priority="14" operator="equal">
      <formula>"G1"</formula>
    </cfRule>
    <cfRule type="cellIs" dxfId="317" priority="15" operator="equal">
      <formula>"C"</formula>
    </cfRule>
  </conditionalFormatting>
  <conditionalFormatting sqref="H16">
    <cfRule type="expression" dxfId="77" priority="8">
      <formula>COUNTIF(feries,H$5)&gt;0</formula>
    </cfRule>
  </conditionalFormatting>
  <conditionalFormatting sqref="H16">
    <cfRule type="expression" priority="1">
      <formula>H16=""</formula>
    </cfRule>
    <cfRule type="cellIs" dxfId="76" priority="2" operator="equal">
      <formula>"M"</formula>
    </cfRule>
    <cfRule type="cellIs" dxfId="75" priority="3" operator="equal">
      <formula>"A"</formula>
    </cfRule>
    <cfRule type="cellIs" dxfId="74" priority="4" operator="equal">
      <formula>"FS"</formula>
    </cfRule>
    <cfRule type="cellIs" dxfId="73" priority="5" operator="equal">
      <formula>"G2"</formula>
    </cfRule>
    <cfRule type="cellIs" dxfId="72" priority="6" operator="equal">
      <formula>"G1"</formula>
    </cfRule>
    <cfRule type="cellIs" dxfId="71" priority="7" operator="equal">
      <formula>"C"</formula>
    </cfRule>
  </conditionalFormatting>
  <dataValidations count="15">
    <dataValidation allowBlank="1" showInputMessage="1" showErrorMessage="1" prompt="Entrez l’année dans cette cellule." sqref="AH4 AJ4:AK4" xr:uid="{838376DC-E0B5-4E01-9436-0A163276F3E7}"/>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B78B22FD-FABF-436D-AF74-5FD5359B3B37}"/>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D95CFF0E-E21D-42CE-AA59-F9AD4DAF821B}"/>
    <dataValidation allowBlank="1" showInputMessage="1" showErrorMessage="1" prompt="Les jours de la semaine dans cette ligne sont mis à jour automatiquement pour le mois en fonction de l’année entrée dans AH4. Chaque jour du mois est une colonne dans laquelle noter l’absence et le motif d’absence d’un employé" sqref="C5" xr:uid="{4EDB315A-345E-4338-A42F-3C0471022EAD}"/>
    <dataValidation allowBlank="1" showInputMessage="1" showErrorMessage="1" prompt="Calcule automatiquement le nombre total de jours d’absence d’un employé durant ce mois" sqref="AH6:AL6" xr:uid="{092CC0DE-2D77-445E-921E-99880C495B2B}"/>
    <dataValidation allowBlank="1" showInputMessage="1" showErrorMessage="1" prompt="Si vous mettez à jour le titre, le changement est automatiquement répercuté sur chaque feuille de calcul. Si vous mettez à jour le titre, le changement est automatiquement répercuté sur chaque feuille de calcul" sqref="B1" xr:uid="{4F972E38-0675-4203-BB05-93C9E21EF5A5}"/>
    <dataValidation allowBlank="1" showInputMessage="1" showErrorMessage="1" prompt="Mois de ce calendrier des absences. Mettez à jour l’année dans la cellule AH4. Suivez les totaux mensuels dans la dernière cellule du tableau. Entrez les noms des employés dans la colonne B du tableau" sqref="B4" xr:uid="{DC5D8250-87D4-4FDC-AAD9-31DE844A4467}"/>
    <dataValidation allowBlank="1" showInputMessage="1" showErrorMessage="1" prompt="Cette ligne définit les clés utilisées dans le tableau : Congé en C2, Personnel en F2 et Congé maladie en J2. Les cellules M2 et R2 sont personnalisables" sqref="B2" xr:uid="{EC6792E9-00BC-4D0B-8A47-0DF9C7B8C204}"/>
    <dataValidation allowBlank="1" showInputMessage="1" showErrorMessage="1" prompt="La lettre « C » indique une absence pour cause de congé" sqref="C2 AH5" xr:uid="{666CE5B2-CD6A-4EDC-AD18-3A75E8711CCA}"/>
    <dataValidation allowBlank="1" showInputMessage="1" showErrorMessage="1" prompt="La lettre « P » indique une absence pour motifs personnels" sqref="F2" xr:uid="{843CDFEE-4193-4FA1-84BE-3E9DD233DB2A}"/>
    <dataValidation allowBlank="1" showInputMessage="1" showErrorMessage="1" prompt="La lettre « M » indique une absence pour cause de maladie" sqref="J2" xr:uid="{A8A72799-E4C7-4823-B1E5-A09A1E32EEC5}"/>
    <dataValidation allowBlank="1" showInputMessage="1" showErrorMessage="1" prompt="Entrez une lettre et personnalisez l’étiquette à droite pour ajouter un élément de clé" sqref="M2 R2 AK5" xr:uid="{2FB06EA9-4158-4F02-A569-0AFFE620C9B1}"/>
    <dataValidation allowBlank="1" showInputMessage="1" showErrorMessage="1" prompt="Entrez une étiquette pour décrire la clé personnalisée à gauche" sqref="N2 S2 X2 AC2" xr:uid="{F01E2902-26A4-42B7-BFF4-4B9A65E8E2A8}"/>
    <dataValidation allowBlank="1" showInputMessage="1" showErrorMessage="1" prompt="Le Calendrier des absences des employés suit les absences exprimées en jours pour chaque mois. Il existe 13 feuilles de calcul, 12 mensuelles et la dernière pour les noms des employés. Suivez les absences du mois de janvier dans cette feuille de calcul" sqref="A1" xr:uid="{5145FBA6-8B33-470C-8951-4589AC2C1C9C}"/>
    <dataValidation allowBlank="1" showInputMessage="1" showErrorMessage="1" prompt="Entrez l’année dans la cellule ci-dessous" sqref="AH3:AK3" xr:uid="{5C67D37C-BD6F-4BCC-9EBF-518183ECF273}"/>
  </dataValidations>
  <pageMargins left="0" right="0" top="0" bottom="0" header="0" footer="0"/>
  <pageSetup paperSize="8" scale="74" fitToWidth="0" orientation="landscape"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F6E76156-32EA-4218-8D0D-A8B880ED8150}">
            <x14:dataBar minLength="0" maxLength="100">
              <x14:cfvo type="num">
                <xm:f>0</xm:f>
              </x14:cfvo>
              <x14:cfvo type="num">
                <xm:f>31</xm:f>
              </x14:cfvo>
              <x14:negativeFillColor rgb="FFFF0000"/>
              <x14:axisColor rgb="FF000000"/>
            </x14:dataBar>
          </x14:cfRule>
          <xm:sqref>AH7:AH36</xm:sqref>
        </x14:conditionalFormatting>
        <x14:conditionalFormatting xmlns:xm="http://schemas.microsoft.com/office/excel/2006/main">
          <x14:cfRule type="dataBar" id="{7C07AA91-B5C7-40B7-9F28-68F24D6D7383}">
            <x14:dataBar minLength="0" maxLength="100">
              <x14:cfvo type="num">
                <xm:f>0</xm:f>
              </x14:cfvo>
              <x14:cfvo type="num">
                <xm:f>31</xm:f>
              </x14:cfvo>
              <x14:negativeFillColor rgb="FFFF0000"/>
              <x14:axisColor rgb="FF000000"/>
            </x14:dataBar>
          </x14:cfRule>
          <xm:sqref>AI7:AK36</xm:sqref>
        </x14:conditionalFormatting>
        <x14:conditionalFormatting xmlns:xm="http://schemas.microsoft.com/office/excel/2006/main">
          <x14:cfRule type="dataBar" id="{0EBEAE6E-9F60-4C79-855E-B2C0A3FA1D37}">
            <x14:dataBar minLength="0" maxLength="100">
              <x14:cfvo type="num">
                <xm:f>0</xm:f>
              </x14:cfvo>
              <x14:cfvo type="num">
                <xm:f>31</xm:f>
              </x14:cfvo>
              <x14:negativeFillColor rgb="FFFF0000"/>
              <x14:axisColor rgb="FF000000"/>
            </x14:dataBar>
          </x14:cfRule>
          <xm:sqref>AL7:AL36</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66D14D6F-EEB4-428A-AC32-104E0FC17D60}">
          <x14:formula1>
            <xm:f>'Noms des employés'!$B$4:$B$33</xm:f>
          </x14:formula1>
          <xm:sqref>B7:B36</xm:sqref>
        </x14:dataValidation>
        <x14:dataValidation type="list" allowBlank="1" showInputMessage="1" showErrorMessage="1" prompt="Entrez une lettre et personnalisez l’étiquette à droite pour ajouter un élément de clé" xr:uid="{BBACCC4A-1F9C-49E1-884E-0C2512871EF1}">
          <x14:formula1>
            <xm:f>'Noms des employés'!$L$1:$L$6</xm:f>
          </x14:formula1>
          <xm:sqref>C7:AG36</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54819D-8E97-446C-820B-B221A8307541}">
  <sheetPr codeName="Feuil11">
    <tabColor theme="2" tint="-0.89999084444715716"/>
    <pageSetUpPr fitToPage="1"/>
  </sheetPr>
  <dimension ref="A1:AL37"/>
  <sheetViews>
    <sheetView showGridLines="0" showZeros="0" zoomScale="75" zoomScaleNormal="75" workbookViewId="0">
      <selection activeCell="H16" sqref="H16"/>
    </sheetView>
  </sheetViews>
  <sheetFormatPr baseColWidth="10" defaultColWidth="9.21875" defaultRowHeight="30" customHeight="1" x14ac:dyDescent="0.3"/>
  <cols>
    <col min="1" max="1" width="2.77734375" style="2" customWidth="1"/>
    <col min="2" max="2" width="30.77734375" style="2" customWidth="1"/>
    <col min="3" max="33" width="6.88671875" style="2" customWidth="1"/>
    <col min="34" max="35" width="11.6640625" style="2" customWidth="1"/>
    <col min="36" max="36" width="11.33203125" style="2" bestFit="1" customWidth="1"/>
    <col min="37" max="37" width="11.6640625" style="2" customWidth="1"/>
    <col min="38" max="39" width="9.21875" customWidth="1"/>
  </cols>
  <sheetData>
    <row r="1" spans="1:38" ht="42" customHeight="1" x14ac:dyDescent="0.3">
      <c r="A1" s="5"/>
      <c r="B1" s="4" t="s">
        <v>68</v>
      </c>
    </row>
    <row r="2" spans="1:38" ht="22.95" customHeight="1" x14ac:dyDescent="0.3">
      <c r="B2" s="37" t="s">
        <v>77</v>
      </c>
      <c r="C2" s="38" t="s">
        <v>2</v>
      </c>
      <c r="D2" s="46" t="s">
        <v>70</v>
      </c>
      <c r="E2" s="46"/>
      <c r="F2" s="39" t="s">
        <v>66</v>
      </c>
      <c r="G2" s="46" t="s">
        <v>72</v>
      </c>
      <c r="H2" s="46"/>
      <c r="I2" s="46"/>
      <c r="J2" s="40" t="s">
        <v>67</v>
      </c>
      <c r="K2" s="46" t="s">
        <v>73</v>
      </c>
      <c r="L2" s="46"/>
      <c r="M2" s="41" t="s">
        <v>37</v>
      </c>
      <c r="N2" s="46" t="s">
        <v>74</v>
      </c>
      <c r="O2" s="46"/>
      <c r="P2" s="46"/>
      <c r="Q2" s="46"/>
      <c r="R2" s="42" t="s">
        <v>38</v>
      </c>
      <c r="S2" s="46" t="s">
        <v>75</v>
      </c>
      <c r="T2" s="46"/>
      <c r="U2" s="46"/>
      <c r="V2" s="46"/>
      <c r="W2" s="43"/>
      <c r="X2" s="46" t="s">
        <v>91</v>
      </c>
      <c r="Y2" s="46"/>
      <c r="Z2" s="46"/>
      <c r="AA2" s="46"/>
      <c r="AB2" s="44" t="s">
        <v>7</v>
      </c>
      <c r="AC2" s="46" t="s">
        <v>13</v>
      </c>
      <c r="AD2" s="46"/>
      <c r="AE2" s="46"/>
      <c r="AF2" s="46"/>
    </row>
    <row r="3" spans="1:38" ht="15" customHeight="1" x14ac:dyDescent="0.3">
      <c r="AH3" s="6" t="s">
        <v>69</v>
      </c>
      <c r="AI3" s="6"/>
      <c r="AJ3" s="6"/>
      <c r="AK3" s="6"/>
    </row>
    <row r="4" spans="1:38" ht="30" customHeight="1" x14ac:dyDescent="0.3">
      <c r="B4" s="14" t="s">
        <v>100</v>
      </c>
      <c r="C4" s="45" t="s">
        <v>92</v>
      </c>
      <c r="D4" s="45"/>
      <c r="E4" s="45"/>
      <c r="F4" s="45"/>
      <c r="G4" s="45"/>
      <c r="H4" s="45"/>
      <c r="I4" s="45"/>
      <c r="J4" s="45"/>
      <c r="K4" s="45"/>
      <c r="L4" s="45"/>
      <c r="M4" s="45"/>
      <c r="N4" s="45"/>
      <c r="O4" s="45"/>
      <c r="P4" s="45"/>
      <c r="Q4" s="45"/>
      <c r="R4" s="45"/>
      <c r="S4" s="45"/>
      <c r="T4" s="45"/>
      <c r="U4" s="45"/>
      <c r="V4" s="45"/>
      <c r="W4" s="45"/>
      <c r="X4" s="45"/>
      <c r="Y4" s="45"/>
      <c r="Z4" s="45"/>
      <c r="AA4" s="45"/>
      <c r="AB4" s="45"/>
      <c r="AC4" s="45"/>
      <c r="AD4" s="45"/>
      <c r="AE4" s="45"/>
      <c r="AF4" s="45"/>
      <c r="AG4" s="45"/>
      <c r="AH4" s="30">
        <f>Janvier!AH4</f>
        <v>2023</v>
      </c>
      <c r="AI4" s="25" t="s">
        <v>67</v>
      </c>
      <c r="AJ4" s="30"/>
      <c r="AK4" s="30"/>
    </row>
    <row r="5" spans="1:38" ht="25.05" customHeight="1" x14ac:dyDescent="0.3">
      <c r="B5" s="30"/>
      <c r="C5" s="29">
        <f>DATE(AnnéeCalendrier,2,1)</f>
        <v>44958</v>
      </c>
      <c r="D5" s="29">
        <f>C5+1</f>
        <v>44959</v>
      </c>
      <c r="E5" s="29">
        <f t="shared" ref="E5:AG5" si="0">D5+1</f>
        <v>44960</v>
      </c>
      <c r="F5" s="29">
        <f t="shared" si="0"/>
        <v>44961</v>
      </c>
      <c r="G5" s="29">
        <f t="shared" si="0"/>
        <v>44962</v>
      </c>
      <c r="H5" s="29">
        <f t="shared" si="0"/>
        <v>44963</v>
      </c>
      <c r="I5" s="29">
        <f t="shared" si="0"/>
        <v>44964</v>
      </c>
      <c r="J5" s="29">
        <f t="shared" si="0"/>
        <v>44965</v>
      </c>
      <c r="K5" s="29">
        <f t="shared" si="0"/>
        <v>44966</v>
      </c>
      <c r="L5" s="29">
        <f t="shared" si="0"/>
        <v>44967</v>
      </c>
      <c r="M5" s="29">
        <f t="shared" si="0"/>
        <v>44968</v>
      </c>
      <c r="N5" s="29">
        <f t="shared" si="0"/>
        <v>44969</v>
      </c>
      <c r="O5" s="29">
        <f t="shared" si="0"/>
        <v>44970</v>
      </c>
      <c r="P5" s="29">
        <f t="shared" si="0"/>
        <v>44971</v>
      </c>
      <c r="Q5" s="29">
        <f t="shared" si="0"/>
        <v>44972</v>
      </c>
      <c r="R5" s="29">
        <f t="shared" si="0"/>
        <v>44973</v>
      </c>
      <c r="S5" s="29">
        <f t="shared" si="0"/>
        <v>44974</v>
      </c>
      <c r="T5" s="29">
        <f t="shared" si="0"/>
        <v>44975</v>
      </c>
      <c r="U5" s="29">
        <f t="shared" si="0"/>
        <v>44976</v>
      </c>
      <c r="V5" s="29">
        <f t="shared" si="0"/>
        <v>44977</v>
      </c>
      <c r="W5" s="29">
        <f t="shared" si="0"/>
        <v>44978</v>
      </c>
      <c r="X5" s="29">
        <f t="shared" si="0"/>
        <v>44979</v>
      </c>
      <c r="Y5" s="29">
        <f t="shared" si="0"/>
        <v>44980</v>
      </c>
      <c r="Z5" s="29">
        <f t="shared" si="0"/>
        <v>44981</v>
      </c>
      <c r="AA5" s="29">
        <f t="shared" si="0"/>
        <v>44982</v>
      </c>
      <c r="AB5" s="29">
        <f t="shared" si="0"/>
        <v>44983</v>
      </c>
      <c r="AC5" s="29">
        <f t="shared" si="0"/>
        <v>44984</v>
      </c>
      <c r="AD5" s="29">
        <f t="shared" si="0"/>
        <v>44985</v>
      </c>
      <c r="AE5" s="29">
        <f t="shared" si="0"/>
        <v>44986</v>
      </c>
      <c r="AF5" s="29">
        <f t="shared" si="0"/>
        <v>44987</v>
      </c>
      <c r="AG5" s="29">
        <f t="shared" si="0"/>
        <v>44988</v>
      </c>
      <c r="AH5" s="31" t="s">
        <v>2</v>
      </c>
      <c r="AI5" s="36" t="s">
        <v>66</v>
      </c>
      <c r="AJ5" s="35" t="s">
        <v>37</v>
      </c>
      <c r="AK5" s="34" t="s">
        <v>38</v>
      </c>
      <c r="AL5" s="33" t="s">
        <v>7</v>
      </c>
    </row>
    <row r="6" spans="1:38" ht="31.95" customHeight="1" x14ac:dyDescent="0.3">
      <c r="B6" s="11" t="s">
        <v>1</v>
      </c>
      <c r="C6" s="10" t="s">
        <v>3</v>
      </c>
      <c r="D6" s="32" t="s">
        <v>4</v>
      </c>
      <c r="E6" s="32" t="s">
        <v>5</v>
      </c>
      <c r="F6" s="32" t="s">
        <v>6</v>
      </c>
      <c r="G6" s="32" t="s">
        <v>8</v>
      </c>
      <c r="H6" s="32" t="s">
        <v>9</v>
      </c>
      <c r="I6" s="32" t="s">
        <v>10</v>
      </c>
      <c r="J6" s="32" t="s">
        <v>11</v>
      </c>
      <c r="K6" s="32" t="s">
        <v>12</v>
      </c>
      <c r="L6" s="32" t="s">
        <v>14</v>
      </c>
      <c r="M6" s="32" t="s">
        <v>15</v>
      </c>
      <c r="N6" s="32" t="s">
        <v>16</v>
      </c>
      <c r="O6" s="32" t="s">
        <v>17</v>
      </c>
      <c r="P6" s="32" t="s">
        <v>18</v>
      </c>
      <c r="Q6" s="32" t="s">
        <v>19</v>
      </c>
      <c r="R6" s="32" t="s">
        <v>20</v>
      </c>
      <c r="S6" s="32" t="s">
        <v>21</v>
      </c>
      <c r="T6" s="32" t="s">
        <v>22</v>
      </c>
      <c r="U6" s="32" t="s">
        <v>23</v>
      </c>
      <c r="V6" s="32" t="s">
        <v>24</v>
      </c>
      <c r="W6" s="32" t="s">
        <v>25</v>
      </c>
      <c r="X6" s="32" t="s">
        <v>26</v>
      </c>
      <c r="Y6" s="32" t="s">
        <v>27</v>
      </c>
      <c r="Z6" s="32" t="s">
        <v>28</v>
      </c>
      <c r="AA6" s="32" t="s">
        <v>29</v>
      </c>
      <c r="AB6" s="32" t="s">
        <v>30</v>
      </c>
      <c r="AC6" s="32" t="s">
        <v>31</v>
      </c>
      <c r="AD6" s="32" t="s">
        <v>32</v>
      </c>
      <c r="AE6" s="32" t="s">
        <v>33</v>
      </c>
      <c r="AF6" s="32" t="s">
        <v>34</v>
      </c>
      <c r="AG6" s="32" t="s">
        <v>35</v>
      </c>
      <c r="AH6" s="22" t="s">
        <v>70</v>
      </c>
      <c r="AI6" s="22" t="s">
        <v>71</v>
      </c>
      <c r="AJ6" s="23" t="s">
        <v>76</v>
      </c>
      <c r="AK6" s="22" t="s">
        <v>75</v>
      </c>
      <c r="AL6" s="22" t="s">
        <v>13</v>
      </c>
    </row>
    <row r="7" spans="1:38" ht="30" customHeight="1" x14ac:dyDescent="0.3">
      <c r="B7" s="15" t="s">
        <v>39</v>
      </c>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20">
        <f>COUNTIF(juillet[[#This Row],[1]:[31]],$AH$5)</f>
        <v>0</v>
      </c>
      <c r="AI7" s="20">
        <f>COUNTIF(juillet[[#This Row],[1]:[31]],$AI$4)+COUNTIF(juillet[[#This Row],[1]:[31]],$AI$5)</f>
        <v>0</v>
      </c>
      <c r="AJ7" s="20">
        <f>COUNTIF(juillet[[#This Row],[1]:[31]],$AJ$5)</f>
        <v>0</v>
      </c>
      <c r="AK7" s="20">
        <f>COUNTIF(juillet[[#This Row],[1]:[31]],$AK$5)</f>
        <v>0</v>
      </c>
      <c r="AL7" s="20">
        <f>COUNTIF(juillet[[#This Row],[1]:[31]],$AL$5)</f>
        <v>0</v>
      </c>
    </row>
    <row r="8" spans="1:38" ht="30" customHeight="1" x14ac:dyDescent="0.3">
      <c r="B8" s="16" t="s">
        <v>40</v>
      </c>
      <c r="C8" s="1"/>
      <c r="D8" s="1"/>
      <c r="E8" s="1"/>
      <c r="F8" s="1"/>
      <c r="G8" s="1"/>
      <c r="H8" s="1" t="s">
        <v>66</v>
      </c>
      <c r="I8" s="1" t="s">
        <v>66</v>
      </c>
      <c r="J8" s="1" t="s">
        <v>66</v>
      </c>
      <c r="K8" s="1"/>
      <c r="L8" s="1"/>
      <c r="M8" s="1"/>
      <c r="N8" s="1"/>
      <c r="O8" s="1"/>
      <c r="P8" s="1"/>
      <c r="Q8" s="1"/>
      <c r="R8" s="1"/>
      <c r="S8" s="1"/>
      <c r="T8" s="1"/>
      <c r="U8" s="1"/>
      <c r="V8" s="1"/>
      <c r="W8" s="1"/>
      <c r="X8" s="1"/>
      <c r="Y8" s="1"/>
      <c r="Z8" s="1"/>
      <c r="AA8" s="1"/>
      <c r="AB8" s="1"/>
      <c r="AC8" s="1" t="s">
        <v>66</v>
      </c>
      <c r="AD8" s="1" t="s">
        <v>66</v>
      </c>
      <c r="AE8" s="1" t="s">
        <v>66</v>
      </c>
      <c r="AF8" s="1"/>
      <c r="AG8" s="1"/>
      <c r="AH8" s="20">
        <f>COUNTIF(juillet[[#This Row],[1]:[31]],$AH$5)</f>
        <v>0</v>
      </c>
      <c r="AI8" s="20">
        <f>COUNTIF(juillet[[#This Row],[1]:[31]],$AI$4)+COUNTIF(juillet[[#This Row],[1]:[31]],$AI$5)</f>
        <v>6</v>
      </c>
      <c r="AJ8" s="20">
        <f>COUNTIF(juillet[[#This Row],[1]:[31]],$AJ$5)</f>
        <v>0</v>
      </c>
      <c r="AK8" s="20">
        <f>COUNTIF(juillet[[#This Row],[1]:[31]],$AK$5)</f>
        <v>0</v>
      </c>
      <c r="AL8" s="20">
        <f>COUNTIF(juillet[[#This Row],[1]:[31]],$AL$5)</f>
        <v>0</v>
      </c>
    </row>
    <row r="9" spans="1:38" ht="30" customHeight="1" x14ac:dyDescent="0.3">
      <c r="B9" s="18" t="s">
        <v>41</v>
      </c>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20">
        <f>COUNTIF(juillet[[#This Row],[1]:[31]],$AH$5)</f>
        <v>0</v>
      </c>
      <c r="AI9" s="20">
        <f>COUNTIF(juillet[[#This Row],[1]:[31]],$AI$4)+COUNTIF(juillet[[#This Row],[1]:[31]],$AI$5)</f>
        <v>0</v>
      </c>
      <c r="AJ9" s="20">
        <f>COUNTIF(juillet[[#This Row],[1]:[31]],$AJ$5)</f>
        <v>0</v>
      </c>
      <c r="AK9" s="20">
        <f>COUNTIF(juillet[[#This Row],[1]:[31]],$AK$5)</f>
        <v>0</v>
      </c>
      <c r="AL9" s="20">
        <f>COUNTIF(juillet[[#This Row],[1]:[31]],$AL$5)</f>
        <v>0</v>
      </c>
    </row>
    <row r="10" spans="1:38" ht="30" customHeight="1" x14ac:dyDescent="0.3">
      <c r="B10" s="17" t="s">
        <v>42</v>
      </c>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20">
        <f>COUNTIF(juillet[[#This Row],[1]:[31]],$AH$5)</f>
        <v>0</v>
      </c>
      <c r="AI10" s="20">
        <f>COUNTIF(juillet[[#This Row],[1]:[31]],$AI$4)+COUNTIF(juillet[[#This Row],[1]:[31]],$AI$5)</f>
        <v>0</v>
      </c>
      <c r="AJ10" s="20">
        <f>COUNTIF(juillet[[#This Row],[1]:[31]],$AJ$5)</f>
        <v>0</v>
      </c>
      <c r="AK10" s="20">
        <f>COUNTIF(juillet[[#This Row],[1]:[31]],$AK$5)</f>
        <v>0</v>
      </c>
      <c r="AL10" s="20">
        <f>COUNTIF(juillet[[#This Row],[1]:[31]],$AL$5)</f>
        <v>0</v>
      </c>
    </row>
    <row r="11" spans="1:38" ht="30" customHeight="1" x14ac:dyDescent="0.3">
      <c r="B11" s="18" t="s">
        <v>43</v>
      </c>
      <c r="C11" s="1" t="s">
        <v>67</v>
      </c>
      <c r="D11" s="1"/>
      <c r="E11" s="1"/>
      <c r="F11" s="1"/>
      <c r="G11" s="1"/>
      <c r="H11" s="1"/>
      <c r="I11" s="1"/>
      <c r="J11" s="1"/>
      <c r="K11" s="1"/>
      <c r="L11" s="1"/>
      <c r="M11" s="1"/>
      <c r="N11" s="1"/>
      <c r="O11" s="1"/>
      <c r="P11" s="1"/>
      <c r="Q11" s="1"/>
      <c r="R11" s="1" t="s">
        <v>66</v>
      </c>
      <c r="S11" s="1" t="s">
        <v>66</v>
      </c>
      <c r="T11" s="1" t="s">
        <v>66</v>
      </c>
      <c r="U11" s="1" t="s">
        <v>66</v>
      </c>
      <c r="V11" s="1" t="s">
        <v>66</v>
      </c>
      <c r="W11" s="1" t="s">
        <v>66</v>
      </c>
      <c r="X11" s="1" t="s">
        <v>66</v>
      </c>
      <c r="Y11" s="1"/>
      <c r="Z11" s="1"/>
      <c r="AA11" s="1"/>
      <c r="AB11" s="1"/>
      <c r="AC11" s="1"/>
      <c r="AD11" s="1"/>
      <c r="AE11" s="1"/>
      <c r="AF11" s="1"/>
      <c r="AG11" s="1"/>
      <c r="AH11" s="20">
        <f>COUNTIF(juillet[[#This Row],[1]:[31]],$AH$5)</f>
        <v>0</v>
      </c>
      <c r="AI11" s="20">
        <f>COUNTIF(juillet[[#This Row],[1]:[31]],$AI$4)+COUNTIF(juillet[[#This Row],[1]:[31]],$AI$5)</f>
        <v>8</v>
      </c>
      <c r="AJ11" s="20">
        <f>COUNTIF(juillet[[#This Row],[1]:[31]],$AJ$5)</f>
        <v>0</v>
      </c>
      <c r="AK11" s="20">
        <f>COUNTIF(juillet[[#This Row],[1]:[31]],$AK$5)</f>
        <v>0</v>
      </c>
      <c r="AL11" s="20">
        <f>COUNTIF(juillet[[#This Row],[1]:[31]],$AL$5)</f>
        <v>0</v>
      </c>
    </row>
    <row r="12" spans="1:38" ht="30" customHeight="1" x14ac:dyDescent="0.3">
      <c r="B12" s="17" t="s">
        <v>44</v>
      </c>
      <c r="C12" s="1"/>
      <c r="D12" s="1"/>
      <c r="E12" s="1"/>
      <c r="F12" s="1"/>
      <c r="G12" s="1"/>
      <c r="H12" s="1"/>
      <c r="I12" s="1"/>
      <c r="J12" s="1"/>
      <c r="K12" s="1"/>
      <c r="L12" s="1"/>
      <c r="M12" s="1"/>
      <c r="N12" s="1"/>
      <c r="O12" s="1" t="s">
        <v>66</v>
      </c>
      <c r="P12" s="1" t="s">
        <v>66</v>
      </c>
      <c r="Q12" s="1" t="s">
        <v>66</v>
      </c>
      <c r="R12" s="1"/>
      <c r="S12" s="1"/>
      <c r="T12" s="1"/>
      <c r="U12" s="1"/>
      <c r="V12" s="1"/>
      <c r="W12" s="1"/>
      <c r="X12" s="1"/>
      <c r="Y12" s="1"/>
      <c r="Z12" s="1"/>
      <c r="AA12" s="1"/>
      <c r="AB12" s="1"/>
      <c r="AC12" s="1"/>
      <c r="AD12" s="1"/>
      <c r="AE12" s="1"/>
      <c r="AF12" s="1"/>
      <c r="AG12" s="1"/>
      <c r="AH12" s="20">
        <f>COUNTIF(juillet[[#This Row],[1]:[31]],$AH$5)</f>
        <v>0</v>
      </c>
      <c r="AI12" s="20">
        <f>COUNTIF(juillet[[#This Row],[1]:[31]],$AI$4)+COUNTIF(juillet[[#This Row],[1]:[31]],$AI$5)</f>
        <v>3</v>
      </c>
      <c r="AJ12" s="20">
        <f>COUNTIF(juillet[[#This Row],[1]:[31]],$AJ$5)</f>
        <v>0</v>
      </c>
      <c r="AK12" s="20">
        <f>COUNTIF(juillet[[#This Row],[1]:[31]],$AK$5)</f>
        <v>0</v>
      </c>
      <c r="AL12" s="20">
        <f>COUNTIF(juillet[[#This Row],[1]:[31]],$AL$5)</f>
        <v>0</v>
      </c>
    </row>
    <row r="13" spans="1:38" ht="30" customHeight="1" x14ac:dyDescent="0.3">
      <c r="B13" s="18" t="s">
        <v>45</v>
      </c>
      <c r="C13" s="1"/>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20">
        <f>COUNTIF(juillet[[#This Row],[1]:[31]],$AH$5)</f>
        <v>0</v>
      </c>
      <c r="AI13" s="20">
        <f>COUNTIF(juillet[[#This Row],[1]:[31]],$AI$4)+COUNTIF(juillet[[#This Row],[1]:[31]],$AI$5)</f>
        <v>0</v>
      </c>
      <c r="AJ13" s="20">
        <f>COUNTIF(juillet[[#This Row],[1]:[31]],$AJ$5)</f>
        <v>0</v>
      </c>
      <c r="AK13" s="20">
        <f>COUNTIF(juillet[[#This Row],[1]:[31]],$AK$5)</f>
        <v>0</v>
      </c>
      <c r="AL13" s="20">
        <f>COUNTIF(juillet[[#This Row],[1]:[31]],$AL$5)</f>
        <v>0</v>
      </c>
    </row>
    <row r="14" spans="1:38" ht="30" customHeight="1" x14ac:dyDescent="0.3">
      <c r="B14" s="19" t="s">
        <v>46</v>
      </c>
      <c r="C14" s="1"/>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20">
        <f>COUNTIF(juillet[[#This Row],[1]:[31]],$AH$5)</f>
        <v>0</v>
      </c>
      <c r="AI14" s="20">
        <f>COUNTIF(juillet[[#This Row],[1]:[31]],$AI$4)+COUNTIF(juillet[[#This Row],[1]:[31]],$AI$5)</f>
        <v>0</v>
      </c>
      <c r="AJ14" s="20">
        <f>COUNTIF(juillet[[#This Row],[1]:[31]],$AJ$5)</f>
        <v>0</v>
      </c>
      <c r="AK14" s="20">
        <f>COUNTIF(juillet[[#This Row],[1]:[31]],$AK$5)</f>
        <v>0</v>
      </c>
      <c r="AL14" s="20">
        <f>COUNTIF(juillet[[#This Row],[1]:[31]],$AL$5)</f>
        <v>0</v>
      </c>
    </row>
    <row r="15" spans="1:38" ht="30" customHeight="1" x14ac:dyDescent="0.3">
      <c r="B15" s="19" t="s">
        <v>47</v>
      </c>
      <c r="C15" s="1"/>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20">
        <f>COUNTIF(juillet[[#This Row],[1]:[31]],$AH$5)</f>
        <v>0</v>
      </c>
      <c r="AI15" s="20">
        <f>COUNTIF(juillet[[#This Row],[1]:[31]],$AI$4)+COUNTIF(juillet[[#This Row],[1]:[31]],$AI$5)</f>
        <v>0</v>
      </c>
      <c r="AJ15" s="20">
        <f>COUNTIF(juillet[[#This Row],[1]:[31]],$AJ$5)</f>
        <v>0</v>
      </c>
      <c r="AK15" s="20">
        <f>COUNTIF(juillet[[#This Row],[1]:[31]],$AK$5)</f>
        <v>0</v>
      </c>
      <c r="AL15" s="20">
        <f>COUNTIF(juillet[[#This Row],[1]:[31]],$AL$5)</f>
        <v>0</v>
      </c>
    </row>
    <row r="16" spans="1:38" ht="30" customHeight="1" x14ac:dyDescent="0.3">
      <c r="B16" s="19" t="s">
        <v>48</v>
      </c>
      <c r="C16" s="1"/>
      <c r="D16" s="1" t="s">
        <v>37</v>
      </c>
      <c r="E16" s="1" t="s">
        <v>37</v>
      </c>
      <c r="F16" s="1" t="s">
        <v>37</v>
      </c>
      <c r="G16" s="1" t="s">
        <v>37</v>
      </c>
      <c r="H16" s="1" t="s">
        <v>37</v>
      </c>
      <c r="I16" s="1"/>
      <c r="J16" s="1"/>
      <c r="K16" s="1"/>
      <c r="L16" s="1"/>
      <c r="M16" s="1"/>
      <c r="N16" s="1"/>
      <c r="O16" s="1"/>
      <c r="P16" s="1"/>
      <c r="Q16" s="1"/>
      <c r="R16" s="1"/>
      <c r="S16" s="1"/>
      <c r="T16" s="1"/>
      <c r="U16" s="1"/>
      <c r="V16" s="1"/>
      <c r="W16" s="1"/>
      <c r="X16" s="1"/>
      <c r="Y16" s="1" t="s">
        <v>37</v>
      </c>
      <c r="Z16" s="1" t="s">
        <v>37</v>
      </c>
      <c r="AA16" s="1" t="s">
        <v>37</v>
      </c>
      <c r="AB16" s="1" t="s">
        <v>37</v>
      </c>
      <c r="AC16" s="1" t="s">
        <v>37</v>
      </c>
      <c r="AD16" s="1"/>
      <c r="AE16" s="1"/>
      <c r="AF16" s="1"/>
      <c r="AG16" s="1"/>
      <c r="AH16" s="20">
        <f>COUNTIF(juillet[[#This Row],[1]:[31]],$AH$5)</f>
        <v>0</v>
      </c>
      <c r="AI16" s="20">
        <f>COUNTIF(juillet[[#This Row],[1]:[31]],$AI$4)+COUNTIF(juillet[[#This Row],[1]:[31]],$AI$5)</f>
        <v>0</v>
      </c>
      <c r="AJ16" s="20">
        <f>COUNTIF(juillet[[#This Row],[1]:[31]],$AJ$5)</f>
        <v>10</v>
      </c>
      <c r="AK16" s="20">
        <f>COUNTIF(juillet[[#This Row],[1]:[31]],$AK$5)</f>
        <v>0</v>
      </c>
      <c r="AL16" s="20">
        <f>COUNTIF(juillet[[#This Row],[1]:[31]],$AL$5)</f>
        <v>0</v>
      </c>
    </row>
    <row r="17" spans="2:38" ht="30" customHeight="1" x14ac:dyDescent="0.3">
      <c r="B17" s="19" t="s">
        <v>49</v>
      </c>
      <c r="C17" s="1"/>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20">
        <f>COUNTIF(juillet[[#This Row],[1]:[31]],$AH$5)</f>
        <v>0</v>
      </c>
      <c r="AI17" s="20">
        <f>COUNTIF(juillet[[#This Row],[1]:[31]],$AI$4)+COUNTIF(juillet[[#This Row],[1]:[31]],$AI$5)</f>
        <v>0</v>
      </c>
      <c r="AJ17" s="20">
        <f>COUNTIF(juillet[[#This Row],[1]:[31]],$AJ$5)</f>
        <v>0</v>
      </c>
      <c r="AK17" s="20">
        <f>COUNTIF(juillet[[#This Row],[1]:[31]],$AK$5)</f>
        <v>0</v>
      </c>
      <c r="AL17" s="20">
        <f>COUNTIF(juillet[[#This Row],[1]:[31]],$AL$5)</f>
        <v>0</v>
      </c>
    </row>
    <row r="18" spans="2:38" ht="30" customHeight="1" x14ac:dyDescent="0.3">
      <c r="B18" s="16" t="s">
        <v>50</v>
      </c>
      <c r="C18" s="1" t="s">
        <v>66</v>
      </c>
      <c r="D18" s="1"/>
      <c r="E18" s="1"/>
      <c r="F18" s="1"/>
      <c r="G18" s="1"/>
      <c r="H18" s="1"/>
      <c r="I18" s="1"/>
      <c r="J18" s="1"/>
      <c r="K18" s="1"/>
      <c r="L18" s="1"/>
      <c r="M18" s="1"/>
      <c r="N18" s="1"/>
      <c r="O18" s="1"/>
      <c r="P18" s="1"/>
      <c r="Q18" s="1"/>
      <c r="R18" s="1" t="s">
        <v>66</v>
      </c>
      <c r="S18" s="1" t="s">
        <v>66</v>
      </c>
      <c r="T18" s="1" t="s">
        <v>66</v>
      </c>
      <c r="U18" s="1" t="s">
        <v>66</v>
      </c>
      <c r="V18" s="1" t="s">
        <v>66</v>
      </c>
      <c r="W18" s="1" t="s">
        <v>66</v>
      </c>
      <c r="X18" s="1" t="s">
        <v>66</v>
      </c>
      <c r="Y18" s="1"/>
      <c r="Z18" s="1"/>
      <c r="AA18" s="1"/>
      <c r="AB18" s="1"/>
      <c r="AC18" s="1"/>
      <c r="AD18" s="1"/>
      <c r="AE18" s="1"/>
      <c r="AF18" s="1"/>
      <c r="AG18" s="1"/>
      <c r="AH18" s="20">
        <f>COUNTIF(juillet[[#This Row],[1]:[31]],$AH$5)</f>
        <v>0</v>
      </c>
      <c r="AI18" s="20">
        <f>COUNTIF(juillet[[#This Row],[1]:[31]],$AI$4)+COUNTIF(juillet[[#This Row],[1]:[31]],$AI$5)</f>
        <v>8</v>
      </c>
      <c r="AJ18" s="20">
        <f>COUNTIF(juillet[[#This Row],[1]:[31]],$AJ$5)</f>
        <v>0</v>
      </c>
      <c r="AK18" s="20">
        <f>COUNTIF(juillet[[#This Row],[1]:[31]],$AK$5)</f>
        <v>0</v>
      </c>
      <c r="AL18" s="20">
        <f>COUNTIF(juillet[[#This Row],[1]:[31]],$AL$5)</f>
        <v>0</v>
      </c>
    </row>
    <row r="19" spans="2:38" ht="30" customHeight="1" x14ac:dyDescent="0.3">
      <c r="B19" s="16" t="s">
        <v>51</v>
      </c>
      <c r="C19" s="1" t="s">
        <v>38</v>
      </c>
      <c r="D19" s="1" t="s">
        <v>38</v>
      </c>
      <c r="E19" s="1" t="s">
        <v>38</v>
      </c>
      <c r="F19" s="1" t="s">
        <v>38</v>
      </c>
      <c r="G19" s="1" t="s">
        <v>38</v>
      </c>
      <c r="H19" s="1" t="s">
        <v>38</v>
      </c>
      <c r="I19" s="1" t="s">
        <v>38</v>
      </c>
      <c r="J19" s="1" t="s">
        <v>38</v>
      </c>
      <c r="K19" s="1" t="s">
        <v>38</v>
      </c>
      <c r="L19" s="1" t="s">
        <v>38</v>
      </c>
      <c r="M19" s="1" t="s">
        <v>38</v>
      </c>
      <c r="N19" s="1" t="s">
        <v>38</v>
      </c>
      <c r="O19" s="1" t="s">
        <v>38</v>
      </c>
      <c r="P19" s="1" t="s">
        <v>38</v>
      </c>
      <c r="Q19" s="1" t="s">
        <v>38</v>
      </c>
      <c r="R19" s="1" t="s">
        <v>38</v>
      </c>
      <c r="S19" s="1" t="s">
        <v>38</v>
      </c>
      <c r="T19" s="1" t="s">
        <v>38</v>
      </c>
      <c r="U19" s="1" t="s">
        <v>38</v>
      </c>
      <c r="V19" s="1" t="s">
        <v>38</v>
      </c>
      <c r="W19" s="1" t="s">
        <v>38</v>
      </c>
      <c r="X19" s="1" t="s">
        <v>38</v>
      </c>
      <c r="Y19" s="1" t="s">
        <v>38</v>
      </c>
      <c r="Z19" s="1" t="s">
        <v>38</v>
      </c>
      <c r="AA19" s="1" t="s">
        <v>38</v>
      </c>
      <c r="AB19" s="1" t="s">
        <v>38</v>
      </c>
      <c r="AC19" s="1" t="s">
        <v>38</v>
      </c>
      <c r="AD19" s="1" t="s">
        <v>38</v>
      </c>
      <c r="AE19" s="1" t="s">
        <v>38</v>
      </c>
      <c r="AF19" s="1" t="s">
        <v>38</v>
      </c>
      <c r="AG19" s="1" t="s">
        <v>38</v>
      </c>
      <c r="AH19" s="20">
        <f>COUNTIF(juillet[[#This Row],[1]:[31]],$AH$5)</f>
        <v>0</v>
      </c>
      <c r="AI19" s="20">
        <f>COUNTIF(juillet[[#This Row],[1]:[31]],$AI$4)+COUNTIF(juillet[[#This Row],[1]:[31]],$AI$5)</f>
        <v>0</v>
      </c>
      <c r="AJ19" s="20">
        <f>COUNTIF(juillet[[#This Row],[1]:[31]],$AJ$5)</f>
        <v>0</v>
      </c>
      <c r="AK19" s="20">
        <f>COUNTIF(juillet[[#This Row],[1]:[31]],$AK$5)</f>
        <v>31</v>
      </c>
      <c r="AL19" s="20">
        <f>COUNTIF(juillet[[#This Row],[1]:[31]],$AL$5)</f>
        <v>0</v>
      </c>
    </row>
    <row r="20" spans="2:38" ht="30" customHeight="1" x14ac:dyDescent="0.3">
      <c r="B20" s="19" t="s">
        <v>52</v>
      </c>
      <c r="C20" s="1"/>
      <c r="D20" s="1"/>
      <c r="E20" s="1"/>
      <c r="F20" s="1"/>
      <c r="G20" s="1"/>
      <c r="H20" s="1"/>
      <c r="I20" s="1"/>
      <c r="J20" s="1"/>
      <c r="K20" s="1"/>
      <c r="L20" s="1"/>
      <c r="M20" s="1"/>
      <c r="N20" s="1"/>
      <c r="O20" s="1" t="s">
        <v>67</v>
      </c>
      <c r="P20" s="1" t="s">
        <v>67</v>
      </c>
      <c r="Q20" s="1" t="s">
        <v>67</v>
      </c>
      <c r="R20" s="1"/>
      <c r="S20" s="1"/>
      <c r="T20" s="1"/>
      <c r="U20" s="1"/>
      <c r="V20" s="1"/>
      <c r="W20" s="1"/>
      <c r="X20" s="1"/>
      <c r="Y20" s="1"/>
      <c r="Z20" s="1"/>
      <c r="AA20" s="1"/>
      <c r="AB20" s="1"/>
      <c r="AC20" s="1"/>
      <c r="AD20" s="1"/>
      <c r="AE20" s="1"/>
      <c r="AF20" s="1" t="s">
        <v>37</v>
      </c>
      <c r="AG20" s="1"/>
      <c r="AH20" s="20">
        <f>COUNTIF(juillet[[#This Row],[1]:[31]],$AH$5)</f>
        <v>0</v>
      </c>
      <c r="AI20" s="20">
        <f>COUNTIF(juillet[[#This Row],[1]:[31]],$AI$4)+COUNTIF(juillet[[#This Row],[1]:[31]],$AI$5)</f>
        <v>3</v>
      </c>
      <c r="AJ20" s="20">
        <f>COUNTIF(juillet[[#This Row],[1]:[31]],$AJ$5)</f>
        <v>1</v>
      </c>
      <c r="AK20" s="20">
        <f>COUNTIF(juillet[[#This Row],[1]:[31]],$AK$5)</f>
        <v>0</v>
      </c>
      <c r="AL20" s="20">
        <f>COUNTIF(juillet[[#This Row],[1]:[31]],$AL$5)</f>
        <v>0</v>
      </c>
    </row>
    <row r="21" spans="2:38" ht="30" customHeight="1" x14ac:dyDescent="0.3">
      <c r="B21" s="18" t="s">
        <v>53</v>
      </c>
      <c r="C21" s="1" t="s">
        <v>66</v>
      </c>
      <c r="D21" s="1" t="s">
        <v>2</v>
      </c>
      <c r="E21" s="1" t="s">
        <v>2</v>
      </c>
      <c r="F21" s="1" t="s">
        <v>2</v>
      </c>
      <c r="G21" s="1" t="s">
        <v>2</v>
      </c>
      <c r="H21" s="1" t="s">
        <v>2</v>
      </c>
      <c r="I21" s="1" t="s">
        <v>2</v>
      </c>
      <c r="J21" s="1" t="s">
        <v>2</v>
      </c>
      <c r="K21" s="1" t="s">
        <v>2</v>
      </c>
      <c r="L21" s="1" t="s">
        <v>2</v>
      </c>
      <c r="M21" s="1" t="s">
        <v>2</v>
      </c>
      <c r="N21" s="1" t="s">
        <v>2</v>
      </c>
      <c r="O21" s="1" t="s">
        <v>2</v>
      </c>
      <c r="P21" s="1" t="s">
        <v>2</v>
      </c>
      <c r="Q21" s="1" t="s">
        <v>2</v>
      </c>
      <c r="R21" s="1"/>
      <c r="S21" s="1"/>
      <c r="T21" s="1"/>
      <c r="U21" s="1"/>
      <c r="V21" s="1"/>
      <c r="W21" s="1"/>
      <c r="X21" s="1"/>
      <c r="Y21" s="1"/>
      <c r="Z21" s="1"/>
      <c r="AA21" s="1"/>
      <c r="AB21" s="1"/>
      <c r="AC21" s="1"/>
      <c r="AD21" s="1"/>
      <c r="AE21" s="1"/>
      <c r="AF21" s="1"/>
      <c r="AG21" s="1"/>
      <c r="AH21" s="20">
        <f>COUNTIF(juillet[[#This Row],[1]:[31]],$AH$5)</f>
        <v>14</v>
      </c>
      <c r="AI21" s="20">
        <f>COUNTIF(juillet[[#This Row],[1]:[31]],$AI$4)+COUNTIF(juillet[[#This Row],[1]:[31]],$AI$5)</f>
        <v>1</v>
      </c>
      <c r="AJ21" s="20">
        <f>COUNTIF(juillet[[#This Row],[1]:[31]],$AJ$5)</f>
        <v>0</v>
      </c>
      <c r="AK21" s="20">
        <f>COUNTIF(juillet[[#This Row],[1]:[31]],$AK$5)</f>
        <v>0</v>
      </c>
      <c r="AL21" s="20">
        <f>COUNTIF(juillet[[#This Row],[1]:[31]],$AL$5)</f>
        <v>0</v>
      </c>
    </row>
    <row r="22" spans="2:38" ht="30" customHeight="1" x14ac:dyDescent="0.3">
      <c r="B22" s="17" t="s">
        <v>54</v>
      </c>
      <c r="C22" s="1"/>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20">
        <f>COUNTIF(juillet[[#This Row],[1]:[31]],$AH$5)</f>
        <v>0</v>
      </c>
      <c r="AI22" s="20">
        <f>COUNTIF(juillet[[#This Row],[1]:[31]],$AI$4)+COUNTIF(juillet[[#This Row],[1]:[31]],$AI$5)</f>
        <v>0</v>
      </c>
      <c r="AJ22" s="20">
        <f>COUNTIF(juillet[[#This Row],[1]:[31]],$AJ$5)</f>
        <v>0</v>
      </c>
      <c r="AK22" s="20">
        <f>COUNTIF(juillet[[#This Row],[1]:[31]],$AK$5)</f>
        <v>0</v>
      </c>
      <c r="AL22" s="20">
        <f>COUNTIF(juillet[[#This Row],[1]:[31]],$AL$5)</f>
        <v>0</v>
      </c>
    </row>
    <row r="23" spans="2:38" ht="30" customHeight="1" x14ac:dyDescent="0.3">
      <c r="B23" s="19" t="s">
        <v>55</v>
      </c>
      <c r="C23" s="1"/>
      <c r="D23" s="1"/>
      <c r="E23" s="1"/>
      <c r="F23" s="1"/>
      <c r="G23" s="1"/>
      <c r="H23" s="1"/>
      <c r="I23" s="1"/>
      <c r="J23" s="1"/>
      <c r="K23" s="1"/>
      <c r="L23" s="1"/>
      <c r="M23" s="1"/>
      <c r="N23" s="1"/>
      <c r="O23" s="1"/>
      <c r="P23" s="1"/>
      <c r="Q23" s="1"/>
      <c r="R23" s="1"/>
      <c r="S23" s="1"/>
      <c r="T23" s="1"/>
      <c r="U23" s="1"/>
      <c r="V23" s="1"/>
      <c r="W23" s="1"/>
      <c r="X23" s="1"/>
      <c r="Y23" s="1"/>
      <c r="Z23" s="1"/>
      <c r="AA23" s="1"/>
      <c r="AB23" s="1"/>
      <c r="AC23" s="1" t="s">
        <v>66</v>
      </c>
      <c r="AD23" s="1" t="s">
        <v>66</v>
      </c>
      <c r="AE23" s="1" t="s">
        <v>66</v>
      </c>
      <c r="AF23" s="1"/>
      <c r="AG23" s="1"/>
      <c r="AH23" s="20">
        <f>COUNTIF(juillet[[#This Row],[1]:[31]],$AH$5)</f>
        <v>0</v>
      </c>
      <c r="AI23" s="20">
        <f>COUNTIF(juillet[[#This Row],[1]:[31]],$AI$4)+COUNTIF(juillet[[#This Row],[1]:[31]],$AI$5)</f>
        <v>3</v>
      </c>
      <c r="AJ23" s="20">
        <f>COUNTIF(juillet[[#This Row],[1]:[31]],$AJ$5)</f>
        <v>0</v>
      </c>
      <c r="AK23" s="20">
        <f>COUNTIF(juillet[[#This Row],[1]:[31]],$AK$5)</f>
        <v>0</v>
      </c>
      <c r="AL23" s="20">
        <f>COUNTIF(juillet[[#This Row],[1]:[31]],$AL$5)</f>
        <v>0</v>
      </c>
    </row>
    <row r="24" spans="2:38" ht="30" customHeight="1" x14ac:dyDescent="0.3">
      <c r="B24" s="17" t="s">
        <v>56</v>
      </c>
      <c r="C24" s="1"/>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20">
        <f>COUNTIF(juillet[[#This Row],[1]:[31]],$AH$5)</f>
        <v>0</v>
      </c>
      <c r="AI24" s="20">
        <f>COUNTIF(juillet[[#This Row],[1]:[31]],$AI$4)+COUNTIF(juillet[[#This Row],[1]:[31]],$AI$5)</f>
        <v>0</v>
      </c>
      <c r="AJ24" s="20">
        <f>COUNTIF(juillet[[#This Row],[1]:[31]],$AJ$5)</f>
        <v>0</v>
      </c>
      <c r="AK24" s="20">
        <f>COUNTIF(juillet[[#This Row],[1]:[31]],$AK$5)</f>
        <v>0</v>
      </c>
      <c r="AL24" s="20">
        <f>COUNTIF(juillet[[#This Row],[1]:[31]],$AL$5)</f>
        <v>0</v>
      </c>
    </row>
    <row r="25" spans="2:38" ht="30" customHeight="1" x14ac:dyDescent="0.3">
      <c r="B25" s="19" t="s">
        <v>57</v>
      </c>
      <c r="C25" s="1"/>
      <c r="D25" s="1"/>
      <c r="E25" s="1"/>
      <c r="F25" s="1"/>
      <c r="G25" s="1"/>
      <c r="H25" s="1" t="s">
        <v>66</v>
      </c>
      <c r="I25" s="1" t="s">
        <v>66</v>
      </c>
      <c r="J25" s="1" t="s">
        <v>66</v>
      </c>
      <c r="K25" s="1"/>
      <c r="L25" s="1"/>
      <c r="M25" s="1"/>
      <c r="N25" s="1"/>
      <c r="O25" s="1"/>
      <c r="P25" s="1"/>
      <c r="Q25" s="1"/>
      <c r="R25" s="1"/>
      <c r="S25" s="1"/>
      <c r="T25" s="1"/>
      <c r="U25" s="1"/>
      <c r="V25" s="1"/>
      <c r="W25" s="1"/>
      <c r="X25" s="1"/>
      <c r="Y25" s="1"/>
      <c r="Z25" s="1"/>
      <c r="AA25" s="1"/>
      <c r="AB25" s="1"/>
      <c r="AC25" s="1"/>
      <c r="AD25" s="1"/>
      <c r="AE25" s="1"/>
      <c r="AF25" s="1"/>
      <c r="AG25" s="1"/>
      <c r="AH25" s="20">
        <f>COUNTIF(juillet[[#This Row],[1]:[31]],$AH$5)</f>
        <v>0</v>
      </c>
      <c r="AI25" s="20">
        <f>COUNTIF(juillet[[#This Row],[1]:[31]],$AI$4)+COUNTIF(juillet[[#This Row],[1]:[31]],$AI$5)</f>
        <v>3</v>
      </c>
      <c r="AJ25" s="20">
        <f>COUNTIF(juillet[[#This Row],[1]:[31]],$AJ$5)</f>
        <v>0</v>
      </c>
      <c r="AK25" s="20">
        <f>COUNTIF(juillet[[#This Row],[1]:[31]],$AK$5)</f>
        <v>0</v>
      </c>
      <c r="AL25" s="20">
        <f>COUNTIF(juillet[[#This Row],[1]:[31]],$AL$5)</f>
        <v>0</v>
      </c>
    </row>
    <row r="26" spans="2:38" ht="30" customHeight="1" x14ac:dyDescent="0.3">
      <c r="B26" s="16" t="s">
        <v>58</v>
      </c>
      <c r="C26" s="1"/>
      <c r="D26" s="1"/>
      <c r="E26" s="1"/>
      <c r="F26" s="1"/>
      <c r="G26" s="1"/>
      <c r="H26" s="1"/>
      <c r="I26" s="1"/>
      <c r="J26" s="1"/>
      <c r="K26" s="1"/>
      <c r="L26" s="1"/>
      <c r="M26" s="1"/>
      <c r="N26" s="1"/>
      <c r="O26" s="1" t="s">
        <v>66</v>
      </c>
      <c r="P26" s="1" t="s">
        <v>66</v>
      </c>
      <c r="Q26" s="1" t="s">
        <v>66</v>
      </c>
      <c r="R26" s="1"/>
      <c r="S26" s="1"/>
      <c r="T26" s="1"/>
      <c r="U26" s="1"/>
      <c r="V26" s="1"/>
      <c r="W26" s="1"/>
      <c r="X26" s="1"/>
      <c r="Y26" s="1"/>
      <c r="Z26" s="1"/>
      <c r="AA26" s="1"/>
      <c r="AB26" s="1"/>
      <c r="AC26" s="1" t="s">
        <v>67</v>
      </c>
      <c r="AD26" s="1" t="s">
        <v>67</v>
      </c>
      <c r="AE26" s="1" t="s">
        <v>67</v>
      </c>
      <c r="AF26" s="1"/>
      <c r="AG26" s="1"/>
      <c r="AH26" s="20">
        <f>COUNTIF(juillet[[#This Row],[1]:[31]],$AH$5)</f>
        <v>0</v>
      </c>
      <c r="AI26" s="20">
        <f>COUNTIF(juillet[[#This Row],[1]:[31]],$AI$4)+COUNTIF(juillet[[#This Row],[1]:[31]],$AI$5)</f>
        <v>6</v>
      </c>
      <c r="AJ26" s="20">
        <f>COUNTIF(juillet[[#This Row],[1]:[31]],$AJ$5)</f>
        <v>0</v>
      </c>
      <c r="AK26" s="20">
        <f>COUNTIF(juillet[[#This Row],[1]:[31]],$AK$5)</f>
        <v>0</v>
      </c>
      <c r="AL26" s="20">
        <f>COUNTIF(juillet[[#This Row],[1]:[31]],$AL$5)</f>
        <v>0</v>
      </c>
    </row>
    <row r="27" spans="2:38" ht="30" customHeight="1" x14ac:dyDescent="0.3">
      <c r="B27" s="19" t="s">
        <v>59</v>
      </c>
      <c r="C27" s="1"/>
      <c r="D27" s="1"/>
      <c r="E27" s="1"/>
      <c r="F27" s="1"/>
      <c r="G27" s="1"/>
      <c r="H27" s="1"/>
      <c r="I27" s="1"/>
      <c r="J27" s="1"/>
      <c r="K27" s="1"/>
      <c r="L27" s="1"/>
      <c r="M27" s="1"/>
      <c r="N27" s="1"/>
      <c r="O27" s="1"/>
      <c r="P27" s="1"/>
      <c r="Q27" s="1"/>
      <c r="R27" s="1"/>
      <c r="S27" s="1"/>
      <c r="T27" s="1"/>
      <c r="U27" s="1"/>
      <c r="V27" s="1" t="s">
        <v>67</v>
      </c>
      <c r="W27" s="1" t="s">
        <v>67</v>
      </c>
      <c r="X27" s="1" t="s">
        <v>67</v>
      </c>
      <c r="Y27" s="1"/>
      <c r="Z27" s="1"/>
      <c r="AA27" s="1"/>
      <c r="AB27" s="1"/>
      <c r="AC27" s="1"/>
      <c r="AD27" s="1"/>
      <c r="AE27" s="1"/>
      <c r="AF27" s="1"/>
      <c r="AG27" s="1"/>
      <c r="AH27" s="20">
        <f>COUNTIF(juillet[[#This Row],[1]:[31]],$AH$5)</f>
        <v>0</v>
      </c>
      <c r="AI27" s="20">
        <f>COUNTIF(juillet[[#This Row],[1]:[31]],$AI$4)+COUNTIF(juillet[[#This Row],[1]:[31]],$AI$5)</f>
        <v>3</v>
      </c>
      <c r="AJ27" s="20">
        <f>COUNTIF(juillet[[#This Row],[1]:[31]],$AJ$5)</f>
        <v>0</v>
      </c>
      <c r="AK27" s="20">
        <f>COUNTIF(juillet[[#This Row],[1]:[31]],$AK$5)</f>
        <v>0</v>
      </c>
      <c r="AL27" s="20">
        <f>COUNTIF(juillet[[#This Row],[1]:[31]],$AL$5)</f>
        <v>0</v>
      </c>
    </row>
    <row r="28" spans="2:38" ht="30" customHeight="1" x14ac:dyDescent="0.3">
      <c r="B28" s="16" t="s">
        <v>60</v>
      </c>
      <c r="C28" s="1"/>
      <c r="D28" s="1"/>
      <c r="E28" s="1"/>
      <c r="F28" s="1"/>
      <c r="G28" s="1"/>
      <c r="H28" s="1"/>
      <c r="I28" s="1"/>
      <c r="J28" s="1"/>
      <c r="K28" s="1"/>
      <c r="L28" s="1"/>
      <c r="M28" s="1"/>
      <c r="N28" s="1"/>
      <c r="O28" s="1" t="s">
        <v>67</v>
      </c>
      <c r="P28" s="1" t="s">
        <v>67</v>
      </c>
      <c r="Q28" s="1" t="s">
        <v>67</v>
      </c>
      <c r="R28" s="1"/>
      <c r="S28" s="1"/>
      <c r="T28" s="1"/>
      <c r="U28" s="1"/>
      <c r="V28" s="1"/>
      <c r="W28" s="1"/>
      <c r="X28" s="1"/>
      <c r="Y28" s="1"/>
      <c r="Z28" s="1"/>
      <c r="AA28" s="1"/>
      <c r="AB28" s="1"/>
      <c r="AC28" s="1"/>
      <c r="AD28" s="1"/>
      <c r="AE28" s="1"/>
      <c r="AF28" s="1"/>
      <c r="AG28" s="1"/>
      <c r="AH28" s="20">
        <f>COUNTIF(juillet[[#This Row],[1]:[31]],$AH$5)</f>
        <v>0</v>
      </c>
      <c r="AI28" s="20">
        <f>COUNTIF(juillet[[#This Row],[1]:[31]],$AI$4)+COUNTIF(juillet[[#This Row],[1]:[31]],$AI$5)</f>
        <v>3</v>
      </c>
      <c r="AJ28" s="20">
        <f>COUNTIF(juillet[[#This Row],[1]:[31]],$AJ$5)</f>
        <v>0</v>
      </c>
      <c r="AK28" s="20">
        <f>COUNTIF(juillet[[#This Row],[1]:[31]],$AK$5)</f>
        <v>0</v>
      </c>
      <c r="AL28" s="20">
        <f>COUNTIF(juillet[[#This Row],[1]:[31]],$AL$5)</f>
        <v>0</v>
      </c>
    </row>
    <row r="29" spans="2:38" ht="30" customHeight="1" x14ac:dyDescent="0.3">
      <c r="B29" s="16" t="s">
        <v>61</v>
      </c>
      <c r="C29" s="1" t="s">
        <v>67</v>
      </c>
      <c r="D29" s="1"/>
      <c r="E29" s="1"/>
      <c r="F29" s="1"/>
      <c r="G29" s="1"/>
      <c r="H29" s="1"/>
      <c r="I29" s="1"/>
      <c r="J29" s="1"/>
      <c r="K29" s="1"/>
      <c r="L29" s="1"/>
      <c r="M29" s="1"/>
      <c r="N29" s="1"/>
      <c r="O29" s="1"/>
      <c r="P29" s="1"/>
      <c r="Q29" s="1"/>
      <c r="R29" s="1"/>
      <c r="S29" s="1"/>
      <c r="T29" s="1"/>
      <c r="U29" s="1"/>
      <c r="V29" s="1" t="s">
        <v>67</v>
      </c>
      <c r="W29" s="1" t="s">
        <v>67</v>
      </c>
      <c r="X29" s="1" t="s">
        <v>67</v>
      </c>
      <c r="Y29" s="1"/>
      <c r="Z29" s="1"/>
      <c r="AA29" s="1"/>
      <c r="AB29" s="1"/>
      <c r="AC29" s="1"/>
      <c r="AD29" s="1"/>
      <c r="AE29" s="1"/>
      <c r="AF29" s="1"/>
      <c r="AG29" s="1"/>
      <c r="AH29" s="20">
        <f>COUNTIF(juillet[[#This Row],[1]:[31]],$AH$5)</f>
        <v>0</v>
      </c>
      <c r="AI29" s="20">
        <f>COUNTIF(juillet[[#This Row],[1]:[31]],$AI$4)+COUNTIF(juillet[[#This Row],[1]:[31]],$AI$5)</f>
        <v>4</v>
      </c>
      <c r="AJ29" s="20">
        <f>COUNTIF(juillet[[#This Row],[1]:[31]],$AJ$5)</f>
        <v>0</v>
      </c>
      <c r="AK29" s="20">
        <f>COUNTIF(juillet[[#This Row],[1]:[31]],$AK$5)</f>
        <v>0</v>
      </c>
      <c r="AL29" s="20">
        <f>COUNTIF(juillet[[#This Row],[1]:[31]],$AL$5)</f>
        <v>0</v>
      </c>
    </row>
    <row r="30" spans="2:38" ht="30" customHeight="1" x14ac:dyDescent="0.3">
      <c r="B30" s="19" t="s">
        <v>62</v>
      </c>
      <c r="C30" s="1"/>
      <c r="D30" s="1"/>
      <c r="E30" s="1"/>
      <c r="F30" s="1"/>
      <c r="G30" s="1"/>
      <c r="H30" s="1"/>
      <c r="I30" s="1"/>
      <c r="J30" s="1"/>
      <c r="K30" s="1"/>
      <c r="L30" s="1"/>
      <c r="M30" s="1"/>
      <c r="N30" s="1"/>
      <c r="O30" s="1"/>
      <c r="P30" s="1"/>
      <c r="Q30" s="1"/>
      <c r="R30" s="1"/>
      <c r="S30" s="1"/>
      <c r="T30" s="1"/>
      <c r="U30" s="1"/>
      <c r="V30" s="1"/>
      <c r="W30" s="1"/>
      <c r="X30" s="1"/>
      <c r="Y30" s="1"/>
      <c r="Z30" s="1"/>
      <c r="AA30" s="1"/>
      <c r="AB30" s="1"/>
      <c r="AC30" s="1" t="s">
        <v>67</v>
      </c>
      <c r="AD30" s="1" t="s">
        <v>67</v>
      </c>
      <c r="AE30" s="1" t="s">
        <v>67</v>
      </c>
      <c r="AF30" s="1"/>
      <c r="AG30" s="1"/>
      <c r="AH30" s="20">
        <f>COUNTIF(juillet[[#This Row],[1]:[31]],$AH$5)</f>
        <v>0</v>
      </c>
      <c r="AI30" s="20">
        <f>COUNTIF(juillet[[#This Row],[1]:[31]],$AI$4)+COUNTIF(juillet[[#This Row],[1]:[31]],$AI$5)</f>
        <v>3</v>
      </c>
      <c r="AJ30" s="20">
        <f>COUNTIF(juillet[[#This Row],[1]:[31]],$AJ$5)</f>
        <v>0</v>
      </c>
      <c r="AK30" s="20">
        <f>COUNTIF(juillet[[#This Row],[1]:[31]],$AK$5)</f>
        <v>0</v>
      </c>
      <c r="AL30" s="20">
        <f>COUNTIF(juillet[[#This Row],[1]:[31]],$AL$5)</f>
        <v>0</v>
      </c>
    </row>
    <row r="31" spans="2:38" ht="30" customHeight="1" x14ac:dyDescent="0.3">
      <c r="B31" s="19" t="s">
        <v>63</v>
      </c>
      <c r="C31" s="1"/>
      <c r="D31" s="1"/>
      <c r="E31" s="1"/>
      <c r="F31" s="1"/>
      <c r="G31" s="1"/>
      <c r="H31" s="1" t="s">
        <v>67</v>
      </c>
      <c r="I31" s="1" t="s">
        <v>67</v>
      </c>
      <c r="J31" s="1" t="s">
        <v>67</v>
      </c>
      <c r="K31" s="1"/>
      <c r="L31" s="1"/>
      <c r="M31" s="1"/>
      <c r="N31" s="1"/>
      <c r="O31" s="1"/>
      <c r="P31" s="1"/>
      <c r="Q31" s="1"/>
      <c r="R31" s="1"/>
      <c r="S31" s="1"/>
      <c r="T31" s="1"/>
      <c r="U31" s="1"/>
      <c r="V31" s="1"/>
      <c r="W31" s="1"/>
      <c r="X31" s="1"/>
      <c r="Y31" s="1"/>
      <c r="Z31" s="1"/>
      <c r="AA31" s="1"/>
      <c r="AB31" s="1"/>
      <c r="AC31" s="1"/>
      <c r="AD31" s="1"/>
      <c r="AE31" s="1"/>
      <c r="AF31" s="1"/>
      <c r="AG31" s="1"/>
      <c r="AH31" s="20">
        <f>COUNTIF(juillet[[#This Row],[1]:[31]],$AH$5)</f>
        <v>0</v>
      </c>
      <c r="AI31" s="20">
        <f>COUNTIF(juillet[[#This Row],[1]:[31]],$AI$4)+COUNTIF(juillet[[#This Row],[1]:[31]],$AI$5)</f>
        <v>3</v>
      </c>
      <c r="AJ31" s="20">
        <f>COUNTIF(juillet[[#This Row],[1]:[31]],$AJ$5)</f>
        <v>0</v>
      </c>
      <c r="AK31" s="20">
        <f>COUNTIF(juillet[[#This Row],[1]:[31]],$AK$5)</f>
        <v>0</v>
      </c>
      <c r="AL31" s="20">
        <f>COUNTIF(juillet[[#This Row],[1]:[31]],$AL$5)</f>
        <v>0</v>
      </c>
    </row>
    <row r="32" spans="2:38" ht="30" customHeight="1" x14ac:dyDescent="0.3">
      <c r="B32" s="17" t="s">
        <v>64</v>
      </c>
      <c r="C32" s="1"/>
      <c r="D32" s="1" t="s">
        <v>37</v>
      </c>
      <c r="E32" s="1" t="s">
        <v>37</v>
      </c>
      <c r="F32" s="1" t="s">
        <v>37</v>
      </c>
      <c r="G32" s="1" t="s">
        <v>37</v>
      </c>
      <c r="H32" s="1" t="s">
        <v>37</v>
      </c>
      <c r="I32" s="1"/>
      <c r="J32" s="1"/>
      <c r="K32" s="1"/>
      <c r="L32" s="1"/>
      <c r="M32" s="1"/>
      <c r="N32" s="1"/>
      <c r="O32" s="1"/>
      <c r="P32" s="1"/>
      <c r="Q32" s="1"/>
      <c r="R32" s="1"/>
      <c r="S32" s="1"/>
      <c r="T32" s="1"/>
      <c r="U32" s="1"/>
      <c r="V32" s="1"/>
      <c r="W32" s="1"/>
      <c r="X32" s="1"/>
      <c r="Y32" s="1"/>
      <c r="Z32" s="1"/>
      <c r="AA32" s="1"/>
      <c r="AB32" s="1"/>
      <c r="AC32" s="1"/>
      <c r="AD32" s="1"/>
      <c r="AE32" s="1"/>
      <c r="AF32" s="1" t="s">
        <v>37</v>
      </c>
      <c r="AG32" s="1"/>
      <c r="AH32" s="20">
        <f>COUNTIF(juillet[[#This Row],[1]:[31]],$AH$5)</f>
        <v>0</v>
      </c>
      <c r="AI32" s="20">
        <f>COUNTIF(juillet[[#This Row],[1]:[31]],$AI$4)+COUNTIF(juillet[[#This Row],[1]:[31]],$AI$5)</f>
        <v>0</v>
      </c>
      <c r="AJ32" s="20">
        <f>COUNTIF(juillet[[#This Row],[1]:[31]],$AJ$5)</f>
        <v>6</v>
      </c>
      <c r="AK32" s="20">
        <f>COUNTIF(juillet[[#This Row],[1]:[31]],$AK$5)</f>
        <v>0</v>
      </c>
      <c r="AL32" s="20">
        <f>COUNTIF(juillet[[#This Row],[1]:[31]],$AL$5)</f>
        <v>0</v>
      </c>
    </row>
    <row r="33" spans="2:38" ht="30" customHeight="1" x14ac:dyDescent="0.3">
      <c r="B33" s="16" t="s">
        <v>65</v>
      </c>
      <c r="C33" s="1"/>
      <c r="D33" s="1"/>
      <c r="E33" s="1"/>
      <c r="F33" s="1"/>
      <c r="G33" s="1"/>
      <c r="H33" s="1" t="s">
        <v>67</v>
      </c>
      <c r="I33" s="1" t="s">
        <v>67</v>
      </c>
      <c r="J33" s="1" t="s">
        <v>67</v>
      </c>
      <c r="K33" s="1"/>
      <c r="L33" s="1"/>
      <c r="M33" s="1"/>
      <c r="N33" s="1"/>
      <c r="O33" s="1"/>
      <c r="P33" s="1"/>
      <c r="Q33" s="1"/>
      <c r="R33" s="1"/>
      <c r="S33" s="1"/>
      <c r="T33" s="1"/>
      <c r="U33" s="1"/>
      <c r="V33" s="1"/>
      <c r="W33" s="1"/>
      <c r="X33" s="1"/>
      <c r="Y33" s="1"/>
      <c r="Z33" s="1"/>
      <c r="AA33" s="1"/>
      <c r="AB33" s="1"/>
      <c r="AC33" s="1"/>
      <c r="AD33" s="1"/>
      <c r="AE33" s="1"/>
      <c r="AF33" s="1"/>
      <c r="AG33" s="1"/>
      <c r="AH33" s="20">
        <f>COUNTIF(juillet[[#This Row],[1]:[31]],$AH$5)</f>
        <v>0</v>
      </c>
      <c r="AI33" s="20">
        <f>COUNTIF(juillet[[#This Row],[1]:[31]],$AI$4)+COUNTIF(juillet[[#This Row],[1]:[31]],$AI$5)</f>
        <v>3</v>
      </c>
      <c r="AJ33" s="20">
        <f>COUNTIF(juillet[[#This Row],[1]:[31]],$AJ$5)</f>
        <v>0</v>
      </c>
      <c r="AK33" s="20">
        <f>COUNTIF(juillet[[#This Row],[1]:[31]],$AK$5)</f>
        <v>0</v>
      </c>
      <c r="AL33" s="20">
        <f>COUNTIF(juillet[[#This Row],[1]:[31]],$AL$5)</f>
        <v>0</v>
      </c>
    </row>
    <row r="34" spans="2:38" ht="30" customHeight="1" x14ac:dyDescent="0.3">
      <c r="B34" s="12">
        <v>28</v>
      </c>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20">
        <f>COUNTIF(juillet[[#This Row],[1]:[31]],$AH$5)</f>
        <v>0</v>
      </c>
      <c r="AI34" s="20">
        <f>COUNTIF(juillet[[#This Row],[1]:[31]],$AI$4)+COUNTIF(juillet[[#This Row],[1]:[31]],$AI$5)</f>
        <v>0</v>
      </c>
      <c r="AJ34" s="20">
        <f>COUNTIF(juillet[[#This Row],[1]:[31]],$AJ$5)</f>
        <v>0</v>
      </c>
      <c r="AK34" s="20">
        <f>COUNTIF(juillet[[#This Row],[1]:[31]],$AK$5)</f>
        <v>0</v>
      </c>
      <c r="AL34" s="20">
        <f>COUNTIF(juillet[[#This Row],[1]:[31]],$AL$5)</f>
        <v>0</v>
      </c>
    </row>
    <row r="35" spans="2:38" ht="30" customHeight="1" x14ac:dyDescent="0.3">
      <c r="B35" s="12">
        <v>29</v>
      </c>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20">
        <f>COUNTIF(juillet[[#This Row],[1]:[31]],$AH$5)</f>
        <v>0</v>
      </c>
      <c r="AI35" s="20">
        <f>COUNTIF(juillet[[#This Row],[1]:[31]],$AI$4)+COUNTIF(juillet[[#This Row],[1]:[31]],$AI$5)</f>
        <v>0</v>
      </c>
      <c r="AJ35" s="20">
        <f>COUNTIF(juillet[[#This Row],[1]:[31]],$AJ$5)</f>
        <v>0</v>
      </c>
      <c r="AK35" s="20">
        <f>COUNTIF(juillet[[#This Row],[1]:[31]],$AK$5)</f>
        <v>0</v>
      </c>
      <c r="AL35" s="20">
        <f>COUNTIF(juillet[[#This Row],[1]:[31]],$AL$5)</f>
        <v>0</v>
      </c>
    </row>
    <row r="36" spans="2:38" ht="30" customHeight="1" x14ac:dyDescent="0.3">
      <c r="B36" s="13">
        <v>30</v>
      </c>
      <c r="C36" s="1"/>
      <c r="D36" s="1"/>
      <c r="E36" s="1"/>
      <c r="F36" s="1"/>
      <c r="G36" s="1"/>
      <c r="H36" s="1"/>
      <c r="I36" s="1"/>
      <c r="J36" s="1"/>
      <c r="K36" s="1"/>
      <c r="L36" s="1"/>
      <c r="M36" s="1"/>
      <c r="N36" s="1"/>
      <c r="O36" s="1"/>
      <c r="P36" s="1"/>
      <c r="Q36" s="1"/>
      <c r="R36" s="1"/>
      <c r="S36" s="1"/>
      <c r="T36" s="1"/>
      <c r="U36" s="1"/>
      <c r="V36" s="1" t="s">
        <v>7</v>
      </c>
      <c r="W36" s="1" t="s">
        <v>7</v>
      </c>
      <c r="X36" s="1" t="s">
        <v>7</v>
      </c>
      <c r="Y36" s="1" t="s">
        <v>7</v>
      </c>
      <c r="Z36" s="1" t="s">
        <v>7</v>
      </c>
      <c r="AA36" s="1" t="s">
        <v>7</v>
      </c>
      <c r="AB36" s="1" t="s">
        <v>7</v>
      </c>
      <c r="AC36" s="1" t="s">
        <v>7</v>
      </c>
      <c r="AD36" s="1" t="s">
        <v>7</v>
      </c>
      <c r="AE36" s="1"/>
      <c r="AF36" s="1"/>
      <c r="AG36" s="1"/>
      <c r="AH36" s="20">
        <f>COUNTIF(juillet[[#This Row],[1]:[31]],$AH$5)</f>
        <v>0</v>
      </c>
      <c r="AI36" s="20">
        <f>COUNTIF(juillet[[#This Row],[1]:[31]],$AI$4)+COUNTIF(juillet[[#This Row],[1]:[31]],$AI$5)</f>
        <v>0</v>
      </c>
      <c r="AJ36" s="20">
        <f>COUNTIF(juillet[[#This Row],[1]:[31]],$AJ$5)</f>
        <v>0</v>
      </c>
      <c r="AK36" s="20">
        <f>COUNTIF(juillet[[#This Row],[1]:[31]],$AK$5)</f>
        <v>0</v>
      </c>
      <c r="AL36" s="20">
        <f>COUNTIF(juillet[[#This Row],[1]:[31]],$AL$5)</f>
        <v>9</v>
      </c>
    </row>
    <row r="37" spans="2:38" ht="30" customHeight="1" x14ac:dyDescent="0.3">
      <c r="B37" s="26"/>
      <c r="AH37" s="21">
        <f>SUM(AH7:AH36)</f>
        <v>14</v>
      </c>
      <c r="AI37" s="21">
        <f t="shared" ref="AI37:AL37" si="1">SUM(AI7:AI36)</f>
        <v>60</v>
      </c>
      <c r="AJ37" s="21">
        <f t="shared" si="1"/>
        <v>17</v>
      </c>
      <c r="AK37" s="21">
        <f t="shared" si="1"/>
        <v>31</v>
      </c>
      <c r="AL37" s="21">
        <f t="shared" si="1"/>
        <v>9</v>
      </c>
    </row>
  </sheetData>
  <mergeCells count="8">
    <mergeCell ref="AC2:AF2"/>
    <mergeCell ref="C4:AG4"/>
    <mergeCell ref="D2:E2"/>
    <mergeCell ref="G2:I2"/>
    <mergeCell ref="K2:L2"/>
    <mergeCell ref="N2:Q2"/>
    <mergeCell ref="S2:V2"/>
    <mergeCell ref="X2:AA2"/>
  </mergeCells>
  <conditionalFormatting sqref="AH7:AH36">
    <cfRule type="dataBar" priority="44">
      <dataBar>
        <cfvo type="num" val="0"/>
        <cfvo type="num" val="31"/>
        <color theme="2" tint="-0.249977111117893"/>
      </dataBar>
      <extLst>
        <ext xmlns:x14="http://schemas.microsoft.com/office/spreadsheetml/2009/9/main" uri="{B025F937-C7B1-47D3-B67F-A62EFF666E3E}">
          <x14:id>{65BD3A4C-2217-463F-9053-8B8255C42B88}</x14:id>
        </ext>
      </extLst>
    </cfRule>
  </conditionalFormatting>
  <conditionalFormatting sqref="AI7:AK36">
    <cfRule type="dataBar" priority="37">
      <dataBar>
        <cfvo type="num" val="0"/>
        <cfvo type="num" val="31"/>
        <color theme="2" tint="-0.249977111117893"/>
      </dataBar>
      <extLst>
        <ext xmlns:x14="http://schemas.microsoft.com/office/spreadsheetml/2009/9/main" uri="{B025F937-C7B1-47D3-B67F-A62EFF666E3E}">
          <x14:id>{AE8FD201-7033-4229-B6EE-D8D6456925BA}</x14:id>
        </ext>
      </extLst>
    </cfRule>
  </conditionalFormatting>
  <conditionalFormatting sqref="AI5">
    <cfRule type="expression" priority="31">
      <formula>AI5=""</formula>
    </cfRule>
  </conditionalFormatting>
  <conditionalFormatting sqref="AJ5">
    <cfRule type="expression" priority="25">
      <formula>AJ5=""</formula>
    </cfRule>
  </conditionalFormatting>
  <conditionalFormatting sqref="AI4">
    <cfRule type="expression" priority="19">
      <formula>AI4=""</formula>
    </cfRule>
  </conditionalFormatting>
  <conditionalFormatting sqref="C5:AG6">
    <cfRule type="expression" dxfId="316" priority="45">
      <formula>COUNTIF(feries,C$5)&gt;0</formula>
    </cfRule>
  </conditionalFormatting>
  <conditionalFormatting sqref="AL7:AL36">
    <cfRule type="dataBar" priority="17">
      <dataBar>
        <cfvo type="num" val="0"/>
        <cfvo type="num" val="31"/>
        <color theme="2" tint="-0.249977111117893"/>
      </dataBar>
      <extLst>
        <ext xmlns:x14="http://schemas.microsoft.com/office/spreadsheetml/2009/9/main" uri="{B025F937-C7B1-47D3-B67F-A62EFF666E3E}">
          <x14:id>{BB63CAE8-A274-4B14-8715-F5627F91E583}</x14:id>
        </ext>
      </extLst>
    </cfRule>
  </conditionalFormatting>
  <conditionalFormatting sqref="C7:AG15 C17:AG36 C16:G16 I16:AG16">
    <cfRule type="expression" priority="9">
      <formula>C7=""</formula>
    </cfRule>
    <cfRule type="cellIs" dxfId="315" priority="10" operator="equal">
      <formula>"M"</formula>
    </cfRule>
    <cfRule type="cellIs" dxfId="314" priority="11" operator="equal">
      <formula>"A"</formula>
    </cfRule>
    <cfRule type="cellIs" dxfId="313" priority="12" operator="equal">
      <formula>"FS"</formula>
    </cfRule>
    <cfRule type="cellIs" dxfId="312" priority="13" operator="equal">
      <formula>"G2"</formula>
    </cfRule>
    <cfRule type="cellIs" dxfId="311" priority="14" operator="equal">
      <formula>"G1"</formula>
    </cfRule>
    <cfRule type="cellIs" dxfId="310" priority="15" operator="equal">
      <formula>"C"</formula>
    </cfRule>
  </conditionalFormatting>
  <conditionalFormatting sqref="H16">
    <cfRule type="expression" dxfId="84" priority="8">
      <formula>COUNTIF(feries,H$5)&gt;0</formula>
    </cfRule>
  </conditionalFormatting>
  <conditionalFormatting sqref="H16">
    <cfRule type="expression" priority="1">
      <formula>H16=""</formula>
    </cfRule>
    <cfRule type="cellIs" dxfId="83" priority="2" operator="equal">
      <formula>"M"</formula>
    </cfRule>
    <cfRule type="cellIs" dxfId="82" priority="3" operator="equal">
      <formula>"A"</formula>
    </cfRule>
    <cfRule type="cellIs" dxfId="81" priority="4" operator="equal">
      <formula>"FS"</formula>
    </cfRule>
    <cfRule type="cellIs" dxfId="80" priority="5" operator="equal">
      <formula>"G2"</formula>
    </cfRule>
    <cfRule type="cellIs" dxfId="79" priority="6" operator="equal">
      <formula>"G1"</formula>
    </cfRule>
    <cfRule type="cellIs" dxfId="78" priority="7" operator="equal">
      <formula>"C"</formula>
    </cfRule>
  </conditionalFormatting>
  <dataValidations count="15">
    <dataValidation allowBlank="1" showInputMessage="1" showErrorMessage="1" prompt="Entrez l’année dans la cellule ci-dessous" sqref="AH3:AK3" xr:uid="{C888072F-ECBB-41C3-B297-236238116E22}"/>
    <dataValidation allowBlank="1" showInputMessage="1" showErrorMessage="1" prompt="Le Calendrier des absences des employés suit les absences exprimées en jours pour chaque mois. Il existe 13 feuilles de calcul, 12 mensuelles et la dernière pour les noms des employés. Suivez les absences du mois de janvier dans cette feuille de calcul" sqref="A1" xr:uid="{DFAEBAE9-D230-4515-96F1-5534B9FAFC61}"/>
    <dataValidation allowBlank="1" showInputMessage="1" showErrorMessage="1" prompt="Entrez une étiquette pour décrire la clé personnalisée à gauche" sqref="N2 S2 X2 AC2" xr:uid="{B6301809-6DC0-4E9E-82C8-18B76E57FDAC}"/>
    <dataValidation allowBlank="1" showInputMessage="1" showErrorMessage="1" prompt="Entrez une lettre et personnalisez l’étiquette à droite pour ajouter un élément de clé" sqref="M2 R2 AK5" xr:uid="{98273255-82D4-4CBD-928A-66982BB55706}"/>
    <dataValidation allowBlank="1" showInputMessage="1" showErrorMessage="1" prompt="La lettre « M » indique une absence pour cause de maladie" sqref="J2" xr:uid="{B2F0BDF1-09F3-4EA3-8443-C45E95CED20B}"/>
    <dataValidation allowBlank="1" showInputMessage="1" showErrorMessage="1" prompt="La lettre « P » indique une absence pour motifs personnels" sqref="F2" xr:uid="{578142BB-91EB-4280-ABE2-4CD963C3D7D4}"/>
    <dataValidation allowBlank="1" showInputMessage="1" showErrorMessage="1" prompt="La lettre « C » indique une absence pour cause de congé" sqref="C2 AH5" xr:uid="{508169FB-9845-4B97-8721-D31E27EED422}"/>
    <dataValidation allowBlank="1" showInputMessage="1" showErrorMessage="1" prompt="Cette ligne définit les clés utilisées dans le tableau : Congé en C2, Personnel en F2 et Congé maladie en J2. Les cellules M2 et R2 sont personnalisables" sqref="B2" xr:uid="{1118FA2C-13CC-432B-8F9F-4D8894D9413B}"/>
    <dataValidation allowBlank="1" showInputMessage="1" showErrorMessage="1" prompt="Mois de ce calendrier des absences. Mettez à jour l’année dans la cellule AH4. Suivez les totaux mensuels dans la dernière cellule du tableau. Entrez les noms des employés dans la colonne B du tableau" sqref="B4" xr:uid="{EE770DC4-6B62-49A9-9D7C-C1BE7C2B14EB}"/>
    <dataValidation allowBlank="1" showInputMessage="1" showErrorMessage="1" prompt="Si vous mettez à jour le titre, le changement est automatiquement répercuté sur chaque feuille de calcul. Si vous mettez à jour le titre, le changement est automatiquement répercuté sur chaque feuille de calcul" sqref="B1" xr:uid="{466DA69C-7AF3-4A08-8E5F-C67E14D4104D}"/>
    <dataValidation allowBlank="1" showInputMessage="1" showErrorMessage="1" prompt="Calcule automatiquement le nombre total de jours d’absence d’un employé durant ce mois" sqref="AH6:AL6" xr:uid="{ECD0EA94-EE94-4F0A-8277-37BE4A20188A}"/>
    <dataValidation allowBlank="1" showInputMessage="1" showErrorMessage="1" prompt="Les jours de la semaine dans cette ligne sont mis à jour automatiquement pour le mois en fonction de l’année entrée dans AH4. Chaque jour du mois est une colonne dans laquelle noter l’absence et le motif d’absence d’un employé" sqref="C5" xr:uid="{08F820D4-3D07-4C27-96CF-8EEE52B1FB23}"/>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453BD2B3-1ACE-45CA-8EFE-B6304CE3A895}"/>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A446950C-4DEF-4210-B8FE-66D6CBF20832}"/>
    <dataValidation allowBlank="1" showInputMessage="1" showErrorMessage="1" prompt="Entrez l’année dans cette cellule." sqref="AH4 AJ4:AK4" xr:uid="{FD86CA19-7B9B-45C7-8CF4-ABCDD80516F3}"/>
  </dataValidations>
  <pageMargins left="0" right="0" top="0" bottom="0" header="0" footer="0"/>
  <pageSetup paperSize="8" scale="74" fitToWidth="0" orientation="landscape"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65BD3A4C-2217-463F-9053-8B8255C42B88}">
            <x14:dataBar minLength="0" maxLength="100">
              <x14:cfvo type="num">
                <xm:f>0</xm:f>
              </x14:cfvo>
              <x14:cfvo type="num">
                <xm:f>31</xm:f>
              </x14:cfvo>
              <x14:negativeFillColor rgb="FFFF0000"/>
              <x14:axisColor rgb="FF000000"/>
            </x14:dataBar>
          </x14:cfRule>
          <xm:sqref>AH7:AH36</xm:sqref>
        </x14:conditionalFormatting>
        <x14:conditionalFormatting xmlns:xm="http://schemas.microsoft.com/office/excel/2006/main">
          <x14:cfRule type="dataBar" id="{AE8FD201-7033-4229-B6EE-D8D6456925BA}">
            <x14:dataBar minLength="0" maxLength="100">
              <x14:cfvo type="num">
                <xm:f>0</xm:f>
              </x14:cfvo>
              <x14:cfvo type="num">
                <xm:f>31</xm:f>
              </x14:cfvo>
              <x14:negativeFillColor rgb="FFFF0000"/>
              <x14:axisColor rgb="FF000000"/>
            </x14:dataBar>
          </x14:cfRule>
          <xm:sqref>AI7:AK36</xm:sqref>
        </x14:conditionalFormatting>
        <x14:conditionalFormatting xmlns:xm="http://schemas.microsoft.com/office/excel/2006/main">
          <x14:cfRule type="dataBar" id="{BB63CAE8-A274-4B14-8715-F5627F91E583}">
            <x14:dataBar minLength="0" maxLength="100">
              <x14:cfvo type="num">
                <xm:f>0</xm:f>
              </x14:cfvo>
              <x14:cfvo type="num">
                <xm:f>31</xm:f>
              </x14:cfvo>
              <x14:negativeFillColor rgb="FFFF0000"/>
              <x14:axisColor rgb="FF000000"/>
            </x14:dataBar>
          </x14:cfRule>
          <xm:sqref>AL7:AL36</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36A93839-19D4-47DA-9193-FC5EBAC72085}">
          <x14:formula1>
            <xm:f>'Noms des employés'!$B$4:$B$33</xm:f>
          </x14:formula1>
          <xm:sqref>B7:B36</xm:sqref>
        </x14:dataValidation>
        <x14:dataValidation type="list" allowBlank="1" showInputMessage="1" showErrorMessage="1" prompt="Entrez une lettre et personnalisez l’étiquette à droite pour ajouter un élément de clé" xr:uid="{B18A712F-2D47-4455-9B7C-4A31490248BA}">
          <x14:formula1>
            <xm:f>'Noms des employés'!$L$1:$L$6</xm:f>
          </x14:formula1>
          <xm:sqref>C7:AG36</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A1C43A-E21C-45FE-9C8D-49AC9968E2BF}">
  <sheetPr codeName="Feuil12">
    <tabColor theme="2" tint="-0.89999084444715716"/>
    <pageSetUpPr fitToPage="1"/>
  </sheetPr>
  <dimension ref="A1:AL37"/>
  <sheetViews>
    <sheetView showGridLines="0" showZeros="0" zoomScale="75" zoomScaleNormal="75" workbookViewId="0">
      <selection activeCell="H16" sqref="H16"/>
    </sheetView>
  </sheetViews>
  <sheetFormatPr baseColWidth="10" defaultColWidth="9.21875" defaultRowHeight="30" customHeight="1" x14ac:dyDescent="0.3"/>
  <cols>
    <col min="1" max="1" width="2.77734375" style="2" customWidth="1"/>
    <col min="2" max="2" width="30.77734375" style="2" customWidth="1"/>
    <col min="3" max="33" width="6.88671875" style="2" customWidth="1"/>
    <col min="34" max="35" width="11.6640625" style="2" customWidth="1"/>
    <col min="36" max="36" width="11.33203125" style="2" bestFit="1" customWidth="1"/>
    <col min="37" max="37" width="11.6640625" style="2" customWidth="1"/>
    <col min="38" max="39" width="9.21875" customWidth="1"/>
  </cols>
  <sheetData>
    <row r="1" spans="1:38" ht="42" customHeight="1" x14ac:dyDescent="0.3">
      <c r="A1" s="5"/>
      <c r="B1" s="4" t="s">
        <v>68</v>
      </c>
    </row>
    <row r="2" spans="1:38" ht="22.95" customHeight="1" x14ac:dyDescent="0.3">
      <c r="B2" s="37" t="s">
        <v>77</v>
      </c>
      <c r="C2" s="38" t="s">
        <v>2</v>
      </c>
      <c r="D2" s="46" t="s">
        <v>70</v>
      </c>
      <c r="E2" s="46"/>
      <c r="F2" s="39" t="s">
        <v>66</v>
      </c>
      <c r="G2" s="46" t="s">
        <v>72</v>
      </c>
      <c r="H2" s="46"/>
      <c r="I2" s="46"/>
      <c r="J2" s="40" t="s">
        <v>67</v>
      </c>
      <c r="K2" s="46" t="s">
        <v>73</v>
      </c>
      <c r="L2" s="46"/>
      <c r="M2" s="41" t="s">
        <v>37</v>
      </c>
      <c r="N2" s="46" t="s">
        <v>74</v>
      </c>
      <c r="O2" s="46"/>
      <c r="P2" s="46"/>
      <c r="Q2" s="46"/>
      <c r="R2" s="42" t="s">
        <v>38</v>
      </c>
      <c r="S2" s="46" t="s">
        <v>75</v>
      </c>
      <c r="T2" s="46"/>
      <c r="U2" s="46"/>
      <c r="V2" s="46"/>
      <c r="W2" s="43"/>
      <c r="X2" s="46" t="s">
        <v>91</v>
      </c>
      <c r="Y2" s="46"/>
      <c r="Z2" s="46"/>
      <c r="AA2" s="46"/>
      <c r="AB2" s="44" t="s">
        <v>7</v>
      </c>
      <c r="AC2" s="46" t="s">
        <v>13</v>
      </c>
      <c r="AD2" s="46"/>
      <c r="AE2" s="46"/>
      <c r="AF2" s="46"/>
    </row>
    <row r="3" spans="1:38" ht="15" customHeight="1" x14ac:dyDescent="0.3">
      <c r="AH3" s="6" t="s">
        <v>69</v>
      </c>
      <c r="AI3" s="6"/>
      <c r="AJ3" s="6"/>
      <c r="AK3" s="6"/>
    </row>
    <row r="4" spans="1:38" ht="30" customHeight="1" x14ac:dyDescent="0.3">
      <c r="B4" s="14" t="s">
        <v>101</v>
      </c>
      <c r="C4" s="45" t="s">
        <v>92</v>
      </c>
      <c r="D4" s="45"/>
      <c r="E4" s="45"/>
      <c r="F4" s="45"/>
      <c r="G4" s="45"/>
      <c r="H4" s="45"/>
      <c r="I4" s="45"/>
      <c r="J4" s="45"/>
      <c r="K4" s="45"/>
      <c r="L4" s="45"/>
      <c r="M4" s="45"/>
      <c r="N4" s="45"/>
      <c r="O4" s="45"/>
      <c r="P4" s="45"/>
      <c r="Q4" s="45"/>
      <c r="R4" s="45"/>
      <c r="S4" s="45"/>
      <c r="T4" s="45"/>
      <c r="U4" s="45"/>
      <c r="V4" s="45"/>
      <c r="W4" s="45"/>
      <c r="X4" s="45"/>
      <c r="Y4" s="45"/>
      <c r="Z4" s="45"/>
      <c r="AA4" s="45"/>
      <c r="AB4" s="45"/>
      <c r="AC4" s="45"/>
      <c r="AD4" s="45"/>
      <c r="AE4" s="45"/>
      <c r="AF4" s="45"/>
      <c r="AG4" s="45"/>
      <c r="AH4" s="30">
        <f>Janvier!AH4</f>
        <v>2023</v>
      </c>
      <c r="AI4" s="25" t="s">
        <v>67</v>
      </c>
      <c r="AJ4" s="30"/>
      <c r="AK4" s="30"/>
    </row>
    <row r="5" spans="1:38" ht="25.05" customHeight="1" x14ac:dyDescent="0.3">
      <c r="B5" s="30"/>
      <c r="C5" s="29">
        <f>DATE(AnnéeCalendrier,2,1)</f>
        <v>44958</v>
      </c>
      <c r="D5" s="29">
        <f>C5+1</f>
        <v>44959</v>
      </c>
      <c r="E5" s="29">
        <f t="shared" ref="E5:AG5" si="0">D5+1</f>
        <v>44960</v>
      </c>
      <c r="F5" s="29">
        <f t="shared" si="0"/>
        <v>44961</v>
      </c>
      <c r="G5" s="29">
        <f t="shared" si="0"/>
        <v>44962</v>
      </c>
      <c r="H5" s="29">
        <f t="shared" si="0"/>
        <v>44963</v>
      </c>
      <c r="I5" s="29">
        <f t="shared" si="0"/>
        <v>44964</v>
      </c>
      <c r="J5" s="29">
        <f t="shared" si="0"/>
        <v>44965</v>
      </c>
      <c r="K5" s="29">
        <f t="shared" si="0"/>
        <v>44966</v>
      </c>
      <c r="L5" s="29">
        <f t="shared" si="0"/>
        <v>44967</v>
      </c>
      <c r="M5" s="29">
        <f t="shared" si="0"/>
        <v>44968</v>
      </c>
      <c r="N5" s="29">
        <f t="shared" si="0"/>
        <v>44969</v>
      </c>
      <c r="O5" s="29">
        <f t="shared" si="0"/>
        <v>44970</v>
      </c>
      <c r="P5" s="29">
        <f t="shared" si="0"/>
        <v>44971</v>
      </c>
      <c r="Q5" s="29">
        <f t="shared" si="0"/>
        <v>44972</v>
      </c>
      <c r="R5" s="29">
        <f t="shared" si="0"/>
        <v>44973</v>
      </c>
      <c r="S5" s="29">
        <f t="shared" si="0"/>
        <v>44974</v>
      </c>
      <c r="T5" s="29">
        <f t="shared" si="0"/>
        <v>44975</v>
      </c>
      <c r="U5" s="29">
        <f t="shared" si="0"/>
        <v>44976</v>
      </c>
      <c r="V5" s="29">
        <f t="shared" si="0"/>
        <v>44977</v>
      </c>
      <c r="W5" s="29">
        <f t="shared" si="0"/>
        <v>44978</v>
      </c>
      <c r="X5" s="29">
        <f t="shared" si="0"/>
        <v>44979</v>
      </c>
      <c r="Y5" s="29">
        <f t="shared" si="0"/>
        <v>44980</v>
      </c>
      <c r="Z5" s="29">
        <f t="shared" si="0"/>
        <v>44981</v>
      </c>
      <c r="AA5" s="29">
        <f t="shared" si="0"/>
        <v>44982</v>
      </c>
      <c r="AB5" s="29">
        <f t="shared" si="0"/>
        <v>44983</v>
      </c>
      <c r="AC5" s="29">
        <f t="shared" si="0"/>
        <v>44984</v>
      </c>
      <c r="AD5" s="29">
        <f t="shared" si="0"/>
        <v>44985</v>
      </c>
      <c r="AE5" s="29">
        <f t="shared" si="0"/>
        <v>44986</v>
      </c>
      <c r="AF5" s="29">
        <f t="shared" si="0"/>
        <v>44987</v>
      </c>
      <c r="AG5" s="29">
        <f t="shared" si="0"/>
        <v>44988</v>
      </c>
      <c r="AH5" s="31" t="s">
        <v>2</v>
      </c>
      <c r="AI5" s="36" t="s">
        <v>66</v>
      </c>
      <c r="AJ5" s="35" t="s">
        <v>37</v>
      </c>
      <c r="AK5" s="34" t="s">
        <v>38</v>
      </c>
      <c r="AL5" s="33" t="s">
        <v>7</v>
      </c>
    </row>
    <row r="6" spans="1:38" ht="31.95" customHeight="1" x14ac:dyDescent="0.3">
      <c r="B6" s="11" t="s">
        <v>1</v>
      </c>
      <c r="C6" s="10" t="s">
        <v>3</v>
      </c>
      <c r="D6" s="32" t="s">
        <v>4</v>
      </c>
      <c r="E6" s="32" t="s">
        <v>5</v>
      </c>
      <c r="F6" s="32" t="s">
        <v>6</v>
      </c>
      <c r="G6" s="32" t="s">
        <v>8</v>
      </c>
      <c r="H6" s="32" t="s">
        <v>9</v>
      </c>
      <c r="I6" s="32" t="s">
        <v>10</v>
      </c>
      <c r="J6" s="32" t="s">
        <v>11</v>
      </c>
      <c r="K6" s="32" t="s">
        <v>12</v>
      </c>
      <c r="L6" s="32" t="s">
        <v>14</v>
      </c>
      <c r="M6" s="32" t="s">
        <v>15</v>
      </c>
      <c r="N6" s="32" t="s">
        <v>16</v>
      </c>
      <c r="O6" s="32" t="s">
        <v>17</v>
      </c>
      <c r="P6" s="32" t="s">
        <v>18</v>
      </c>
      <c r="Q6" s="32" t="s">
        <v>19</v>
      </c>
      <c r="R6" s="32" t="s">
        <v>20</v>
      </c>
      <c r="S6" s="32" t="s">
        <v>21</v>
      </c>
      <c r="T6" s="32" t="s">
        <v>22</v>
      </c>
      <c r="U6" s="32" t="s">
        <v>23</v>
      </c>
      <c r="V6" s="32" t="s">
        <v>24</v>
      </c>
      <c r="W6" s="32" t="s">
        <v>25</v>
      </c>
      <c r="X6" s="32" t="s">
        <v>26</v>
      </c>
      <c r="Y6" s="32" t="s">
        <v>27</v>
      </c>
      <c r="Z6" s="32" t="s">
        <v>28</v>
      </c>
      <c r="AA6" s="32" t="s">
        <v>29</v>
      </c>
      <c r="AB6" s="32" t="s">
        <v>30</v>
      </c>
      <c r="AC6" s="32" t="s">
        <v>31</v>
      </c>
      <c r="AD6" s="32" t="s">
        <v>32</v>
      </c>
      <c r="AE6" s="32" t="s">
        <v>33</v>
      </c>
      <c r="AF6" s="32" t="s">
        <v>34</v>
      </c>
      <c r="AG6" s="32" t="s">
        <v>35</v>
      </c>
      <c r="AH6" s="22" t="s">
        <v>70</v>
      </c>
      <c r="AI6" s="22" t="s">
        <v>71</v>
      </c>
      <c r="AJ6" s="23" t="s">
        <v>76</v>
      </c>
      <c r="AK6" s="22" t="s">
        <v>75</v>
      </c>
      <c r="AL6" s="22" t="s">
        <v>13</v>
      </c>
    </row>
    <row r="7" spans="1:38" ht="30" customHeight="1" x14ac:dyDescent="0.3">
      <c r="B7" s="15" t="s">
        <v>39</v>
      </c>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20">
        <f>COUNTIF(Aout[[#This Row],[1]:[31]],$AH$5)</f>
        <v>0</v>
      </c>
      <c r="AI7" s="20">
        <f>COUNTIF(Aout[[#This Row],[1]:[31]],$AI$4)+COUNTIF(Aout[[#This Row],[1]:[31]],$AI$5)</f>
        <v>0</v>
      </c>
      <c r="AJ7" s="20">
        <f>COUNTIF(Aout[[#This Row],[1]:[31]],$AJ$5)</f>
        <v>0</v>
      </c>
      <c r="AK7" s="20">
        <f>COUNTIF(Aout[[#This Row],[1]:[31]],$AK$5)</f>
        <v>0</v>
      </c>
      <c r="AL7" s="20">
        <f>COUNTIF(Aout[[#This Row],[1]:[31]],$AL$5)</f>
        <v>0</v>
      </c>
    </row>
    <row r="8" spans="1:38" ht="30" customHeight="1" x14ac:dyDescent="0.3">
      <c r="B8" s="16" t="s">
        <v>40</v>
      </c>
      <c r="C8" s="1"/>
      <c r="D8" s="1"/>
      <c r="E8" s="1"/>
      <c r="F8" s="1"/>
      <c r="G8" s="1"/>
      <c r="H8" s="1" t="s">
        <v>66</v>
      </c>
      <c r="I8" s="1" t="s">
        <v>66</v>
      </c>
      <c r="J8" s="1" t="s">
        <v>66</v>
      </c>
      <c r="K8" s="1"/>
      <c r="L8" s="1"/>
      <c r="M8" s="1"/>
      <c r="N8" s="1"/>
      <c r="O8" s="1"/>
      <c r="P8" s="1"/>
      <c r="Q8" s="1"/>
      <c r="R8" s="1"/>
      <c r="S8" s="1"/>
      <c r="T8" s="1"/>
      <c r="U8" s="1"/>
      <c r="V8" s="1"/>
      <c r="W8" s="1"/>
      <c r="X8" s="1"/>
      <c r="Y8" s="1"/>
      <c r="Z8" s="1"/>
      <c r="AA8" s="1"/>
      <c r="AB8" s="1"/>
      <c r="AC8" s="1" t="s">
        <v>66</v>
      </c>
      <c r="AD8" s="1" t="s">
        <v>66</v>
      </c>
      <c r="AE8" s="1" t="s">
        <v>66</v>
      </c>
      <c r="AF8" s="1"/>
      <c r="AG8" s="1"/>
      <c r="AH8" s="20">
        <f>COUNTIF(Aout[[#This Row],[1]:[31]],$AH$5)</f>
        <v>0</v>
      </c>
      <c r="AI8" s="20">
        <f>COUNTIF(Aout[[#This Row],[1]:[31]],$AI$4)+COUNTIF(Aout[[#This Row],[1]:[31]],$AI$5)</f>
        <v>6</v>
      </c>
      <c r="AJ8" s="20">
        <f>COUNTIF(Aout[[#This Row],[1]:[31]],$AJ$5)</f>
        <v>0</v>
      </c>
      <c r="AK8" s="20">
        <f>COUNTIF(Aout[[#This Row],[1]:[31]],$AK$5)</f>
        <v>0</v>
      </c>
      <c r="AL8" s="20">
        <f>COUNTIF(Aout[[#This Row],[1]:[31]],$AL$5)</f>
        <v>0</v>
      </c>
    </row>
    <row r="9" spans="1:38" ht="30" customHeight="1" x14ac:dyDescent="0.3">
      <c r="B9" s="18" t="s">
        <v>41</v>
      </c>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20">
        <f>COUNTIF(Aout[[#This Row],[1]:[31]],$AH$5)</f>
        <v>0</v>
      </c>
      <c r="AI9" s="20">
        <f>COUNTIF(Aout[[#This Row],[1]:[31]],$AI$4)+COUNTIF(Aout[[#This Row],[1]:[31]],$AI$5)</f>
        <v>0</v>
      </c>
      <c r="AJ9" s="20">
        <f>COUNTIF(Aout[[#This Row],[1]:[31]],$AJ$5)</f>
        <v>0</v>
      </c>
      <c r="AK9" s="20">
        <f>COUNTIF(Aout[[#This Row],[1]:[31]],$AK$5)</f>
        <v>0</v>
      </c>
      <c r="AL9" s="20">
        <f>COUNTIF(Aout[[#This Row],[1]:[31]],$AL$5)</f>
        <v>0</v>
      </c>
    </row>
    <row r="10" spans="1:38" ht="30" customHeight="1" x14ac:dyDescent="0.3">
      <c r="B10" s="17" t="s">
        <v>42</v>
      </c>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20">
        <f>COUNTIF(Aout[[#This Row],[1]:[31]],$AH$5)</f>
        <v>0</v>
      </c>
      <c r="AI10" s="20">
        <f>COUNTIF(Aout[[#This Row],[1]:[31]],$AI$4)+COUNTIF(Aout[[#This Row],[1]:[31]],$AI$5)</f>
        <v>0</v>
      </c>
      <c r="AJ10" s="20">
        <f>COUNTIF(Aout[[#This Row],[1]:[31]],$AJ$5)</f>
        <v>0</v>
      </c>
      <c r="AK10" s="20">
        <f>COUNTIF(Aout[[#This Row],[1]:[31]],$AK$5)</f>
        <v>0</v>
      </c>
      <c r="AL10" s="20">
        <f>COUNTIF(Aout[[#This Row],[1]:[31]],$AL$5)</f>
        <v>0</v>
      </c>
    </row>
    <row r="11" spans="1:38" ht="30" customHeight="1" x14ac:dyDescent="0.3">
      <c r="B11" s="18" t="s">
        <v>43</v>
      </c>
      <c r="C11" s="1" t="s">
        <v>67</v>
      </c>
      <c r="D11" s="1"/>
      <c r="E11" s="1"/>
      <c r="F11" s="1"/>
      <c r="G11" s="1"/>
      <c r="H11" s="1"/>
      <c r="I11" s="1"/>
      <c r="J11" s="1"/>
      <c r="K11" s="1"/>
      <c r="L11" s="1"/>
      <c r="M11" s="1"/>
      <c r="N11" s="1"/>
      <c r="O11" s="1"/>
      <c r="P11" s="1"/>
      <c r="Q11" s="1"/>
      <c r="R11" s="1" t="s">
        <v>66</v>
      </c>
      <c r="S11" s="1" t="s">
        <v>66</v>
      </c>
      <c r="T11" s="1" t="s">
        <v>66</v>
      </c>
      <c r="U11" s="1" t="s">
        <v>66</v>
      </c>
      <c r="V11" s="1" t="s">
        <v>66</v>
      </c>
      <c r="W11" s="1" t="s">
        <v>66</v>
      </c>
      <c r="X11" s="1" t="s">
        <v>66</v>
      </c>
      <c r="Y11" s="1"/>
      <c r="Z11" s="1"/>
      <c r="AA11" s="1"/>
      <c r="AB11" s="1"/>
      <c r="AC11" s="1"/>
      <c r="AD11" s="1"/>
      <c r="AE11" s="1"/>
      <c r="AF11" s="1"/>
      <c r="AG11" s="1"/>
      <c r="AH11" s="20">
        <f>COUNTIF(Aout[[#This Row],[1]:[31]],$AH$5)</f>
        <v>0</v>
      </c>
      <c r="AI11" s="20">
        <f>COUNTIF(Aout[[#This Row],[1]:[31]],$AI$4)+COUNTIF(Aout[[#This Row],[1]:[31]],$AI$5)</f>
        <v>8</v>
      </c>
      <c r="AJ11" s="20">
        <f>COUNTIF(Aout[[#This Row],[1]:[31]],$AJ$5)</f>
        <v>0</v>
      </c>
      <c r="AK11" s="20">
        <f>COUNTIF(Aout[[#This Row],[1]:[31]],$AK$5)</f>
        <v>0</v>
      </c>
      <c r="AL11" s="20">
        <f>COUNTIF(Aout[[#This Row],[1]:[31]],$AL$5)</f>
        <v>0</v>
      </c>
    </row>
    <row r="12" spans="1:38" ht="30" customHeight="1" x14ac:dyDescent="0.3">
      <c r="B12" s="17" t="s">
        <v>44</v>
      </c>
      <c r="C12" s="1"/>
      <c r="D12" s="1"/>
      <c r="E12" s="1"/>
      <c r="F12" s="1"/>
      <c r="G12" s="1"/>
      <c r="H12" s="1"/>
      <c r="I12" s="1"/>
      <c r="J12" s="1"/>
      <c r="K12" s="1"/>
      <c r="L12" s="1"/>
      <c r="M12" s="1"/>
      <c r="N12" s="1"/>
      <c r="O12" s="1" t="s">
        <v>66</v>
      </c>
      <c r="P12" s="1" t="s">
        <v>66</v>
      </c>
      <c r="Q12" s="1" t="s">
        <v>66</v>
      </c>
      <c r="R12" s="1"/>
      <c r="S12" s="1"/>
      <c r="T12" s="1"/>
      <c r="U12" s="1"/>
      <c r="V12" s="1"/>
      <c r="W12" s="1"/>
      <c r="X12" s="1"/>
      <c r="Y12" s="1"/>
      <c r="Z12" s="1"/>
      <c r="AA12" s="1"/>
      <c r="AB12" s="1"/>
      <c r="AC12" s="1"/>
      <c r="AD12" s="1"/>
      <c r="AE12" s="1"/>
      <c r="AF12" s="1"/>
      <c r="AG12" s="1"/>
      <c r="AH12" s="20">
        <f>COUNTIF(Aout[[#This Row],[1]:[31]],$AH$5)</f>
        <v>0</v>
      </c>
      <c r="AI12" s="20">
        <f>COUNTIF(Aout[[#This Row],[1]:[31]],$AI$4)+COUNTIF(Aout[[#This Row],[1]:[31]],$AI$5)</f>
        <v>3</v>
      </c>
      <c r="AJ12" s="20">
        <f>COUNTIF(Aout[[#This Row],[1]:[31]],$AJ$5)</f>
        <v>0</v>
      </c>
      <c r="AK12" s="20">
        <f>COUNTIF(Aout[[#This Row],[1]:[31]],$AK$5)</f>
        <v>0</v>
      </c>
      <c r="AL12" s="20">
        <f>COUNTIF(Aout[[#This Row],[1]:[31]],$AL$5)</f>
        <v>0</v>
      </c>
    </row>
    <row r="13" spans="1:38" ht="30" customHeight="1" x14ac:dyDescent="0.3">
      <c r="B13" s="18" t="s">
        <v>45</v>
      </c>
      <c r="C13" s="1"/>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20">
        <f>COUNTIF(Aout[[#This Row],[1]:[31]],$AH$5)</f>
        <v>0</v>
      </c>
      <c r="AI13" s="20">
        <f>COUNTIF(Aout[[#This Row],[1]:[31]],$AI$4)+COUNTIF(Aout[[#This Row],[1]:[31]],$AI$5)</f>
        <v>0</v>
      </c>
      <c r="AJ13" s="20">
        <f>COUNTIF(Aout[[#This Row],[1]:[31]],$AJ$5)</f>
        <v>0</v>
      </c>
      <c r="AK13" s="20">
        <f>COUNTIF(Aout[[#This Row],[1]:[31]],$AK$5)</f>
        <v>0</v>
      </c>
      <c r="AL13" s="20">
        <f>COUNTIF(Aout[[#This Row],[1]:[31]],$AL$5)</f>
        <v>0</v>
      </c>
    </row>
    <row r="14" spans="1:38" ht="30" customHeight="1" x14ac:dyDescent="0.3">
      <c r="B14" s="19" t="s">
        <v>46</v>
      </c>
      <c r="C14" s="1"/>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20">
        <f>COUNTIF(Aout[[#This Row],[1]:[31]],$AH$5)</f>
        <v>0</v>
      </c>
      <c r="AI14" s="20">
        <f>COUNTIF(Aout[[#This Row],[1]:[31]],$AI$4)+COUNTIF(Aout[[#This Row],[1]:[31]],$AI$5)</f>
        <v>0</v>
      </c>
      <c r="AJ14" s="20">
        <f>COUNTIF(Aout[[#This Row],[1]:[31]],$AJ$5)</f>
        <v>0</v>
      </c>
      <c r="AK14" s="20">
        <f>COUNTIF(Aout[[#This Row],[1]:[31]],$AK$5)</f>
        <v>0</v>
      </c>
      <c r="AL14" s="20">
        <f>COUNTIF(Aout[[#This Row],[1]:[31]],$AL$5)</f>
        <v>0</v>
      </c>
    </row>
    <row r="15" spans="1:38" ht="30" customHeight="1" x14ac:dyDescent="0.3">
      <c r="B15" s="19" t="s">
        <v>47</v>
      </c>
      <c r="C15" s="1"/>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20">
        <f>COUNTIF(Aout[[#This Row],[1]:[31]],$AH$5)</f>
        <v>0</v>
      </c>
      <c r="AI15" s="20">
        <f>COUNTIF(Aout[[#This Row],[1]:[31]],$AI$4)+COUNTIF(Aout[[#This Row],[1]:[31]],$AI$5)</f>
        <v>0</v>
      </c>
      <c r="AJ15" s="20">
        <f>COUNTIF(Aout[[#This Row],[1]:[31]],$AJ$5)</f>
        <v>0</v>
      </c>
      <c r="AK15" s="20">
        <f>COUNTIF(Aout[[#This Row],[1]:[31]],$AK$5)</f>
        <v>0</v>
      </c>
      <c r="AL15" s="20">
        <f>COUNTIF(Aout[[#This Row],[1]:[31]],$AL$5)</f>
        <v>0</v>
      </c>
    </row>
    <row r="16" spans="1:38" ht="30" customHeight="1" x14ac:dyDescent="0.3">
      <c r="B16" s="19" t="s">
        <v>48</v>
      </c>
      <c r="C16" s="1"/>
      <c r="D16" s="1" t="s">
        <v>37</v>
      </c>
      <c r="E16" s="1" t="s">
        <v>37</v>
      </c>
      <c r="F16" s="1" t="s">
        <v>37</v>
      </c>
      <c r="G16" s="1" t="s">
        <v>37</v>
      </c>
      <c r="H16" s="1" t="s">
        <v>37</v>
      </c>
      <c r="I16" s="1"/>
      <c r="J16" s="1"/>
      <c r="K16" s="1"/>
      <c r="L16" s="1"/>
      <c r="M16" s="1"/>
      <c r="N16" s="1"/>
      <c r="O16" s="1"/>
      <c r="P16" s="1"/>
      <c r="Q16" s="1"/>
      <c r="R16" s="1"/>
      <c r="S16" s="1"/>
      <c r="T16" s="1"/>
      <c r="U16" s="1"/>
      <c r="V16" s="1"/>
      <c r="W16" s="1"/>
      <c r="X16" s="1"/>
      <c r="Y16" s="1" t="s">
        <v>37</v>
      </c>
      <c r="Z16" s="1" t="s">
        <v>37</v>
      </c>
      <c r="AA16" s="1" t="s">
        <v>37</v>
      </c>
      <c r="AB16" s="1" t="s">
        <v>37</v>
      </c>
      <c r="AC16" s="1" t="s">
        <v>37</v>
      </c>
      <c r="AD16" s="1"/>
      <c r="AE16" s="1"/>
      <c r="AF16" s="1"/>
      <c r="AG16" s="1"/>
      <c r="AH16" s="20">
        <f>COUNTIF(Aout[[#This Row],[1]:[31]],$AH$5)</f>
        <v>0</v>
      </c>
      <c r="AI16" s="20">
        <f>COUNTIF(Aout[[#This Row],[1]:[31]],$AI$4)+COUNTIF(Aout[[#This Row],[1]:[31]],$AI$5)</f>
        <v>0</v>
      </c>
      <c r="AJ16" s="20">
        <f>COUNTIF(Aout[[#This Row],[1]:[31]],$AJ$5)</f>
        <v>10</v>
      </c>
      <c r="AK16" s="20">
        <f>COUNTIF(Aout[[#This Row],[1]:[31]],$AK$5)</f>
        <v>0</v>
      </c>
      <c r="AL16" s="20">
        <f>COUNTIF(Aout[[#This Row],[1]:[31]],$AL$5)</f>
        <v>0</v>
      </c>
    </row>
    <row r="17" spans="2:38" ht="30" customHeight="1" x14ac:dyDescent="0.3">
      <c r="B17" s="19" t="s">
        <v>49</v>
      </c>
      <c r="C17" s="1"/>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20">
        <f>COUNTIF(Aout[[#This Row],[1]:[31]],$AH$5)</f>
        <v>0</v>
      </c>
      <c r="AI17" s="20">
        <f>COUNTIF(Aout[[#This Row],[1]:[31]],$AI$4)+COUNTIF(Aout[[#This Row],[1]:[31]],$AI$5)</f>
        <v>0</v>
      </c>
      <c r="AJ17" s="20">
        <f>COUNTIF(Aout[[#This Row],[1]:[31]],$AJ$5)</f>
        <v>0</v>
      </c>
      <c r="AK17" s="20">
        <f>COUNTIF(Aout[[#This Row],[1]:[31]],$AK$5)</f>
        <v>0</v>
      </c>
      <c r="AL17" s="20">
        <f>COUNTIF(Aout[[#This Row],[1]:[31]],$AL$5)</f>
        <v>0</v>
      </c>
    </row>
    <row r="18" spans="2:38" ht="30" customHeight="1" x14ac:dyDescent="0.3">
      <c r="B18" s="16" t="s">
        <v>50</v>
      </c>
      <c r="C18" s="1" t="s">
        <v>66</v>
      </c>
      <c r="D18" s="1"/>
      <c r="E18" s="1"/>
      <c r="F18" s="1"/>
      <c r="G18" s="1"/>
      <c r="H18" s="1"/>
      <c r="I18" s="1"/>
      <c r="J18" s="1"/>
      <c r="K18" s="1"/>
      <c r="L18" s="1"/>
      <c r="M18" s="1"/>
      <c r="N18" s="1"/>
      <c r="O18" s="1"/>
      <c r="P18" s="1"/>
      <c r="Q18" s="1"/>
      <c r="R18" s="1" t="s">
        <v>66</v>
      </c>
      <c r="S18" s="1" t="s">
        <v>66</v>
      </c>
      <c r="T18" s="1" t="s">
        <v>66</v>
      </c>
      <c r="U18" s="1" t="s">
        <v>66</v>
      </c>
      <c r="V18" s="1" t="s">
        <v>66</v>
      </c>
      <c r="W18" s="1" t="s">
        <v>66</v>
      </c>
      <c r="X18" s="1" t="s">
        <v>66</v>
      </c>
      <c r="Y18" s="1"/>
      <c r="Z18" s="1"/>
      <c r="AA18" s="1"/>
      <c r="AB18" s="1"/>
      <c r="AC18" s="1"/>
      <c r="AD18" s="1"/>
      <c r="AE18" s="1"/>
      <c r="AF18" s="1"/>
      <c r="AG18" s="1"/>
      <c r="AH18" s="20">
        <f>COUNTIF(Aout[[#This Row],[1]:[31]],$AH$5)</f>
        <v>0</v>
      </c>
      <c r="AI18" s="20">
        <f>COUNTIF(Aout[[#This Row],[1]:[31]],$AI$4)+COUNTIF(Aout[[#This Row],[1]:[31]],$AI$5)</f>
        <v>8</v>
      </c>
      <c r="AJ18" s="20">
        <f>COUNTIF(Aout[[#This Row],[1]:[31]],$AJ$5)</f>
        <v>0</v>
      </c>
      <c r="AK18" s="20">
        <f>COUNTIF(Aout[[#This Row],[1]:[31]],$AK$5)</f>
        <v>0</v>
      </c>
      <c r="AL18" s="20">
        <f>COUNTIF(Aout[[#This Row],[1]:[31]],$AL$5)</f>
        <v>0</v>
      </c>
    </row>
    <row r="19" spans="2:38" ht="30" customHeight="1" x14ac:dyDescent="0.3">
      <c r="B19" s="16" t="s">
        <v>51</v>
      </c>
      <c r="C19" s="1" t="s">
        <v>38</v>
      </c>
      <c r="D19" s="1" t="s">
        <v>38</v>
      </c>
      <c r="E19" s="1" t="s">
        <v>38</v>
      </c>
      <c r="F19" s="1" t="s">
        <v>38</v>
      </c>
      <c r="G19" s="1" t="s">
        <v>38</v>
      </c>
      <c r="H19" s="1" t="s">
        <v>38</v>
      </c>
      <c r="I19" s="1" t="s">
        <v>38</v>
      </c>
      <c r="J19" s="1" t="s">
        <v>38</v>
      </c>
      <c r="K19" s="1" t="s">
        <v>38</v>
      </c>
      <c r="L19" s="1" t="s">
        <v>38</v>
      </c>
      <c r="M19" s="1" t="s">
        <v>38</v>
      </c>
      <c r="N19" s="1" t="s">
        <v>38</v>
      </c>
      <c r="O19" s="1" t="s">
        <v>38</v>
      </c>
      <c r="P19" s="1" t="s">
        <v>38</v>
      </c>
      <c r="Q19" s="1" t="s">
        <v>38</v>
      </c>
      <c r="R19" s="1" t="s">
        <v>38</v>
      </c>
      <c r="S19" s="1" t="s">
        <v>38</v>
      </c>
      <c r="T19" s="1" t="s">
        <v>38</v>
      </c>
      <c r="U19" s="1" t="s">
        <v>38</v>
      </c>
      <c r="V19" s="1" t="s">
        <v>38</v>
      </c>
      <c r="W19" s="1" t="s">
        <v>38</v>
      </c>
      <c r="X19" s="1" t="s">
        <v>38</v>
      </c>
      <c r="Y19" s="1" t="s">
        <v>38</v>
      </c>
      <c r="Z19" s="1" t="s">
        <v>38</v>
      </c>
      <c r="AA19" s="1" t="s">
        <v>38</v>
      </c>
      <c r="AB19" s="1" t="s">
        <v>38</v>
      </c>
      <c r="AC19" s="1" t="s">
        <v>38</v>
      </c>
      <c r="AD19" s="1" t="s">
        <v>38</v>
      </c>
      <c r="AE19" s="1" t="s">
        <v>38</v>
      </c>
      <c r="AF19" s="1" t="s">
        <v>38</v>
      </c>
      <c r="AG19" s="1" t="s">
        <v>38</v>
      </c>
      <c r="AH19" s="20">
        <f>COUNTIF(Aout[[#This Row],[1]:[31]],$AH$5)</f>
        <v>0</v>
      </c>
      <c r="AI19" s="20">
        <f>COUNTIF(Aout[[#This Row],[1]:[31]],$AI$4)+COUNTIF(Aout[[#This Row],[1]:[31]],$AI$5)</f>
        <v>0</v>
      </c>
      <c r="AJ19" s="20">
        <f>COUNTIF(Aout[[#This Row],[1]:[31]],$AJ$5)</f>
        <v>0</v>
      </c>
      <c r="AK19" s="20">
        <f>COUNTIF(Aout[[#This Row],[1]:[31]],$AK$5)</f>
        <v>31</v>
      </c>
      <c r="AL19" s="20">
        <f>COUNTIF(Aout[[#This Row],[1]:[31]],$AL$5)</f>
        <v>0</v>
      </c>
    </row>
    <row r="20" spans="2:38" ht="30" customHeight="1" x14ac:dyDescent="0.3">
      <c r="B20" s="19" t="s">
        <v>52</v>
      </c>
      <c r="C20" s="1"/>
      <c r="D20" s="1"/>
      <c r="E20" s="1"/>
      <c r="F20" s="1"/>
      <c r="G20" s="1"/>
      <c r="H20" s="1"/>
      <c r="I20" s="1"/>
      <c r="J20" s="1"/>
      <c r="K20" s="1"/>
      <c r="L20" s="1"/>
      <c r="M20" s="1"/>
      <c r="N20" s="1"/>
      <c r="O20" s="1" t="s">
        <v>67</v>
      </c>
      <c r="P20" s="1" t="s">
        <v>67</v>
      </c>
      <c r="Q20" s="1" t="s">
        <v>67</v>
      </c>
      <c r="R20" s="1"/>
      <c r="S20" s="1"/>
      <c r="T20" s="1"/>
      <c r="U20" s="1"/>
      <c r="V20" s="1"/>
      <c r="W20" s="1"/>
      <c r="X20" s="1"/>
      <c r="Y20" s="1"/>
      <c r="Z20" s="1"/>
      <c r="AA20" s="1"/>
      <c r="AB20" s="1"/>
      <c r="AC20" s="1"/>
      <c r="AD20" s="1"/>
      <c r="AE20" s="1"/>
      <c r="AF20" s="1" t="s">
        <v>37</v>
      </c>
      <c r="AG20" s="1"/>
      <c r="AH20" s="20">
        <f>COUNTIF(Aout[[#This Row],[1]:[31]],$AH$5)</f>
        <v>0</v>
      </c>
      <c r="AI20" s="20">
        <f>COUNTIF(Aout[[#This Row],[1]:[31]],$AI$4)+COUNTIF(Aout[[#This Row],[1]:[31]],$AI$5)</f>
        <v>3</v>
      </c>
      <c r="AJ20" s="20">
        <f>COUNTIF(Aout[[#This Row],[1]:[31]],$AJ$5)</f>
        <v>1</v>
      </c>
      <c r="AK20" s="20">
        <f>COUNTIF(Aout[[#This Row],[1]:[31]],$AK$5)</f>
        <v>0</v>
      </c>
      <c r="AL20" s="20">
        <f>COUNTIF(Aout[[#This Row],[1]:[31]],$AL$5)</f>
        <v>0</v>
      </c>
    </row>
    <row r="21" spans="2:38" ht="30" customHeight="1" x14ac:dyDescent="0.3">
      <c r="B21" s="18" t="s">
        <v>53</v>
      </c>
      <c r="C21" s="1" t="s">
        <v>66</v>
      </c>
      <c r="D21" s="1" t="s">
        <v>2</v>
      </c>
      <c r="E21" s="1" t="s">
        <v>2</v>
      </c>
      <c r="F21" s="1" t="s">
        <v>2</v>
      </c>
      <c r="G21" s="1" t="s">
        <v>2</v>
      </c>
      <c r="H21" s="1" t="s">
        <v>2</v>
      </c>
      <c r="I21" s="1" t="s">
        <v>2</v>
      </c>
      <c r="J21" s="1" t="s">
        <v>2</v>
      </c>
      <c r="K21" s="1" t="s">
        <v>2</v>
      </c>
      <c r="L21" s="1" t="s">
        <v>2</v>
      </c>
      <c r="M21" s="1" t="s">
        <v>2</v>
      </c>
      <c r="N21" s="1" t="s">
        <v>2</v>
      </c>
      <c r="O21" s="1" t="s">
        <v>2</v>
      </c>
      <c r="P21" s="1" t="s">
        <v>2</v>
      </c>
      <c r="Q21" s="1" t="s">
        <v>2</v>
      </c>
      <c r="R21" s="1"/>
      <c r="S21" s="1"/>
      <c r="T21" s="1"/>
      <c r="U21" s="1"/>
      <c r="V21" s="1"/>
      <c r="W21" s="1"/>
      <c r="X21" s="1"/>
      <c r="Y21" s="1"/>
      <c r="Z21" s="1"/>
      <c r="AA21" s="1"/>
      <c r="AB21" s="1"/>
      <c r="AC21" s="1"/>
      <c r="AD21" s="1"/>
      <c r="AE21" s="1"/>
      <c r="AF21" s="1"/>
      <c r="AG21" s="1"/>
      <c r="AH21" s="20">
        <f>COUNTIF(Aout[[#This Row],[1]:[31]],$AH$5)</f>
        <v>14</v>
      </c>
      <c r="AI21" s="20">
        <f>COUNTIF(Aout[[#This Row],[1]:[31]],$AI$4)+COUNTIF(Aout[[#This Row],[1]:[31]],$AI$5)</f>
        <v>1</v>
      </c>
      <c r="AJ21" s="20">
        <f>COUNTIF(Aout[[#This Row],[1]:[31]],$AJ$5)</f>
        <v>0</v>
      </c>
      <c r="AK21" s="20">
        <f>COUNTIF(Aout[[#This Row],[1]:[31]],$AK$5)</f>
        <v>0</v>
      </c>
      <c r="AL21" s="20">
        <f>COUNTIF(Aout[[#This Row],[1]:[31]],$AL$5)</f>
        <v>0</v>
      </c>
    </row>
    <row r="22" spans="2:38" ht="30" customHeight="1" x14ac:dyDescent="0.3">
      <c r="B22" s="17" t="s">
        <v>54</v>
      </c>
      <c r="C22" s="1"/>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20">
        <f>COUNTIF(Aout[[#This Row],[1]:[31]],$AH$5)</f>
        <v>0</v>
      </c>
      <c r="AI22" s="20">
        <f>COUNTIF(Aout[[#This Row],[1]:[31]],$AI$4)+COUNTIF(Aout[[#This Row],[1]:[31]],$AI$5)</f>
        <v>0</v>
      </c>
      <c r="AJ22" s="20">
        <f>COUNTIF(Aout[[#This Row],[1]:[31]],$AJ$5)</f>
        <v>0</v>
      </c>
      <c r="AK22" s="20">
        <f>COUNTIF(Aout[[#This Row],[1]:[31]],$AK$5)</f>
        <v>0</v>
      </c>
      <c r="AL22" s="20">
        <f>COUNTIF(Aout[[#This Row],[1]:[31]],$AL$5)</f>
        <v>0</v>
      </c>
    </row>
    <row r="23" spans="2:38" ht="30" customHeight="1" x14ac:dyDescent="0.3">
      <c r="B23" s="19" t="s">
        <v>55</v>
      </c>
      <c r="C23" s="1"/>
      <c r="D23" s="1"/>
      <c r="E23" s="1"/>
      <c r="F23" s="1"/>
      <c r="G23" s="1"/>
      <c r="H23" s="1"/>
      <c r="I23" s="1"/>
      <c r="J23" s="1"/>
      <c r="K23" s="1"/>
      <c r="L23" s="1"/>
      <c r="M23" s="1"/>
      <c r="N23" s="1"/>
      <c r="O23" s="1"/>
      <c r="P23" s="1"/>
      <c r="Q23" s="1"/>
      <c r="R23" s="1"/>
      <c r="S23" s="1"/>
      <c r="T23" s="1"/>
      <c r="U23" s="1"/>
      <c r="V23" s="1"/>
      <c r="W23" s="1"/>
      <c r="X23" s="1"/>
      <c r="Y23" s="1"/>
      <c r="Z23" s="1"/>
      <c r="AA23" s="1"/>
      <c r="AB23" s="1"/>
      <c r="AC23" s="1" t="s">
        <v>66</v>
      </c>
      <c r="AD23" s="1" t="s">
        <v>66</v>
      </c>
      <c r="AE23" s="1" t="s">
        <v>66</v>
      </c>
      <c r="AF23" s="1"/>
      <c r="AG23" s="1"/>
      <c r="AH23" s="20">
        <f>COUNTIF(Aout[[#This Row],[1]:[31]],$AH$5)</f>
        <v>0</v>
      </c>
      <c r="AI23" s="20">
        <f>COUNTIF(Aout[[#This Row],[1]:[31]],$AI$4)+COUNTIF(Aout[[#This Row],[1]:[31]],$AI$5)</f>
        <v>3</v>
      </c>
      <c r="AJ23" s="20">
        <f>COUNTIF(Aout[[#This Row],[1]:[31]],$AJ$5)</f>
        <v>0</v>
      </c>
      <c r="AK23" s="20">
        <f>COUNTIF(Aout[[#This Row],[1]:[31]],$AK$5)</f>
        <v>0</v>
      </c>
      <c r="AL23" s="20">
        <f>COUNTIF(Aout[[#This Row],[1]:[31]],$AL$5)</f>
        <v>0</v>
      </c>
    </row>
    <row r="24" spans="2:38" ht="30" customHeight="1" x14ac:dyDescent="0.3">
      <c r="B24" s="17" t="s">
        <v>56</v>
      </c>
      <c r="C24" s="1"/>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20">
        <f>COUNTIF(Aout[[#This Row],[1]:[31]],$AH$5)</f>
        <v>0</v>
      </c>
      <c r="AI24" s="20">
        <f>COUNTIF(Aout[[#This Row],[1]:[31]],$AI$4)+COUNTIF(Aout[[#This Row],[1]:[31]],$AI$5)</f>
        <v>0</v>
      </c>
      <c r="AJ24" s="20">
        <f>COUNTIF(Aout[[#This Row],[1]:[31]],$AJ$5)</f>
        <v>0</v>
      </c>
      <c r="AK24" s="20">
        <f>COUNTIF(Aout[[#This Row],[1]:[31]],$AK$5)</f>
        <v>0</v>
      </c>
      <c r="AL24" s="20">
        <f>COUNTIF(Aout[[#This Row],[1]:[31]],$AL$5)</f>
        <v>0</v>
      </c>
    </row>
    <row r="25" spans="2:38" ht="30" customHeight="1" x14ac:dyDescent="0.3">
      <c r="B25" s="19" t="s">
        <v>57</v>
      </c>
      <c r="C25" s="1"/>
      <c r="D25" s="1"/>
      <c r="E25" s="1"/>
      <c r="F25" s="1"/>
      <c r="G25" s="1"/>
      <c r="H25" s="1" t="s">
        <v>66</v>
      </c>
      <c r="I25" s="1" t="s">
        <v>66</v>
      </c>
      <c r="J25" s="1" t="s">
        <v>66</v>
      </c>
      <c r="K25" s="1"/>
      <c r="L25" s="1"/>
      <c r="M25" s="1"/>
      <c r="N25" s="1"/>
      <c r="O25" s="1"/>
      <c r="P25" s="1"/>
      <c r="Q25" s="1"/>
      <c r="R25" s="1"/>
      <c r="S25" s="1"/>
      <c r="T25" s="1"/>
      <c r="U25" s="1"/>
      <c r="V25" s="1"/>
      <c r="W25" s="1"/>
      <c r="X25" s="1"/>
      <c r="Y25" s="1"/>
      <c r="Z25" s="1"/>
      <c r="AA25" s="1"/>
      <c r="AB25" s="1"/>
      <c r="AC25" s="1"/>
      <c r="AD25" s="1"/>
      <c r="AE25" s="1"/>
      <c r="AF25" s="1"/>
      <c r="AG25" s="1"/>
      <c r="AH25" s="20">
        <f>COUNTIF(Aout[[#This Row],[1]:[31]],$AH$5)</f>
        <v>0</v>
      </c>
      <c r="AI25" s="20">
        <f>COUNTIF(Aout[[#This Row],[1]:[31]],$AI$4)+COUNTIF(Aout[[#This Row],[1]:[31]],$AI$5)</f>
        <v>3</v>
      </c>
      <c r="AJ25" s="20">
        <f>COUNTIF(Aout[[#This Row],[1]:[31]],$AJ$5)</f>
        <v>0</v>
      </c>
      <c r="AK25" s="20">
        <f>COUNTIF(Aout[[#This Row],[1]:[31]],$AK$5)</f>
        <v>0</v>
      </c>
      <c r="AL25" s="20">
        <f>COUNTIF(Aout[[#This Row],[1]:[31]],$AL$5)</f>
        <v>0</v>
      </c>
    </row>
    <row r="26" spans="2:38" ht="30" customHeight="1" x14ac:dyDescent="0.3">
      <c r="B26" s="16" t="s">
        <v>58</v>
      </c>
      <c r="C26" s="1"/>
      <c r="D26" s="1"/>
      <c r="E26" s="1"/>
      <c r="F26" s="1"/>
      <c r="G26" s="1"/>
      <c r="H26" s="1"/>
      <c r="I26" s="1"/>
      <c r="J26" s="1"/>
      <c r="K26" s="1"/>
      <c r="L26" s="1"/>
      <c r="M26" s="1"/>
      <c r="N26" s="1"/>
      <c r="O26" s="1" t="s">
        <v>66</v>
      </c>
      <c r="P26" s="1" t="s">
        <v>66</v>
      </c>
      <c r="Q26" s="1" t="s">
        <v>66</v>
      </c>
      <c r="R26" s="1"/>
      <c r="S26" s="1"/>
      <c r="T26" s="1"/>
      <c r="U26" s="1"/>
      <c r="V26" s="1"/>
      <c r="W26" s="1"/>
      <c r="X26" s="1"/>
      <c r="Y26" s="1"/>
      <c r="Z26" s="1"/>
      <c r="AA26" s="1"/>
      <c r="AB26" s="1"/>
      <c r="AC26" s="1" t="s">
        <v>67</v>
      </c>
      <c r="AD26" s="1" t="s">
        <v>67</v>
      </c>
      <c r="AE26" s="1" t="s">
        <v>67</v>
      </c>
      <c r="AF26" s="1"/>
      <c r="AG26" s="1"/>
      <c r="AH26" s="20">
        <f>COUNTIF(Aout[[#This Row],[1]:[31]],$AH$5)</f>
        <v>0</v>
      </c>
      <c r="AI26" s="20">
        <f>COUNTIF(Aout[[#This Row],[1]:[31]],$AI$4)+COUNTIF(Aout[[#This Row],[1]:[31]],$AI$5)</f>
        <v>6</v>
      </c>
      <c r="AJ26" s="20">
        <f>COUNTIF(Aout[[#This Row],[1]:[31]],$AJ$5)</f>
        <v>0</v>
      </c>
      <c r="AK26" s="20">
        <f>COUNTIF(Aout[[#This Row],[1]:[31]],$AK$5)</f>
        <v>0</v>
      </c>
      <c r="AL26" s="20">
        <f>COUNTIF(Aout[[#This Row],[1]:[31]],$AL$5)</f>
        <v>0</v>
      </c>
    </row>
    <row r="27" spans="2:38" ht="30" customHeight="1" x14ac:dyDescent="0.3">
      <c r="B27" s="19" t="s">
        <v>59</v>
      </c>
      <c r="C27" s="1"/>
      <c r="D27" s="1"/>
      <c r="E27" s="1"/>
      <c r="F27" s="1"/>
      <c r="G27" s="1"/>
      <c r="H27" s="1"/>
      <c r="I27" s="1"/>
      <c r="J27" s="1"/>
      <c r="K27" s="1"/>
      <c r="L27" s="1"/>
      <c r="M27" s="1"/>
      <c r="N27" s="1"/>
      <c r="O27" s="1"/>
      <c r="P27" s="1"/>
      <c r="Q27" s="1"/>
      <c r="R27" s="1"/>
      <c r="S27" s="1"/>
      <c r="T27" s="1"/>
      <c r="U27" s="1"/>
      <c r="V27" s="1" t="s">
        <v>67</v>
      </c>
      <c r="W27" s="1" t="s">
        <v>67</v>
      </c>
      <c r="X27" s="1" t="s">
        <v>67</v>
      </c>
      <c r="Y27" s="1"/>
      <c r="Z27" s="1"/>
      <c r="AA27" s="1"/>
      <c r="AB27" s="1"/>
      <c r="AC27" s="1"/>
      <c r="AD27" s="1"/>
      <c r="AE27" s="1"/>
      <c r="AF27" s="1"/>
      <c r="AG27" s="1"/>
      <c r="AH27" s="20">
        <f>COUNTIF(Aout[[#This Row],[1]:[31]],$AH$5)</f>
        <v>0</v>
      </c>
      <c r="AI27" s="20">
        <f>COUNTIF(Aout[[#This Row],[1]:[31]],$AI$4)+COUNTIF(Aout[[#This Row],[1]:[31]],$AI$5)</f>
        <v>3</v>
      </c>
      <c r="AJ27" s="20">
        <f>COUNTIF(Aout[[#This Row],[1]:[31]],$AJ$5)</f>
        <v>0</v>
      </c>
      <c r="AK27" s="20">
        <f>COUNTIF(Aout[[#This Row],[1]:[31]],$AK$5)</f>
        <v>0</v>
      </c>
      <c r="AL27" s="20">
        <f>COUNTIF(Aout[[#This Row],[1]:[31]],$AL$5)</f>
        <v>0</v>
      </c>
    </row>
    <row r="28" spans="2:38" ht="30" customHeight="1" x14ac:dyDescent="0.3">
      <c r="B28" s="16" t="s">
        <v>60</v>
      </c>
      <c r="C28" s="1"/>
      <c r="D28" s="1"/>
      <c r="E28" s="1"/>
      <c r="F28" s="1"/>
      <c r="G28" s="1"/>
      <c r="H28" s="1"/>
      <c r="I28" s="1"/>
      <c r="J28" s="1"/>
      <c r="K28" s="1"/>
      <c r="L28" s="1"/>
      <c r="M28" s="1"/>
      <c r="N28" s="1"/>
      <c r="O28" s="1" t="s">
        <v>67</v>
      </c>
      <c r="P28" s="1" t="s">
        <v>67</v>
      </c>
      <c r="Q28" s="1" t="s">
        <v>67</v>
      </c>
      <c r="R28" s="1"/>
      <c r="S28" s="1"/>
      <c r="T28" s="1"/>
      <c r="U28" s="1"/>
      <c r="V28" s="1"/>
      <c r="W28" s="1"/>
      <c r="X28" s="1"/>
      <c r="Y28" s="1"/>
      <c r="Z28" s="1"/>
      <c r="AA28" s="1"/>
      <c r="AB28" s="1"/>
      <c r="AC28" s="1"/>
      <c r="AD28" s="1"/>
      <c r="AE28" s="1"/>
      <c r="AF28" s="1"/>
      <c r="AG28" s="1"/>
      <c r="AH28" s="20">
        <f>COUNTIF(Aout[[#This Row],[1]:[31]],$AH$5)</f>
        <v>0</v>
      </c>
      <c r="AI28" s="20">
        <f>COUNTIF(Aout[[#This Row],[1]:[31]],$AI$4)+COUNTIF(Aout[[#This Row],[1]:[31]],$AI$5)</f>
        <v>3</v>
      </c>
      <c r="AJ28" s="20">
        <f>COUNTIF(Aout[[#This Row],[1]:[31]],$AJ$5)</f>
        <v>0</v>
      </c>
      <c r="AK28" s="20">
        <f>COUNTIF(Aout[[#This Row],[1]:[31]],$AK$5)</f>
        <v>0</v>
      </c>
      <c r="AL28" s="20">
        <f>COUNTIF(Aout[[#This Row],[1]:[31]],$AL$5)</f>
        <v>0</v>
      </c>
    </row>
    <row r="29" spans="2:38" ht="30" customHeight="1" x14ac:dyDescent="0.3">
      <c r="B29" s="16" t="s">
        <v>61</v>
      </c>
      <c r="C29" s="1" t="s">
        <v>67</v>
      </c>
      <c r="D29" s="1"/>
      <c r="E29" s="1"/>
      <c r="F29" s="1"/>
      <c r="G29" s="1"/>
      <c r="H29" s="1"/>
      <c r="I29" s="1"/>
      <c r="J29" s="1"/>
      <c r="K29" s="1"/>
      <c r="L29" s="1"/>
      <c r="M29" s="1"/>
      <c r="N29" s="1"/>
      <c r="O29" s="1"/>
      <c r="P29" s="1"/>
      <c r="Q29" s="1"/>
      <c r="R29" s="1"/>
      <c r="S29" s="1"/>
      <c r="T29" s="1"/>
      <c r="U29" s="1"/>
      <c r="V29" s="1" t="s">
        <v>67</v>
      </c>
      <c r="W29" s="1" t="s">
        <v>67</v>
      </c>
      <c r="X29" s="1" t="s">
        <v>67</v>
      </c>
      <c r="Y29" s="1"/>
      <c r="Z29" s="1"/>
      <c r="AA29" s="1"/>
      <c r="AB29" s="1"/>
      <c r="AC29" s="1"/>
      <c r="AD29" s="1"/>
      <c r="AE29" s="1"/>
      <c r="AF29" s="1"/>
      <c r="AG29" s="1"/>
      <c r="AH29" s="20">
        <f>COUNTIF(Aout[[#This Row],[1]:[31]],$AH$5)</f>
        <v>0</v>
      </c>
      <c r="AI29" s="20">
        <f>COUNTIF(Aout[[#This Row],[1]:[31]],$AI$4)+COUNTIF(Aout[[#This Row],[1]:[31]],$AI$5)</f>
        <v>4</v>
      </c>
      <c r="AJ29" s="20">
        <f>COUNTIF(Aout[[#This Row],[1]:[31]],$AJ$5)</f>
        <v>0</v>
      </c>
      <c r="AK29" s="20">
        <f>COUNTIF(Aout[[#This Row],[1]:[31]],$AK$5)</f>
        <v>0</v>
      </c>
      <c r="AL29" s="20">
        <f>COUNTIF(Aout[[#This Row],[1]:[31]],$AL$5)</f>
        <v>0</v>
      </c>
    </row>
    <row r="30" spans="2:38" ht="30" customHeight="1" x14ac:dyDescent="0.3">
      <c r="B30" s="19" t="s">
        <v>62</v>
      </c>
      <c r="C30" s="1"/>
      <c r="D30" s="1"/>
      <c r="E30" s="1"/>
      <c r="F30" s="1"/>
      <c r="G30" s="1"/>
      <c r="H30" s="1"/>
      <c r="I30" s="1"/>
      <c r="J30" s="1"/>
      <c r="K30" s="1"/>
      <c r="L30" s="1"/>
      <c r="M30" s="1"/>
      <c r="N30" s="1"/>
      <c r="O30" s="1"/>
      <c r="P30" s="1"/>
      <c r="Q30" s="1"/>
      <c r="R30" s="1"/>
      <c r="S30" s="1"/>
      <c r="T30" s="1"/>
      <c r="U30" s="1"/>
      <c r="V30" s="1"/>
      <c r="W30" s="1"/>
      <c r="X30" s="1"/>
      <c r="Y30" s="1"/>
      <c r="Z30" s="1"/>
      <c r="AA30" s="1"/>
      <c r="AB30" s="1"/>
      <c r="AC30" s="1" t="s">
        <v>67</v>
      </c>
      <c r="AD30" s="1" t="s">
        <v>67</v>
      </c>
      <c r="AE30" s="1" t="s">
        <v>67</v>
      </c>
      <c r="AF30" s="1"/>
      <c r="AG30" s="1"/>
      <c r="AH30" s="20">
        <f>COUNTIF(Aout[[#This Row],[1]:[31]],$AH$5)</f>
        <v>0</v>
      </c>
      <c r="AI30" s="20">
        <f>COUNTIF(Aout[[#This Row],[1]:[31]],$AI$4)+COUNTIF(Aout[[#This Row],[1]:[31]],$AI$5)</f>
        <v>3</v>
      </c>
      <c r="AJ30" s="20">
        <f>COUNTIF(Aout[[#This Row],[1]:[31]],$AJ$5)</f>
        <v>0</v>
      </c>
      <c r="AK30" s="20">
        <f>COUNTIF(Aout[[#This Row],[1]:[31]],$AK$5)</f>
        <v>0</v>
      </c>
      <c r="AL30" s="20">
        <f>COUNTIF(Aout[[#This Row],[1]:[31]],$AL$5)</f>
        <v>0</v>
      </c>
    </row>
    <row r="31" spans="2:38" ht="30" customHeight="1" x14ac:dyDescent="0.3">
      <c r="B31" s="19" t="s">
        <v>63</v>
      </c>
      <c r="C31" s="1"/>
      <c r="D31" s="1"/>
      <c r="E31" s="1"/>
      <c r="F31" s="1"/>
      <c r="G31" s="1"/>
      <c r="H31" s="1" t="s">
        <v>67</v>
      </c>
      <c r="I31" s="1" t="s">
        <v>67</v>
      </c>
      <c r="J31" s="1" t="s">
        <v>67</v>
      </c>
      <c r="K31" s="1"/>
      <c r="L31" s="1"/>
      <c r="M31" s="1"/>
      <c r="N31" s="1"/>
      <c r="O31" s="1"/>
      <c r="P31" s="1"/>
      <c r="Q31" s="1"/>
      <c r="R31" s="1"/>
      <c r="S31" s="1"/>
      <c r="T31" s="1"/>
      <c r="U31" s="1"/>
      <c r="V31" s="1"/>
      <c r="W31" s="1"/>
      <c r="X31" s="1"/>
      <c r="Y31" s="1"/>
      <c r="Z31" s="1"/>
      <c r="AA31" s="1"/>
      <c r="AB31" s="1"/>
      <c r="AC31" s="1"/>
      <c r="AD31" s="1"/>
      <c r="AE31" s="1"/>
      <c r="AF31" s="1"/>
      <c r="AG31" s="1"/>
      <c r="AH31" s="20">
        <f>COUNTIF(Aout[[#This Row],[1]:[31]],$AH$5)</f>
        <v>0</v>
      </c>
      <c r="AI31" s="20">
        <f>COUNTIF(Aout[[#This Row],[1]:[31]],$AI$4)+COUNTIF(Aout[[#This Row],[1]:[31]],$AI$5)</f>
        <v>3</v>
      </c>
      <c r="AJ31" s="20">
        <f>COUNTIF(Aout[[#This Row],[1]:[31]],$AJ$5)</f>
        <v>0</v>
      </c>
      <c r="AK31" s="20">
        <f>COUNTIF(Aout[[#This Row],[1]:[31]],$AK$5)</f>
        <v>0</v>
      </c>
      <c r="AL31" s="20">
        <f>COUNTIF(Aout[[#This Row],[1]:[31]],$AL$5)</f>
        <v>0</v>
      </c>
    </row>
    <row r="32" spans="2:38" ht="30" customHeight="1" x14ac:dyDescent="0.3">
      <c r="B32" s="17" t="s">
        <v>64</v>
      </c>
      <c r="C32" s="1"/>
      <c r="D32" s="1" t="s">
        <v>37</v>
      </c>
      <c r="E32" s="1" t="s">
        <v>37</v>
      </c>
      <c r="F32" s="1" t="s">
        <v>37</v>
      </c>
      <c r="G32" s="1" t="s">
        <v>37</v>
      </c>
      <c r="H32" s="1" t="s">
        <v>37</v>
      </c>
      <c r="I32" s="1"/>
      <c r="J32" s="1"/>
      <c r="K32" s="1"/>
      <c r="L32" s="1"/>
      <c r="M32" s="1"/>
      <c r="N32" s="1"/>
      <c r="O32" s="1"/>
      <c r="P32" s="1"/>
      <c r="Q32" s="1"/>
      <c r="R32" s="1"/>
      <c r="S32" s="1"/>
      <c r="T32" s="1"/>
      <c r="U32" s="1"/>
      <c r="V32" s="1"/>
      <c r="W32" s="1"/>
      <c r="X32" s="1"/>
      <c r="Y32" s="1"/>
      <c r="Z32" s="1"/>
      <c r="AA32" s="1"/>
      <c r="AB32" s="1"/>
      <c r="AC32" s="1"/>
      <c r="AD32" s="1"/>
      <c r="AE32" s="1"/>
      <c r="AF32" s="1" t="s">
        <v>37</v>
      </c>
      <c r="AG32" s="1"/>
      <c r="AH32" s="20">
        <f>COUNTIF(Aout[[#This Row],[1]:[31]],$AH$5)</f>
        <v>0</v>
      </c>
      <c r="AI32" s="20">
        <f>COUNTIF(Aout[[#This Row],[1]:[31]],$AI$4)+COUNTIF(Aout[[#This Row],[1]:[31]],$AI$5)</f>
        <v>0</v>
      </c>
      <c r="AJ32" s="20">
        <f>COUNTIF(Aout[[#This Row],[1]:[31]],$AJ$5)</f>
        <v>6</v>
      </c>
      <c r="AK32" s="20">
        <f>COUNTIF(Aout[[#This Row],[1]:[31]],$AK$5)</f>
        <v>0</v>
      </c>
      <c r="AL32" s="20">
        <f>COUNTIF(Aout[[#This Row],[1]:[31]],$AL$5)</f>
        <v>0</v>
      </c>
    </row>
    <row r="33" spans="2:38" ht="30" customHeight="1" x14ac:dyDescent="0.3">
      <c r="B33" s="16" t="s">
        <v>65</v>
      </c>
      <c r="C33" s="1"/>
      <c r="D33" s="1"/>
      <c r="E33" s="1"/>
      <c r="F33" s="1"/>
      <c r="G33" s="1"/>
      <c r="H33" s="1" t="s">
        <v>67</v>
      </c>
      <c r="I33" s="1" t="s">
        <v>67</v>
      </c>
      <c r="J33" s="1" t="s">
        <v>67</v>
      </c>
      <c r="K33" s="1"/>
      <c r="L33" s="1"/>
      <c r="M33" s="1"/>
      <c r="N33" s="1"/>
      <c r="O33" s="1"/>
      <c r="P33" s="1"/>
      <c r="Q33" s="1"/>
      <c r="R33" s="1"/>
      <c r="S33" s="1"/>
      <c r="T33" s="1"/>
      <c r="U33" s="1"/>
      <c r="V33" s="1"/>
      <c r="W33" s="1"/>
      <c r="X33" s="1"/>
      <c r="Y33" s="1"/>
      <c r="Z33" s="1"/>
      <c r="AA33" s="1"/>
      <c r="AB33" s="1"/>
      <c r="AC33" s="1"/>
      <c r="AD33" s="1"/>
      <c r="AE33" s="1"/>
      <c r="AF33" s="1"/>
      <c r="AG33" s="1"/>
      <c r="AH33" s="20">
        <f>COUNTIF(Aout[[#This Row],[1]:[31]],$AH$5)</f>
        <v>0</v>
      </c>
      <c r="AI33" s="20">
        <f>COUNTIF(Aout[[#This Row],[1]:[31]],$AI$4)+COUNTIF(Aout[[#This Row],[1]:[31]],$AI$5)</f>
        <v>3</v>
      </c>
      <c r="AJ33" s="20">
        <f>COUNTIF(Aout[[#This Row],[1]:[31]],$AJ$5)</f>
        <v>0</v>
      </c>
      <c r="AK33" s="20">
        <f>COUNTIF(Aout[[#This Row],[1]:[31]],$AK$5)</f>
        <v>0</v>
      </c>
      <c r="AL33" s="20">
        <f>COUNTIF(Aout[[#This Row],[1]:[31]],$AL$5)</f>
        <v>0</v>
      </c>
    </row>
    <row r="34" spans="2:38" ht="30" customHeight="1" x14ac:dyDescent="0.3">
      <c r="B34" s="12">
        <v>28</v>
      </c>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20">
        <f>COUNTIF(Aout[[#This Row],[1]:[31]],$AH$5)</f>
        <v>0</v>
      </c>
      <c r="AI34" s="20">
        <f>COUNTIF(Aout[[#This Row],[1]:[31]],$AI$4)+COUNTIF(Aout[[#This Row],[1]:[31]],$AI$5)</f>
        <v>0</v>
      </c>
      <c r="AJ34" s="20">
        <f>COUNTIF(Aout[[#This Row],[1]:[31]],$AJ$5)</f>
        <v>0</v>
      </c>
      <c r="AK34" s="20">
        <f>COUNTIF(Aout[[#This Row],[1]:[31]],$AK$5)</f>
        <v>0</v>
      </c>
      <c r="AL34" s="20">
        <f>COUNTIF(Aout[[#This Row],[1]:[31]],$AL$5)</f>
        <v>0</v>
      </c>
    </row>
    <row r="35" spans="2:38" ht="30" customHeight="1" x14ac:dyDescent="0.3">
      <c r="B35" s="12">
        <v>29</v>
      </c>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20">
        <f>COUNTIF(Aout[[#This Row],[1]:[31]],$AH$5)</f>
        <v>0</v>
      </c>
      <c r="AI35" s="20">
        <f>COUNTIF(Aout[[#This Row],[1]:[31]],$AI$4)+COUNTIF(Aout[[#This Row],[1]:[31]],$AI$5)</f>
        <v>0</v>
      </c>
      <c r="AJ35" s="20">
        <f>COUNTIF(Aout[[#This Row],[1]:[31]],$AJ$5)</f>
        <v>0</v>
      </c>
      <c r="AK35" s="20">
        <f>COUNTIF(Aout[[#This Row],[1]:[31]],$AK$5)</f>
        <v>0</v>
      </c>
      <c r="AL35" s="20">
        <f>COUNTIF(Aout[[#This Row],[1]:[31]],$AL$5)</f>
        <v>0</v>
      </c>
    </row>
    <row r="36" spans="2:38" ht="30" customHeight="1" x14ac:dyDescent="0.3">
      <c r="B36" s="13">
        <v>30</v>
      </c>
      <c r="C36" s="1"/>
      <c r="D36" s="1"/>
      <c r="E36" s="1"/>
      <c r="F36" s="1"/>
      <c r="G36" s="1"/>
      <c r="H36" s="1"/>
      <c r="I36" s="1"/>
      <c r="J36" s="1"/>
      <c r="K36" s="1"/>
      <c r="L36" s="1"/>
      <c r="M36" s="1"/>
      <c r="N36" s="1"/>
      <c r="O36" s="1"/>
      <c r="P36" s="1"/>
      <c r="Q36" s="1"/>
      <c r="R36" s="1"/>
      <c r="S36" s="1"/>
      <c r="T36" s="1"/>
      <c r="U36" s="1"/>
      <c r="V36" s="1" t="s">
        <v>7</v>
      </c>
      <c r="W36" s="1" t="s">
        <v>7</v>
      </c>
      <c r="X36" s="1" t="s">
        <v>7</v>
      </c>
      <c r="Y36" s="1" t="s">
        <v>7</v>
      </c>
      <c r="Z36" s="1" t="s">
        <v>7</v>
      </c>
      <c r="AA36" s="1" t="s">
        <v>7</v>
      </c>
      <c r="AB36" s="1" t="s">
        <v>7</v>
      </c>
      <c r="AC36" s="1" t="s">
        <v>7</v>
      </c>
      <c r="AD36" s="1" t="s">
        <v>7</v>
      </c>
      <c r="AE36" s="1"/>
      <c r="AF36" s="1"/>
      <c r="AG36" s="1"/>
      <c r="AH36" s="20">
        <f>COUNTIF(Aout[[#This Row],[1]:[31]],$AH$5)</f>
        <v>0</v>
      </c>
      <c r="AI36" s="20">
        <f>COUNTIF(Aout[[#This Row],[1]:[31]],$AI$4)+COUNTIF(Aout[[#This Row],[1]:[31]],$AI$5)</f>
        <v>0</v>
      </c>
      <c r="AJ36" s="20">
        <f>COUNTIF(Aout[[#This Row],[1]:[31]],$AJ$5)</f>
        <v>0</v>
      </c>
      <c r="AK36" s="20">
        <f>COUNTIF(Aout[[#This Row],[1]:[31]],$AK$5)</f>
        <v>0</v>
      </c>
      <c r="AL36" s="20">
        <f>COUNTIF(Aout[[#This Row],[1]:[31]],$AL$5)</f>
        <v>9</v>
      </c>
    </row>
    <row r="37" spans="2:38" ht="30" customHeight="1" x14ac:dyDescent="0.3">
      <c r="B37" s="26"/>
      <c r="AH37" s="21">
        <f>SUM(AH7:AH36)</f>
        <v>14</v>
      </c>
      <c r="AI37" s="21">
        <f t="shared" ref="AI37:AL37" si="1">SUM(AI7:AI36)</f>
        <v>60</v>
      </c>
      <c r="AJ37" s="21">
        <f t="shared" si="1"/>
        <v>17</v>
      </c>
      <c r="AK37" s="21">
        <f t="shared" si="1"/>
        <v>31</v>
      </c>
      <c r="AL37" s="21">
        <f t="shared" si="1"/>
        <v>9</v>
      </c>
    </row>
  </sheetData>
  <mergeCells count="8">
    <mergeCell ref="AC2:AF2"/>
    <mergeCell ref="C4:AG4"/>
    <mergeCell ref="D2:E2"/>
    <mergeCell ref="G2:I2"/>
    <mergeCell ref="K2:L2"/>
    <mergeCell ref="N2:Q2"/>
    <mergeCell ref="S2:V2"/>
    <mergeCell ref="X2:AA2"/>
  </mergeCells>
  <conditionalFormatting sqref="AH7:AH36">
    <cfRule type="dataBar" priority="44">
      <dataBar>
        <cfvo type="num" val="0"/>
        <cfvo type="num" val="31"/>
        <color theme="2" tint="-0.249977111117893"/>
      </dataBar>
      <extLst>
        <ext xmlns:x14="http://schemas.microsoft.com/office/spreadsheetml/2009/9/main" uri="{B025F937-C7B1-47D3-B67F-A62EFF666E3E}">
          <x14:id>{3905C3A1-9247-45F6-B48C-B082FFBF52C3}</x14:id>
        </ext>
      </extLst>
    </cfRule>
  </conditionalFormatting>
  <conditionalFormatting sqref="AI7:AK36">
    <cfRule type="dataBar" priority="37">
      <dataBar>
        <cfvo type="num" val="0"/>
        <cfvo type="num" val="31"/>
        <color theme="2" tint="-0.249977111117893"/>
      </dataBar>
      <extLst>
        <ext xmlns:x14="http://schemas.microsoft.com/office/spreadsheetml/2009/9/main" uri="{B025F937-C7B1-47D3-B67F-A62EFF666E3E}">
          <x14:id>{6FC38464-507C-45F6-B250-30EBB7EB37B5}</x14:id>
        </ext>
      </extLst>
    </cfRule>
  </conditionalFormatting>
  <conditionalFormatting sqref="AI5">
    <cfRule type="expression" priority="31">
      <formula>AI5=""</formula>
    </cfRule>
  </conditionalFormatting>
  <conditionalFormatting sqref="AJ5">
    <cfRule type="expression" priority="25">
      <formula>AJ5=""</formula>
    </cfRule>
  </conditionalFormatting>
  <conditionalFormatting sqref="AI4">
    <cfRule type="expression" priority="19">
      <formula>AI4=""</formula>
    </cfRule>
  </conditionalFormatting>
  <conditionalFormatting sqref="C5:AG6">
    <cfRule type="expression" dxfId="309" priority="45">
      <formula>COUNTIF(feries,C$5)&gt;0</formula>
    </cfRule>
  </conditionalFormatting>
  <conditionalFormatting sqref="AL7:AL36">
    <cfRule type="dataBar" priority="17">
      <dataBar>
        <cfvo type="num" val="0"/>
        <cfvo type="num" val="31"/>
        <color theme="2" tint="-0.249977111117893"/>
      </dataBar>
      <extLst>
        <ext xmlns:x14="http://schemas.microsoft.com/office/spreadsheetml/2009/9/main" uri="{B025F937-C7B1-47D3-B67F-A62EFF666E3E}">
          <x14:id>{D42C6F09-D34A-4661-B5E0-00002F9078B5}</x14:id>
        </ext>
      </extLst>
    </cfRule>
  </conditionalFormatting>
  <conditionalFormatting sqref="C7:AG15 C17:AG36 C16:G16 I16:AG16">
    <cfRule type="expression" priority="9">
      <formula>C7=""</formula>
    </cfRule>
    <cfRule type="cellIs" dxfId="308" priority="10" operator="equal">
      <formula>"M"</formula>
    </cfRule>
    <cfRule type="cellIs" dxfId="307" priority="11" operator="equal">
      <formula>"A"</formula>
    </cfRule>
    <cfRule type="cellIs" dxfId="306" priority="12" operator="equal">
      <formula>"FS"</formula>
    </cfRule>
    <cfRule type="cellIs" dxfId="305" priority="13" operator="equal">
      <formula>"G2"</formula>
    </cfRule>
    <cfRule type="cellIs" dxfId="304" priority="14" operator="equal">
      <formula>"G1"</formula>
    </cfRule>
    <cfRule type="cellIs" dxfId="303" priority="15" operator="equal">
      <formula>"C"</formula>
    </cfRule>
  </conditionalFormatting>
  <conditionalFormatting sqref="H16">
    <cfRule type="expression" dxfId="91" priority="8">
      <formula>COUNTIF(feries,H$5)&gt;0</formula>
    </cfRule>
  </conditionalFormatting>
  <conditionalFormatting sqref="H16">
    <cfRule type="expression" priority="1">
      <formula>H16=""</formula>
    </cfRule>
    <cfRule type="cellIs" dxfId="90" priority="2" operator="equal">
      <formula>"M"</formula>
    </cfRule>
    <cfRule type="cellIs" dxfId="89" priority="3" operator="equal">
      <formula>"A"</formula>
    </cfRule>
    <cfRule type="cellIs" dxfId="88" priority="4" operator="equal">
      <formula>"FS"</formula>
    </cfRule>
    <cfRule type="cellIs" dxfId="87" priority="5" operator="equal">
      <formula>"G2"</formula>
    </cfRule>
    <cfRule type="cellIs" dxfId="86" priority="6" operator="equal">
      <formula>"G1"</formula>
    </cfRule>
    <cfRule type="cellIs" dxfId="85" priority="7" operator="equal">
      <formula>"C"</formula>
    </cfRule>
  </conditionalFormatting>
  <dataValidations count="15">
    <dataValidation allowBlank="1" showInputMessage="1" showErrorMessage="1" prompt="Entrez l’année dans cette cellule." sqref="AH4 AJ4:AK4" xr:uid="{8C470DFF-D3D9-4032-BC65-2D10ED27E05F}"/>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C092ACF6-5122-4B42-9F72-D354F137DB64}"/>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3C72776E-46E2-46F9-A16F-38C73752EA4F}"/>
    <dataValidation allowBlank="1" showInputMessage="1" showErrorMessage="1" prompt="Les jours de la semaine dans cette ligne sont mis à jour automatiquement pour le mois en fonction de l’année entrée dans AH4. Chaque jour du mois est une colonne dans laquelle noter l’absence et le motif d’absence d’un employé" sqref="C5" xr:uid="{9055C21D-2C1B-4170-9395-496BDA21C569}"/>
    <dataValidation allowBlank="1" showInputMessage="1" showErrorMessage="1" prompt="Calcule automatiquement le nombre total de jours d’absence d’un employé durant ce mois" sqref="AH6:AL6" xr:uid="{C35AC62C-ED13-4E10-811D-C80DF611DBB8}"/>
    <dataValidation allowBlank="1" showInputMessage="1" showErrorMessage="1" prompt="Si vous mettez à jour le titre, le changement est automatiquement répercuté sur chaque feuille de calcul. Si vous mettez à jour le titre, le changement est automatiquement répercuté sur chaque feuille de calcul" sqref="B1" xr:uid="{358CD840-649D-4E82-8D25-B95C9B61EFBE}"/>
    <dataValidation allowBlank="1" showInputMessage="1" showErrorMessage="1" prompt="Mois de ce calendrier des absences. Mettez à jour l’année dans la cellule AH4. Suivez les totaux mensuels dans la dernière cellule du tableau. Entrez les noms des employés dans la colonne B du tableau" sqref="B4" xr:uid="{D25A0CD8-F159-4F0C-84E9-E4D9C003EB64}"/>
    <dataValidation allowBlank="1" showInputMessage="1" showErrorMessage="1" prompt="Cette ligne définit les clés utilisées dans le tableau : Congé en C2, Personnel en F2 et Congé maladie en J2. Les cellules M2 et R2 sont personnalisables" sqref="B2" xr:uid="{75FF5F1F-6484-414C-AAB9-23C936F7DBBD}"/>
    <dataValidation allowBlank="1" showInputMessage="1" showErrorMessage="1" prompt="La lettre « C » indique une absence pour cause de congé" sqref="C2 AH5" xr:uid="{24D642CF-489A-4518-BFF5-C2C33A337EC9}"/>
    <dataValidation allowBlank="1" showInputMessage="1" showErrorMessage="1" prompt="La lettre « P » indique une absence pour motifs personnels" sqref="F2" xr:uid="{52B05D4D-FC7B-416C-8BE2-4FF14F86E58B}"/>
    <dataValidation allowBlank="1" showInputMessage="1" showErrorMessage="1" prompt="La lettre « M » indique une absence pour cause de maladie" sqref="J2" xr:uid="{8655F0AE-E5BC-4778-9169-FD890B6F902B}"/>
    <dataValidation allowBlank="1" showInputMessage="1" showErrorMessage="1" prompt="Entrez une lettre et personnalisez l’étiquette à droite pour ajouter un élément de clé" sqref="M2 R2 AK5" xr:uid="{6A04B94D-1F1D-46D1-95D6-666E9DCA501D}"/>
    <dataValidation allowBlank="1" showInputMessage="1" showErrorMessage="1" prompt="Entrez une étiquette pour décrire la clé personnalisée à gauche" sqref="N2 S2 X2 AC2" xr:uid="{7FD0A3F8-87A5-4C40-9E8F-175B5AF29807}"/>
    <dataValidation allowBlank="1" showInputMessage="1" showErrorMessage="1" prompt="Le Calendrier des absences des employés suit les absences exprimées en jours pour chaque mois. Il existe 13 feuilles de calcul, 12 mensuelles et la dernière pour les noms des employés. Suivez les absences du mois de janvier dans cette feuille de calcul" sqref="A1" xr:uid="{0F86CA21-920C-4D13-8F85-D7924800CFE8}"/>
    <dataValidation allowBlank="1" showInputMessage="1" showErrorMessage="1" prompt="Entrez l’année dans la cellule ci-dessous" sqref="AH3:AK3" xr:uid="{8FA6EB5D-72F7-40BF-AC19-990048B44DED}"/>
  </dataValidations>
  <pageMargins left="0" right="0" top="0" bottom="0" header="0" footer="0"/>
  <pageSetup paperSize="8" scale="74" fitToWidth="0" orientation="landscape"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3905C3A1-9247-45F6-B48C-B082FFBF52C3}">
            <x14:dataBar minLength="0" maxLength="100">
              <x14:cfvo type="num">
                <xm:f>0</xm:f>
              </x14:cfvo>
              <x14:cfvo type="num">
                <xm:f>31</xm:f>
              </x14:cfvo>
              <x14:negativeFillColor rgb="FFFF0000"/>
              <x14:axisColor rgb="FF000000"/>
            </x14:dataBar>
          </x14:cfRule>
          <xm:sqref>AH7:AH36</xm:sqref>
        </x14:conditionalFormatting>
        <x14:conditionalFormatting xmlns:xm="http://schemas.microsoft.com/office/excel/2006/main">
          <x14:cfRule type="dataBar" id="{6FC38464-507C-45F6-B250-30EBB7EB37B5}">
            <x14:dataBar minLength="0" maxLength="100">
              <x14:cfvo type="num">
                <xm:f>0</xm:f>
              </x14:cfvo>
              <x14:cfvo type="num">
                <xm:f>31</xm:f>
              </x14:cfvo>
              <x14:negativeFillColor rgb="FFFF0000"/>
              <x14:axisColor rgb="FF000000"/>
            </x14:dataBar>
          </x14:cfRule>
          <xm:sqref>AI7:AK36</xm:sqref>
        </x14:conditionalFormatting>
        <x14:conditionalFormatting xmlns:xm="http://schemas.microsoft.com/office/excel/2006/main">
          <x14:cfRule type="dataBar" id="{D42C6F09-D34A-4661-B5E0-00002F9078B5}">
            <x14:dataBar minLength="0" maxLength="100">
              <x14:cfvo type="num">
                <xm:f>0</xm:f>
              </x14:cfvo>
              <x14:cfvo type="num">
                <xm:f>31</xm:f>
              </x14:cfvo>
              <x14:negativeFillColor rgb="FFFF0000"/>
              <x14:axisColor rgb="FF000000"/>
            </x14:dataBar>
          </x14:cfRule>
          <xm:sqref>AL7:AL36</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FED311CD-2182-403C-BB01-03DF52880294}">
          <x14:formula1>
            <xm:f>'Noms des employés'!$B$4:$B$33</xm:f>
          </x14:formula1>
          <xm:sqref>B7:B36</xm:sqref>
        </x14:dataValidation>
        <x14:dataValidation type="list" allowBlank="1" showInputMessage="1" showErrorMessage="1" prompt="Entrez une lettre et personnalisez l’étiquette à droite pour ajouter un élément de clé" xr:uid="{D1A29A3C-D779-410B-936C-8BE8BD2BEEEA}">
          <x14:formula1>
            <xm:f>'Noms des employés'!$L$1:$L$6</xm:f>
          </x14:formula1>
          <xm:sqref>C7:AG36</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90A507-66D8-49B4-8EF5-998959CCE8ED}">
  <sheetPr codeName="Feuil7">
    <tabColor theme="2" tint="-0.89999084444715716"/>
    <pageSetUpPr fitToPage="1"/>
  </sheetPr>
  <dimension ref="A1:AL37"/>
  <sheetViews>
    <sheetView showGridLines="0" showZeros="0" zoomScale="75" zoomScaleNormal="75" workbookViewId="0">
      <selection activeCell="H16" sqref="H16"/>
    </sheetView>
  </sheetViews>
  <sheetFormatPr baseColWidth="10" defaultColWidth="9.21875" defaultRowHeight="30" customHeight="1" x14ac:dyDescent="0.3"/>
  <cols>
    <col min="1" max="1" width="2.77734375" style="2" customWidth="1"/>
    <col min="2" max="2" width="30.77734375" style="2" customWidth="1"/>
    <col min="3" max="32" width="6.88671875" style="2" customWidth="1"/>
    <col min="33" max="33" width="6.88671875" style="2" hidden="1" customWidth="1"/>
    <col min="34" max="35" width="11.6640625" style="2" customWidth="1"/>
    <col min="36" max="36" width="11.33203125" style="2" bestFit="1" customWidth="1"/>
    <col min="37" max="37" width="11.6640625" style="2" customWidth="1"/>
    <col min="38" max="39" width="9.21875" customWidth="1"/>
  </cols>
  <sheetData>
    <row r="1" spans="1:38" ht="42" customHeight="1" x14ac:dyDescent="0.3">
      <c r="A1" s="5"/>
      <c r="B1" s="4" t="s">
        <v>68</v>
      </c>
    </row>
    <row r="2" spans="1:38" ht="22.95" customHeight="1" x14ac:dyDescent="0.3">
      <c r="B2" s="37" t="s">
        <v>77</v>
      </c>
      <c r="C2" s="38" t="s">
        <v>2</v>
      </c>
      <c r="D2" s="46" t="s">
        <v>70</v>
      </c>
      <c r="E2" s="46"/>
      <c r="F2" s="39" t="s">
        <v>66</v>
      </c>
      <c r="G2" s="46" t="s">
        <v>72</v>
      </c>
      <c r="H2" s="46"/>
      <c r="I2" s="46"/>
      <c r="J2" s="40" t="s">
        <v>67</v>
      </c>
      <c r="K2" s="46" t="s">
        <v>73</v>
      </c>
      <c r="L2" s="46"/>
      <c r="M2" s="41" t="s">
        <v>37</v>
      </c>
      <c r="N2" s="46" t="s">
        <v>74</v>
      </c>
      <c r="O2" s="46"/>
      <c r="P2" s="46"/>
      <c r="Q2" s="46"/>
      <c r="R2" s="42" t="s">
        <v>38</v>
      </c>
      <c r="S2" s="46" t="s">
        <v>75</v>
      </c>
      <c r="T2" s="46"/>
      <c r="U2" s="46"/>
      <c r="V2" s="46"/>
      <c r="W2" s="43"/>
      <c r="X2" s="46" t="s">
        <v>91</v>
      </c>
      <c r="Y2" s="46"/>
      <c r="Z2" s="46"/>
      <c r="AA2" s="46"/>
      <c r="AB2" s="44" t="s">
        <v>7</v>
      </c>
      <c r="AC2" s="46" t="s">
        <v>13</v>
      </c>
      <c r="AD2" s="46"/>
      <c r="AE2" s="46"/>
      <c r="AF2" s="46"/>
    </row>
    <row r="3" spans="1:38" ht="15" customHeight="1" x14ac:dyDescent="0.3">
      <c r="AH3" s="6" t="s">
        <v>69</v>
      </c>
      <c r="AI3" s="6"/>
      <c r="AJ3" s="6"/>
      <c r="AK3" s="6"/>
    </row>
    <row r="4" spans="1:38" ht="30" customHeight="1" x14ac:dyDescent="0.3">
      <c r="B4" s="14" t="s">
        <v>97</v>
      </c>
      <c r="C4" s="45" t="s">
        <v>92</v>
      </c>
      <c r="D4" s="45"/>
      <c r="E4" s="45"/>
      <c r="F4" s="45"/>
      <c r="G4" s="45"/>
      <c r="H4" s="45"/>
      <c r="I4" s="45"/>
      <c r="J4" s="45"/>
      <c r="K4" s="45"/>
      <c r="L4" s="45"/>
      <c r="M4" s="45"/>
      <c r="N4" s="45"/>
      <c r="O4" s="45"/>
      <c r="P4" s="45"/>
      <c r="Q4" s="45"/>
      <c r="R4" s="45"/>
      <c r="S4" s="45"/>
      <c r="T4" s="45"/>
      <c r="U4" s="45"/>
      <c r="V4" s="45"/>
      <c r="W4" s="45"/>
      <c r="X4" s="45"/>
      <c r="Y4" s="45"/>
      <c r="Z4" s="45"/>
      <c r="AA4" s="45"/>
      <c r="AB4" s="45"/>
      <c r="AC4" s="45"/>
      <c r="AD4" s="45"/>
      <c r="AE4" s="45"/>
      <c r="AF4" s="45"/>
      <c r="AG4" s="45"/>
      <c r="AH4" s="30">
        <f>Janvier!AH4</f>
        <v>2023</v>
      </c>
      <c r="AI4" s="25" t="s">
        <v>67</v>
      </c>
      <c r="AJ4" s="30"/>
      <c r="AK4" s="30"/>
    </row>
    <row r="5" spans="1:38" ht="25.05" customHeight="1" x14ac:dyDescent="0.3">
      <c r="B5" s="30"/>
      <c r="C5" s="29">
        <f>DATE(AnnéeCalendrier,2,1)</f>
        <v>44958</v>
      </c>
      <c r="D5" s="29">
        <f>C5+1</f>
        <v>44959</v>
      </c>
      <c r="E5" s="29">
        <f t="shared" ref="E5:AG5" si="0">D5+1</f>
        <v>44960</v>
      </c>
      <c r="F5" s="29">
        <f t="shared" si="0"/>
        <v>44961</v>
      </c>
      <c r="G5" s="29">
        <f t="shared" si="0"/>
        <v>44962</v>
      </c>
      <c r="H5" s="29">
        <f t="shared" si="0"/>
        <v>44963</v>
      </c>
      <c r="I5" s="29">
        <f t="shared" si="0"/>
        <v>44964</v>
      </c>
      <c r="J5" s="29">
        <f t="shared" si="0"/>
        <v>44965</v>
      </c>
      <c r="K5" s="29">
        <f t="shared" si="0"/>
        <v>44966</v>
      </c>
      <c r="L5" s="29">
        <f t="shared" si="0"/>
        <v>44967</v>
      </c>
      <c r="M5" s="29">
        <f t="shared" si="0"/>
        <v>44968</v>
      </c>
      <c r="N5" s="29">
        <f t="shared" si="0"/>
        <v>44969</v>
      </c>
      <c r="O5" s="29">
        <f t="shared" si="0"/>
        <v>44970</v>
      </c>
      <c r="P5" s="29">
        <f t="shared" si="0"/>
        <v>44971</v>
      </c>
      <c r="Q5" s="29">
        <f t="shared" si="0"/>
        <v>44972</v>
      </c>
      <c r="R5" s="29">
        <f t="shared" si="0"/>
        <v>44973</v>
      </c>
      <c r="S5" s="29">
        <f t="shared" si="0"/>
        <v>44974</v>
      </c>
      <c r="T5" s="29">
        <f t="shared" si="0"/>
        <v>44975</v>
      </c>
      <c r="U5" s="29">
        <f t="shared" si="0"/>
        <v>44976</v>
      </c>
      <c r="V5" s="29">
        <f t="shared" si="0"/>
        <v>44977</v>
      </c>
      <c r="W5" s="29">
        <f t="shared" si="0"/>
        <v>44978</v>
      </c>
      <c r="X5" s="29">
        <f t="shared" si="0"/>
        <v>44979</v>
      </c>
      <c r="Y5" s="29">
        <f t="shared" si="0"/>
        <v>44980</v>
      </c>
      <c r="Z5" s="29">
        <f t="shared" si="0"/>
        <v>44981</v>
      </c>
      <c r="AA5" s="29">
        <f t="shared" si="0"/>
        <v>44982</v>
      </c>
      <c r="AB5" s="29">
        <f t="shared" si="0"/>
        <v>44983</v>
      </c>
      <c r="AC5" s="29">
        <f t="shared" si="0"/>
        <v>44984</v>
      </c>
      <c r="AD5" s="29">
        <f t="shared" si="0"/>
        <v>44985</v>
      </c>
      <c r="AE5" s="29">
        <f t="shared" si="0"/>
        <v>44986</v>
      </c>
      <c r="AF5" s="29">
        <f t="shared" si="0"/>
        <v>44987</v>
      </c>
      <c r="AG5" s="29">
        <f t="shared" si="0"/>
        <v>44988</v>
      </c>
      <c r="AH5" s="31" t="s">
        <v>2</v>
      </c>
      <c r="AI5" s="36" t="s">
        <v>66</v>
      </c>
      <c r="AJ5" s="35" t="s">
        <v>37</v>
      </c>
      <c r="AK5" s="34" t="s">
        <v>38</v>
      </c>
      <c r="AL5" s="33" t="s">
        <v>7</v>
      </c>
    </row>
    <row r="6" spans="1:38" ht="31.95" customHeight="1" x14ac:dyDescent="0.3">
      <c r="B6" s="11" t="s">
        <v>1</v>
      </c>
      <c r="C6" s="10" t="s">
        <v>3</v>
      </c>
      <c r="D6" s="32" t="s">
        <v>4</v>
      </c>
      <c r="E6" s="32" t="s">
        <v>5</v>
      </c>
      <c r="F6" s="32" t="s">
        <v>6</v>
      </c>
      <c r="G6" s="32" t="s">
        <v>8</v>
      </c>
      <c r="H6" s="32" t="s">
        <v>9</v>
      </c>
      <c r="I6" s="32" t="s">
        <v>10</v>
      </c>
      <c r="J6" s="32" t="s">
        <v>11</v>
      </c>
      <c r="K6" s="32" t="s">
        <v>12</v>
      </c>
      <c r="L6" s="32" t="s">
        <v>14</v>
      </c>
      <c r="M6" s="32" t="s">
        <v>15</v>
      </c>
      <c r="N6" s="32" t="s">
        <v>16</v>
      </c>
      <c r="O6" s="32" t="s">
        <v>17</v>
      </c>
      <c r="P6" s="32" t="s">
        <v>18</v>
      </c>
      <c r="Q6" s="32" t="s">
        <v>19</v>
      </c>
      <c r="R6" s="32" t="s">
        <v>20</v>
      </c>
      <c r="S6" s="32" t="s">
        <v>21</v>
      </c>
      <c r="T6" s="32" t="s">
        <v>22</v>
      </c>
      <c r="U6" s="32" t="s">
        <v>23</v>
      </c>
      <c r="V6" s="32" t="s">
        <v>24</v>
      </c>
      <c r="W6" s="32" t="s">
        <v>25</v>
      </c>
      <c r="X6" s="32" t="s">
        <v>26</v>
      </c>
      <c r="Y6" s="32" t="s">
        <v>27</v>
      </c>
      <c r="Z6" s="32" t="s">
        <v>28</v>
      </c>
      <c r="AA6" s="32" t="s">
        <v>29</v>
      </c>
      <c r="AB6" s="32" t="s">
        <v>30</v>
      </c>
      <c r="AC6" s="32" t="s">
        <v>31</v>
      </c>
      <c r="AD6" s="32" t="s">
        <v>32</v>
      </c>
      <c r="AE6" s="32" t="s">
        <v>33</v>
      </c>
      <c r="AF6" s="32" t="s">
        <v>34</v>
      </c>
      <c r="AG6" s="32" t="s">
        <v>35</v>
      </c>
      <c r="AH6" s="22" t="s">
        <v>70</v>
      </c>
      <c r="AI6" s="22" t="s">
        <v>71</v>
      </c>
      <c r="AJ6" s="23" t="s">
        <v>76</v>
      </c>
      <c r="AK6" s="22" t="s">
        <v>75</v>
      </c>
      <c r="AL6" s="22" t="s">
        <v>13</v>
      </c>
    </row>
    <row r="7" spans="1:38" ht="30" customHeight="1" x14ac:dyDescent="0.3">
      <c r="B7" s="15" t="s">
        <v>39</v>
      </c>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20">
        <f>COUNTIF(septembre[[#This Row],[1]:[31]],$AH$5)</f>
        <v>0</v>
      </c>
      <c r="AI7" s="20">
        <f>COUNTIF(septembre[[#This Row],[1]:[31]],$AI$4)+COUNTIF(septembre[[#This Row],[1]:[31]],$AI$5)</f>
        <v>0</v>
      </c>
      <c r="AJ7" s="20">
        <f>COUNTIF(septembre[[#This Row],[1]:[31]],$AJ$5)</f>
        <v>0</v>
      </c>
      <c r="AK7" s="20">
        <f>COUNTIF(septembre[[#This Row],[1]:[31]],$AK$5)</f>
        <v>0</v>
      </c>
      <c r="AL7" s="20">
        <f>COUNTIF(septembre[[#This Row],[1]:[31]],$AL$5)</f>
        <v>0</v>
      </c>
    </row>
    <row r="8" spans="1:38" ht="30" customHeight="1" x14ac:dyDescent="0.3">
      <c r="B8" s="16" t="s">
        <v>40</v>
      </c>
      <c r="C8" s="1"/>
      <c r="D8" s="1"/>
      <c r="E8" s="1"/>
      <c r="F8" s="1"/>
      <c r="G8" s="1"/>
      <c r="H8" s="1" t="s">
        <v>66</v>
      </c>
      <c r="I8" s="1" t="s">
        <v>66</v>
      </c>
      <c r="J8" s="1" t="s">
        <v>66</v>
      </c>
      <c r="K8" s="1"/>
      <c r="L8" s="1"/>
      <c r="M8" s="1"/>
      <c r="N8" s="1"/>
      <c r="O8" s="1"/>
      <c r="P8" s="1"/>
      <c r="Q8" s="1"/>
      <c r="R8" s="1"/>
      <c r="S8" s="1"/>
      <c r="T8" s="1"/>
      <c r="U8" s="1"/>
      <c r="V8" s="1"/>
      <c r="W8" s="1"/>
      <c r="X8" s="1"/>
      <c r="Y8" s="1"/>
      <c r="Z8" s="1"/>
      <c r="AA8" s="1"/>
      <c r="AB8" s="1"/>
      <c r="AC8" s="1" t="s">
        <v>66</v>
      </c>
      <c r="AD8" s="1" t="s">
        <v>66</v>
      </c>
      <c r="AE8" s="1" t="s">
        <v>66</v>
      </c>
      <c r="AF8" s="1"/>
      <c r="AG8" s="1"/>
      <c r="AH8" s="20">
        <f>COUNTIF(septembre[[#This Row],[1]:[31]],$AH$5)</f>
        <v>0</v>
      </c>
      <c r="AI8" s="20">
        <f>COUNTIF(septembre[[#This Row],[1]:[31]],$AI$4)+COUNTIF(septembre[[#This Row],[1]:[31]],$AI$5)</f>
        <v>6</v>
      </c>
      <c r="AJ8" s="20">
        <f>COUNTIF(septembre[[#This Row],[1]:[31]],$AJ$5)</f>
        <v>0</v>
      </c>
      <c r="AK8" s="20">
        <f>COUNTIF(septembre[[#This Row],[1]:[31]],$AK$5)</f>
        <v>0</v>
      </c>
      <c r="AL8" s="20">
        <f>COUNTIF(septembre[[#This Row],[1]:[31]],$AL$5)</f>
        <v>0</v>
      </c>
    </row>
    <row r="9" spans="1:38" ht="30" customHeight="1" x14ac:dyDescent="0.3">
      <c r="B9" s="18" t="s">
        <v>41</v>
      </c>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20">
        <f>COUNTIF(septembre[[#This Row],[1]:[31]],$AH$5)</f>
        <v>0</v>
      </c>
      <c r="AI9" s="20">
        <f>COUNTIF(septembre[[#This Row],[1]:[31]],$AI$4)+COUNTIF(septembre[[#This Row],[1]:[31]],$AI$5)</f>
        <v>0</v>
      </c>
      <c r="AJ9" s="20">
        <f>COUNTIF(septembre[[#This Row],[1]:[31]],$AJ$5)</f>
        <v>0</v>
      </c>
      <c r="AK9" s="20">
        <f>COUNTIF(septembre[[#This Row],[1]:[31]],$AK$5)</f>
        <v>0</v>
      </c>
      <c r="AL9" s="20">
        <f>COUNTIF(septembre[[#This Row],[1]:[31]],$AL$5)</f>
        <v>0</v>
      </c>
    </row>
    <row r="10" spans="1:38" ht="30" customHeight="1" x14ac:dyDescent="0.3">
      <c r="B10" s="17" t="s">
        <v>42</v>
      </c>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20">
        <f>COUNTIF(septembre[[#This Row],[1]:[31]],$AH$5)</f>
        <v>0</v>
      </c>
      <c r="AI10" s="20">
        <f>COUNTIF(septembre[[#This Row],[1]:[31]],$AI$4)+COUNTIF(septembre[[#This Row],[1]:[31]],$AI$5)</f>
        <v>0</v>
      </c>
      <c r="AJ10" s="20">
        <f>COUNTIF(septembre[[#This Row],[1]:[31]],$AJ$5)</f>
        <v>0</v>
      </c>
      <c r="AK10" s="20">
        <f>COUNTIF(septembre[[#This Row],[1]:[31]],$AK$5)</f>
        <v>0</v>
      </c>
      <c r="AL10" s="20">
        <f>COUNTIF(septembre[[#This Row],[1]:[31]],$AL$5)</f>
        <v>0</v>
      </c>
    </row>
    <row r="11" spans="1:38" ht="30" customHeight="1" x14ac:dyDescent="0.3">
      <c r="B11" s="18" t="s">
        <v>43</v>
      </c>
      <c r="C11" s="1" t="s">
        <v>67</v>
      </c>
      <c r="D11" s="1"/>
      <c r="E11" s="1"/>
      <c r="F11" s="1"/>
      <c r="G11" s="1"/>
      <c r="H11" s="1"/>
      <c r="I11" s="1"/>
      <c r="J11" s="1"/>
      <c r="K11" s="1"/>
      <c r="L11" s="1"/>
      <c r="M11" s="1"/>
      <c r="N11" s="1"/>
      <c r="O11" s="1"/>
      <c r="P11" s="1"/>
      <c r="Q11" s="1"/>
      <c r="R11" s="1" t="s">
        <v>66</v>
      </c>
      <c r="S11" s="1" t="s">
        <v>66</v>
      </c>
      <c r="T11" s="1" t="s">
        <v>66</v>
      </c>
      <c r="U11" s="1" t="s">
        <v>66</v>
      </c>
      <c r="V11" s="1" t="s">
        <v>66</v>
      </c>
      <c r="W11" s="1" t="s">
        <v>66</v>
      </c>
      <c r="X11" s="1" t="s">
        <v>66</v>
      </c>
      <c r="Y11" s="1"/>
      <c r="Z11" s="1"/>
      <c r="AA11" s="1"/>
      <c r="AB11" s="1"/>
      <c r="AC11" s="1"/>
      <c r="AD11" s="1"/>
      <c r="AE11" s="1"/>
      <c r="AF11" s="1"/>
      <c r="AG11" s="1"/>
      <c r="AH11" s="20">
        <f>COUNTIF(septembre[[#This Row],[1]:[31]],$AH$5)</f>
        <v>0</v>
      </c>
      <c r="AI11" s="20">
        <f>COUNTIF(septembre[[#This Row],[1]:[31]],$AI$4)+COUNTIF(septembre[[#This Row],[1]:[31]],$AI$5)</f>
        <v>8</v>
      </c>
      <c r="AJ11" s="20">
        <f>COUNTIF(septembre[[#This Row],[1]:[31]],$AJ$5)</f>
        <v>0</v>
      </c>
      <c r="AK11" s="20">
        <f>COUNTIF(septembre[[#This Row],[1]:[31]],$AK$5)</f>
        <v>0</v>
      </c>
      <c r="AL11" s="20">
        <f>COUNTIF(septembre[[#This Row],[1]:[31]],$AL$5)</f>
        <v>0</v>
      </c>
    </row>
    <row r="12" spans="1:38" ht="30" customHeight="1" x14ac:dyDescent="0.3">
      <c r="B12" s="17" t="s">
        <v>44</v>
      </c>
      <c r="C12" s="1"/>
      <c r="D12" s="1"/>
      <c r="E12" s="1"/>
      <c r="F12" s="1"/>
      <c r="G12" s="1"/>
      <c r="H12" s="1"/>
      <c r="I12" s="1"/>
      <c r="J12" s="1"/>
      <c r="K12" s="1"/>
      <c r="L12" s="1"/>
      <c r="M12" s="1"/>
      <c r="N12" s="1"/>
      <c r="O12" s="1" t="s">
        <v>66</v>
      </c>
      <c r="P12" s="1" t="s">
        <v>66</v>
      </c>
      <c r="Q12" s="1" t="s">
        <v>66</v>
      </c>
      <c r="R12" s="1"/>
      <c r="S12" s="1"/>
      <c r="T12" s="1"/>
      <c r="U12" s="1"/>
      <c r="V12" s="1"/>
      <c r="W12" s="1"/>
      <c r="X12" s="1"/>
      <c r="Y12" s="1"/>
      <c r="Z12" s="1"/>
      <c r="AA12" s="1"/>
      <c r="AB12" s="1"/>
      <c r="AC12" s="1"/>
      <c r="AD12" s="1"/>
      <c r="AE12" s="1"/>
      <c r="AF12" s="1"/>
      <c r="AG12" s="1"/>
      <c r="AH12" s="20">
        <f>COUNTIF(septembre[[#This Row],[1]:[31]],$AH$5)</f>
        <v>0</v>
      </c>
      <c r="AI12" s="20">
        <f>COUNTIF(septembre[[#This Row],[1]:[31]],$AI$4)+COUNTIF(septembre[[#This Row],[1]:[31]],$AI$5)</f>
        <v>3</v>
      </c>
      <c r="AJ12" s="20">
        <f>COUNTIF(septembre[[#This Row],[1]:[31]],$AJ$5)</f>
        <v>0</v>
      </c>
      <c r="AK12" s="20">
        <f>COUNTIF(septembre[[#This Row],[1]:[31]],$AK$5)</f>
        <v>0</v>
      </c>
      <c r="AL12" s="20">
        <f>COUNTIF(septembre[[#This Row],[1]:[31]],$AL$5)</f>
        <v>0</v>
      </c>
    </row>
    <row r="13" spans="1:38" ht="30" customHeight="1" x14ac:dyDescent="0.3">
      <c r="B13" s="18" t="s">
        <v>45</v>
      </c>
      <c r="C13" s="1"/>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20">
        <f>COUNTIF(septembre[[#This Row],[1]:[31]],$AH$5)</f>
        <v>0</v>
      </c>
      <c r="AI13" s="20">
        <f>COUNTIF(septembre[[#This Row],[1]:[31]],$AI$4)+COUNTIF(septembre[[#This Row],[1]:[31]],$AI$5)</f>
        <v>0</v>
      </c>
      <c r="AJ13" s="20">
        <f>COUNTIF(septembre[[#This Row],[1]:[31]],$AJ$5)</f>
        <v>0</v>
      </c>
      <c r="AK13" s="20">
        <f>COUNTIF(septembre[[#This Row],[1]:[31]],$AK$5)</f>
        <v>0</v>
      </c>
      <c r="AL13" s="20">
        <f>COUNTIF(septembre[[#This Row],[1]:[31]],$AL$5)</f>
        <v>0</v>
      </c>
    </row>
    <row r="14" spans="1:38" ht="30" customHeight="1" x14ac:dyDescent="0.3">
      <c r="B14" s="19" t="s">
        <v>46</v>
      </c>
      <c r="C14" s="1"/>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20">
        <f>COUNTIF(septembre[[#This Row],[1]:[31]],$AH$5)</f>
        <v>0</v>
      </c>
      <c r="AI14" s="20">
        <f>COUNTIF(septembre[[#This Row],[1]:[31]],$AI$4)+COUNTIF(septembre[[#This Row],[1]:[31]],$AI$5)</f>
        <v>0</v>
      </c>
      <c r="AJ14" s="20">
        <f>COUNTIF(septembre[[#This Row],[1]:[31]],$AJ$5)</f>
        <v>0</v>
      </c>
      <c r="AK14" s="20">
        <f>COUNTIF(septembre[[#This Row],[1]:[31]],$AK$5)</f>
        <v>0</v>
      </c>
      <c r="AL14" s="20">
        <f>COUNTIF(septembre[[#This Row],[1]:[31]],$AL$5)</f>
        <v>0</v>
      </c>
    </row>
    <row r="15" spans="1:38" ht="30" customHeight="1" x14ac:dyDescent="0.3">
      <c r="B15" s="19" t="s">
        <v>47</v>
      </c>
      <c r="C15" s="1"/>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20">
        <f>COUNTIF(septembre[[#This Row],[1]:[31]],$AH$5)</f>
        <v>0</v>
      </c>
      <c r="AI15" s="20">
        <f>COUNTIF(septembre[[#This Row],[1]:[31]],$AI$4)+COUNTIF(septembre[[#This Row],[1]:[31]],$AI$5)</f>
        <v>0</v>
      </c>
      <c r="AJ15" s="20">
        <f>COUNTIF(septembre[[#This Row],[1]:[31]],$AJ$5)</f>
        <v>0</v>
      </c>
      <c r="AK15" s="20">
        <f>COUNTIF(septembre[[#This Row],[1]:[31]],$AK$5)</f>
        <v>0</v>
      </c>
      <c r="AL15" s="20">
        <f>COUNTIF(septembre[[#This Row],[1]:[31]],$AL$5)</f>
        <v>0</v>
      </c>
    </row>
    <row r="16" spans="1:38" ht="30" customHeight="1" x14ac:dyDescent="0.3">
      <c r="B16" s="19" t="s">
        <v>48</v>
      </c>
      <c r="C16" s="1"/>
      <c r="D16" s="1" t="s">
        <v>37</v>
      </c>
      <c r="E16" s="1" t="s">
        <v>37</v>
      </c>
      <c r="F16" s="1" t="s">
        <v>37</v>
      </c>
      <c r="G16" s="1" t="s">
        <v>37</v>
      </c>
      <c r="H16" s="1" t="s">
        <v>37</v>
      </c>
      <c r="I16" s="1"/>
      <c r="J16" s="1"/>
      <c r="K16" s="1"/>
      <c r="L16" s="1"/>
      <c r="M16" s="1"/>
      <c r="N16" s="1"/>
      <c r="O16" s="1"/>
      <c r="P16" s="1"/>
      <c r="Q16" s="1"/>
      <c r="R16" s="1"/>
      <c r="S16" s="1"/>
      <c r="T16" s="1"/>
      <c r="U16" s="1"/>
      <c r="V16" s="1"/>
      <c r="W16" s="1"/>
      <c r="X16" s="1"/>
      <c r="Y16" s="1" t="s">
        <v>37</v>
      </c>
      <c r="Z16" s="1" t="s">
        <v>37</v>
      </c>
      <c r="AA16" s="1" t="s">
        <v>37</v>
      </c>
      <c r="AB16" s="1" t="s">
        <v>37</v>
      </c>
      <c r="AC16" s="1" t="s">
        <v>37</v>
      </c>
      <c r="AD16" s="1"/>
      <c r="AE16" s="1"/>
      <c r="AF16" s="1"/>
      <c r="AG16" s="1"/>
      <c r="AH16" s="20">
        <f>COUNTIF(septembre[[#This Row],[1]:[31]],$AH$5)</f>
        <v>0</v>
      </c>
      <c r="AI16" s="20">
        <f>COUNTIF(septembre[[#This Row],[1]:[31]],$AI$4)+COUNTIF(septembre[[#This Row],[1]:[31]],$AI$5)</f>
        <v>0</v>
      </c>
      <c r="AJ16" s="20">
        <f>COUNTIF(septembre[[#This Row],[1]:[31]],$AJ$5)</f>
        <v>10</v>
      </c>
      <c r="AK16" s="20">
        <f>COUNTIF(septembre[[#This Row],[1]:[31]],$AK$5)</f>
        <v>0</v>
      </c>
      <c r="AL16" s="20">
        <f>COUNTIF(septembre[[#This Row],[1]:[31]],$AL$5)</f>
        <v>0</v>
      </c>
    </row>
    <row r="17" spans="2:38" ht="30" customHeight="1" x14ac:dyDescent="0.3">
      <c r="B17" s="19" t="s">
        <v>49</v>
      </c>
      <c r="C17" s="1"/>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20">
        <f>COUNTIF(septembre[[#This Row],[1]:[31]],$AH$5)</f>
        <v>0</v>
      </c>
      <c r="AI17" s="20">
        <f>COUNTIF(septembre[[#This Row],[1]:[31]],$AI$4)+COUNTIF(septembre[[#This Row],[1]:[31]],$AI$5)</f>
        <v>0</v>
      </c>
      <c r="AJ17" s="20">
        <f>COUNTIF(septembre[[#This Row],[1]:[31]],$AJ$5)</f>
        <v>0</v>
      </c>
      <c r="AK17" s="20">
        <f>COUNTIF(septembre[[#This Row],[1]:[31]],$AK$5)</f>
        <v>0</v>
      </c>
      <c r="AL17" s="20">
        <f>COUNTIF(septembre[[#This Row],[1]:[31]],$AL$5)</f>
        <v>0</v>
      </c>
    </row>
    <row r="18" spans="2:38" ht="30" customHeight="1" x14ac:dyDescent="0.3">
      <c r="B18" s="16" t="s">
        <v>50</v>
      </c>
      <c r="C18" s="1" t="s">
        <v>66</v>
      </c>
      <c r="D18" s="1"/>
      <c r="E18" s="1"/>
      <c r="F18" s="1"/>
      <c r="G18" s="1"/>
      <c r="H18" s="1"/>
      <c r="I18" s="1"/>
      <c r="J18" s="1"/>
      <c r="K18" s="1"/>
      <c r="L18" s="1"/>
      <c r="M18" s="1"/>
      <c r="N18" s="1"/>
      <c r="O18" s="1"/>
      <c r="P18" s="1"/>
      <c r="Q18" s="1"/>
      <c r="R18" s="1" t="s">
        <v>66</v>
      </c>
      <c r="S18" s="1" t="s">
        <v>66</v>
      </c>
      <c r="T18" s="1" t="s">
        <v>66</v>
      </c>
      <c r="U18" s="1" t="s">
        <v>66</v>
      </c>
      <c r="V18" s="1" t="s">
        <v>66</v>
      </c>
      <c r="W18" s="1" t="s">
        <v>66</v>
      </c>
      <c r="X18" s="1" t="s">
        <v>66</v>
      </c>
      <c r="Y18" s="1"/>
      <c r="Z18" s="1"/>
      <c r="AA18" s="1"/>
      <c r="AB18" s="1"/>
      <c r="AC18" s="1"/>
      <c r="AD18" s="1"/>
      <c r="AE18" s="1"/>
      <c r="AF18" s="1"/>
      <c r="AG18" s="1"/>
      <c r="AH18" s="20">
        <f>COUNTIF(septembre[[#This Row],[1]:[31]],$AH$5)</f>
        <v>0</v>
      </c>
      <c r="AI18" s="20">
        <f>COUNTIF(septembre[[#This Row],[1]:[31]],$AI$4)+COUNTIF(septembre[[#This Row],[1]:[31]],$AI$5)</f>
        <v>8</v>
      </c>
      <c r="AJ18" s="20">
        <f>COUNTIF(septembre[[#This Row],[1]:[31]],$AJ$5)</f>
        <v>0</v>
      </c>
      <c r="AK18" s="20">
        <f>COUNTIF(septembre[[#This Row],[1]:[31]],$AK$5)</f>
        <v>0</v>
      </c>
      <c r="AL18" s="20">
        <f>COUNTIF(septembre[[#This Row],[1]:[31]],$AL$5)</f>
        <v>0</v>
      </c>
    </row>
    <row r="19" spans="2:38" ht="30" customHeight="1" x14ac:dyDescent="0.3">
      <c r="B19" s="16" t="s">
        <v>51</v>
      </c>
      <c r="C19" s="1" t="s">
        <v>38</v>
      </c>
      <c r="D19" s="1" t="s">
        <v>38</v>
      </c>
      <c r="E19" s="1" t="s">
        <v>38</v>
      </c>
      <c r="F19" s="1" t="s">
        <v>38</v>
      </c>
      <c r="G19" s="1" t="s">
        <v>38</v>
      </c>
      <c r="H19" s="1" t="s">
        <v>38</v>
      </c>
      <c r="I19" s="1" t="s">
        <v>38</v>
      </c>
      <c r="J19" s="1" t="s">
        <v>38</v>
      </c>
      <c r="K19" s="1" t="s">
        <v>38</v>
      </c>
      <c r="L19" s="1" t="s">
        <v>38</v>
      </c>
      <c r="M19" s="1" t="s">
        <v>38</v>
      </c>
      <c r="N19" s="1" t="s">
        <v>38</v>
      </c>
      <c r="O19" s="1" t="s">
        <v>38</v>
      </c>
      <c r="P19" s="1" t="s">
        <v>38</v>
      </c>
      <c r="Q19" s="1" t="s">
        <v>38</v>
      </c>
      <c r="R19" s="1" t="s">
        <v>38</v>
      </c>
      <c r="S19" s="1" t="s">
        <v>38</v>
      </c>
      <c r="T19" s="1" t="s">
        <v>38</v>
      </c>
      <c r="U19" s="1" t="s">
        <v>38</v>
      </c>
      <c r="V19" s="1" t="s">
        <v>38</v>
      </c>
      <c r="W19" s="1" t="s">
        <v>38</v>
      </c>
      <c r="X19" s="1" t="s">
        <v>38</v>
      </c>
      <c r="Y19" s="1" t="s">
        <v>38</v>
      </c>
      <c r="Z19" s="1" t="s">
        <v>38</v>
      </c>
      <c r="AA19" s="1" t="s">
        <v>38</v>
      </c>
      <c r="AB19" s="1" t="s">
        <v>38</v>
      </c>
      <c r="AC19" s="1" t="s">
        <v>38</v>
      </c>
      <c r="AD19" s="1" t="s">
        <v>38</v>
      </c>
      <c r="AE19" s="1" t="s">
        <v>38</v>
      </c>
      <c r="AF19" s="1" t="s">
        <v>38</v>
      </c>
      <c r="AG19" s="1" t="s">
        <v>38</v>
      </c>
      <c r="AH19" s="20">
        <f>COUNTIF(septembre[[#This Row],[1]:[31]],$AH$5)</f>
        <v>0</v>
      </c>
      <c r="AI19" s="20">
        <f>COUNTIF(septembre[[#This Row],[1]:[31]],$AI$4)+COUNTIF(septembre[[#This Row],[1]:[31]],$AI$5)</f>
        <v>0</v>
      </c>
      <c r="AJ19" s="20">
        <f>COUNTIF(septembre[[#This Row],[1]:[31]],$AJ$5)</f>
        <v>0</v>
      </c>
      <c r="AK19" s="20">
        <f>COUNTIF(septembre[[#This Row],[1]:[31]],$AK$5)</f>
        <v>31</v>
      </c>
      <c r="AL19" s="20">
        <f>COUNTIF(septembre[[#This Row],[1]:[31]],$AL$5)</f>
        <v>0</v>
      </c>
    </row>
    <row r="20" spans="2:38" ht="30" customHeight="1" x14ac:dyDescent="0.3">
      <c r="B20" s="19" t="s">
        <v>52</v>
      </c>
      <c r="C20" s="1"/>
      <c r="D20" s="1"/>
      <c r="E20" s="1"/>
      <c r="F20" s="1"/>
      <c r="G20" s="1"/>
      <c r="H20" s="1"/>
      <c r="I20" s="1"/>
      <c r="J20" s="1"/>
      <c r="K20" s="1"/>
      <c r="L20" s="1"/>
      <c r="M20" s="1"/>
      <c r="N20" s="1"/>
      <c r="O20" s="1" t="s">
        <v>67</v>
      </c>
      <c r="P20" s="1" t="s">
        <v>67</v>
      </c>
      <c r="Q20" s="1" t="s">
        <v>67</v>
      </c>
      <c r="R20" s="1"/>
      <c r="S20" s="1"/>
      <c r="T20" s="1"/>
      <c r="U20" s="1"/>
      <c r="V20" s="1"/>
      <c r="W20" s="1"/>
      <c r="X20" s="1"/>
      <c r="Y20" s="1"/>
      <c r="Z20" s="1"/>
      <c r="AA20" s="1"/>
      <c r="AB20" s="1"/>
      <c r="AC20" s="1"/>
      <c r="AD20" s="1"/>
      <c r="AE20" s="1"/>
      <c r="AF20" s="1" t="s">
        <v>37</v>
      </c>
      <c r="AG20" s="1"/>
      <c r="AH20" s="20">
        <f>COUNTIF(septembre[[#This Row],[1]:[31]],$AH$5)</f>
        <v>0</v>
      </c>
      <c r="AI20" s="20">
        <f>COUNTIF(septembre[[#This Row],[1]:[31]],$AI$4)+COUNTIF(septembre[[#This Row],[1]:[31]],$AI$5)</f>
        <v>3</v>
      </c>
      <c r="AJ20" s="20">
        <f>COUNTIF(septembre[[#This Row],[1]:[31]],$AJ$5)</f>
        <v>1</v>
      </c>
      <c r="AK20" s="20">
        <f>COUNTIF(septembre[[#This Row],[1]:[31]],$AK$5)</f>
        <v>0</v>
      </c>
      <c r="AL20" s="20">
        <f>COUNTIF(septembre[[#This Row],[1]:[31]],$AL$5)</f>
        <v>0</v>
      </c>
    </row>
    <row r="21" spans="2:38" ht="30" customHeight="1" x14ac:dyDescent="0.3">
      <c r="B21" s="18" t="s">
        <v>53</v>
      </c>
      <c r="C21" s="1" t="s">
        <v>66</v>
      </c>
      <c r="D21" s="1" t="s">
        <v>2</v>
      </c>
      <c r="E21" s="1" t="s">
        <v>2</v>
      </c>
      <c r="F21" s="1" t="s">
        <v>2</v>
      </c>
      <c r="G21" s="1" t="s">
        <v>2</v>
      </c>
      <c r="H21" s="1" t="s">
        <v>2</v>
      </c>
      <c r="I21" s="1" t="s">
        <v>2</v>
      </c>
      <c r="J21" s="1" t="s">
        <v>2</v>
      </c>
      <c r="K21" s="1" t="s">
        <v>2</v>
      </c>
      <c r="L21" s="1" t="s">
        <v>2</v>
      </c>
      <c r="M21" s="1" t="s">
        <v>2</v>
      </c>
      <c r="N21" s="1" t="s">
        <v>2</v>
      </c>
      <c r="O21" s="1" t="s">
        <v>2</v>
      </c>
      <c r="P21" s="1" t="s">
        <v>2</v>
      </c>
      <c r="Q21" s="1" t="s">
        <v>2</v>
      </c>
      <c r="R21" s="1"/>
      <c r="S21" s="1"/>
      <c r="T21" s="1"/>
      <c r="U21" s="1"/>
      <c r="V21" s="1"/>
      <c r="W21" s="1"/>
      <c r="X21" s="1"/>
      <c r="Y21" s="1"/>
      <c r="Z21" s="1"/>
      <c r="AA21" s="1"/>
      <c r="AB21" s="1"/>
      <c r="AC21" s="1"/>
      <c r="AD21" s="1"/>
      <c r="AE21" s="1"/>
      <c r="AF21" s="1"/>
      <c r="AG21" s="1"/>
      <c r="AH21" s="20">
        <f>COUNTIF(septembre[[#This Row],[1]:[31]],$AH$5)</f>
        <v>14</v>
      </c>
      <c r="AI21" s="20">
        <f>COUNTIF(septembre[[#This Row],[1]:[31]],$AI$4)+COUNTIF(septembre[[#This Row],[1]:[31]],$AI$5)</f>
        <v>1</v>
      </c>
      <c r="AJ21" s="20">
        <f>COUNTIF(septembre[[#This Row],[1]:[31]],$AJ$5)</f>
        <v>0</v>
      </c>
      <c r="AK21" s="20">
        <f>COUNTIF(septembre[[#This Row],[1]:[31]],$AK$5)</f>
        <v>0</v>
      </c>
      <c r="AL21" s="20">
        <f>COUNTIF(septembre[[#This Row],[1]:[31]],$AL$5)</f>
        <v>0</v>
      </c>
    </row>
    <row r="22" spans="2:38" ht="30" customHeight="1" x14ac:dyDescent="0.3">
      <c r="B22" s="17" t="s">
        <v>54</v>
      </c>
      <c r="C22" s="1"/>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20">
        <f>COUNTIF(septembre[[#This Row],[1]:[31]],$AH$5)</f>
        <v>0</v>
      </c>
      <c r="AI22" s="20">
        <f>COUNTIF(septembre[[#This Row],[1]:[31]],$AI$4)+COUNTIF(septembre[[#This Row],[1]:[31]],$AI$5)</f>
        <v>0</v>
      </c>
      <c r="AJ22" s="20">
        <f>COUNTIF(septembre[[#This Row],[1]:[31]],$AJ$5)</f>
        <v>0</v>
      </c>
      <c r="AK22" s="20">
        <f>COUNTIF(septembre[[#This Row],[1]:[31]],$AK$5)</f>
        <v>0</v>
      </c>
      <c r="AL22" s="20">
        <f>COUNTIF(septembre[[#This Row],[1]:[31]],$AL$5)</f>
        <v>0</v>
      </c>
    </row>
    <row r="23" spans="2:38" ht="30" customHeight="1" x14ac:dyDescent="0.3">
      <c r="B23" s="19" t="s">
        <v>55</v>
      </c>
      <c r="C23" s="1"/>
      <c r="D23" s="1"/>
      <c r="E23" s="1"/>
      <c r="F23" s="1"/>
      <c r="G23" s="1"/>
      <c r="H23" s="1"/>
      <c r="I23" s="1"/>
      <c r="J23" s="1"/>
      <c r="K23" s="1"/>
      <c r="L23" s="1"/>
      <c r="M23" s="1"/>
      <c r="N23" s="1"/>
      <c r="O23" s="1"/>
      <c r="P23" s="1"/>
      <c r="Q23" s="1"/>
      <c r="R23" s="1"/>
      <c r="S23" s="1"/>
      <c r="T23" s="1"/>
      <c r="U23" s="1"/>
      <c r="V23" s="1"/>
      <c r="W23" s="1"/>
      <c r="X23" s="1"/>
      <c r="Y23" s="1"/>
      <c r="Z23" s="1"/>
      <c r="AA23" s="1"/>
      <c r="AB23" s="1"/>
      <c r="AC23" s="1" t="s">
        <v>66</v>
      </c>
      <c r="AD23" s="1" t="s">
        <v>66</v>
      </c>
      <c r="AE23" s="1" t="s">
        <v>66</v>
      </c>
      <c r="AF23" s="1"/>
      <c r="AG23" s="1"/>
      <c r="AH23" s="20">
        <f>COUNTIF(septembre[[#This Row],[1]:[31]],$AH$5)</f>
        <v>0</v>
      </c>
      <c r="AI23" s="20">
        <f>COUNTIF(septembre[[#This Row],[1]:[31]],$AI$4)+COUNTIF(septembre[[#This Row],[1]:[31]],$AI$5)</f>
        <v>3</v>
      </c>
      <c r="AJ23" s="20">
        <f>COUNTIF(septembre[[#This Row],[1]:[31]],$AJ$5)</f>
        <v>0</v>
      </c>
      <c r="AK23" s="20">
        <f>COUNTIF(septembre[[#This Row],[1]:[31]],$AK$5)</f>
        <v>0</v>
      </c>
      <c r="AL23" s="20">
        <f>COUNTIF(septembre[[#This Row],[1]:[31]],$AL$5)</f>
        <v>0</v>
      </c>
    </row>
    <row r="24" spans="2:38" ht="30" customHeight="1" x14ac:dyDescent="0.3">
      <c r="B24" s="17" t="s">
        <v>56</v>
      </c>
      <c r="C24" s="1"/>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20">
        <f>COUNTIF(septembre[[#This Row],[1]:[31]],$AH$5)</f>
        <v>0</v>
      </c>
      <c r="AI24" s="20">
        <f>COUNTIF(septembre[[#This Row],[1]:[31]],$AI$4)+COUNTIF(septembre[[#This Row],[1]:[31]],$AI$5)</f>
        <v>0</v>
      </c>
      <c r="AJ24" s="20">
        <f>COUNTIF(septembre[[#This Row],[1]:[31]],$AJ$5)</f>
        <v>0</v>
      </c>
      <c r="AK24" s="20">
        <f>COUNTIF(septembre[[#This Row],[1]:[31]],$AK$5)</f>
        <v>0</v>
      </c>
      <c r="AL24" s="20">
        <f>COUNTIF(septembre[[#This Row],[1]:[31]],$AL$5)</f>
        <v>0</v>
      </c>
    </row>
    <row r="25" spans="2:38" ht="30" customHeight="1" x14ac:dyDescent="0.3">
      <c r="B25" s="19" t="s">
        <v>57</v>
      </c>
      <c r="C25" s="1"/>
      <c r="D25" s="1"/>
      <c r="E25" s="1"/>
      <c r="F25" s="1"/>
      <c r="G25" s="1"/>
      <c r="H25" s="1" t="s">
        <v>66</v>
      </c>
      <c r="I25" s="1" t="s">
        <v>66</v>
      </c>
      <c r="J25" s="1" t="s">
        <v>66</v>
      </c>
      <c r="K25" s="1"/>
      <c r="L25" s="1"/>
      <c r="M25" s="1"/>
      <c r="N25" s="1"/>
      <c r="O25" s="1"/>
      <c r="P25" s="1"/>
      <c r="Q25" s="1"/>
      <c r="R25" s="1"/>
      <c r="S25" s="1"/>
      <c r="T25" s="1"/>
      <c r="U25" s="1"/>
      <c r="V25" s="1"/>
      <c r="W25" s="1"/>
      <c r="X25" s="1"/>
      <c r="Y25" s="1"/>
      <c r="Z25" s="1"/>
      <c r="AA25" s="1"/>
      <c r="AB25" s="1"/>
      <c r="AC25" s="1"/>
      <c r="AD25" s="1"/>
      <c r="AE25" s="1"/>
      <c r="AF25" s="1"/>
      <c r="AG25" s="1"/>
      <c r="AH25" s="20">
        <f>COUNTIF(septembre[[#This Row],[1]:[31]],$AH$5)</f>
        <v>0</v>
      </c>
      <c r="AI25" s="20">
        <f>COUNTIF(septembre[[#This Row],[1]:[31]],$AI$4)+COUNTIF(septembre[[#This Row],[1]:[31]],$AI$5)</f>
        <v>3</v>
      </c>
      <c r="AJ25" s="20">
        <f>COUNTIF(septembre[[#This Row],[1]:[31]],$AJ$5)</f>
        <v>0</v>
      </c>
      <c r="AK25" s="20">
        <f>COUNTIF(septembre[[#This Row],[1]:[31]],$AK$5)</f>
        <v>0</v>
      </c>
      <c r="AL25" s="20">
        <f>COUNTIF(septembre[[#This Row],[1]:[31]],$AL$5)</f>
        <v>0</v>
      </c>
    </row>
    <row r="26" spans="2:38" ht="30" customHeight="1" x14ac:dyDescent="0.3">
      <c r="B26" s="16" t="s">
        <v>58</v>
      </c>
      <c r="C26" s="1"/>
      <c r="D26" s="1"/>
      <c r="E26" s="1"/>
      <c r="F26" s="1"/>
      <c r="G26" s="1"/>
      <c r="H26" s="1"/>
      <c r="I26" s="1"/>
      <c r="J26" s="1"/>
      <c r="K26" s="1"/>
      <c r="L26" s="1"/>
      <c r="M26" s="1"/>
      <c r="N26" s="1"/>
      <c r="O26" s="1" t="s">
        <v>66</v>
      </c>
      <c r="P26" s="1" t="s">
        <v>66</v>
      </c>
      <c r="Q26" s="1" t="s">
        <v>66</v>
      </c>
      <c r="R26" s="1"/>
      <c r="S26" s="1"/>
      <c r="T26" s="1"/>
      <c r="U26" s="1"/>
      <c r="V26" s="1"/>
      <c r="W26" s="1"/>
      <c r="X26" s="1"/>
      <c r="Y26" s="1"/>
      <c r="Z26" s="1"/>
      <c r="AA26" s="1"/>
      <c r="AB26" s="1"/>
      <c r="AC26" s="1" t="s">
        <v>67</v>
      </c>
      <c r="AD26" s="1" t="s">
        <v>67</v>
      </c>
      <c r="AE26" s="1" t="s">
        <v>67</v>
      </c>
      <c r="AF26" s="1"/>
      <c r="AG26" s="1"/>
      <c r="AH26" s="20">
        <f>COUNTIF(septembre[[#This Row],[1]:[31]],$AH$5)</f>
        <v>0</v>
      </c>
      <c r="AI26" s="20">
        <f>COUNTIF(septembre[[#This Row],[1]:[31]],$AI$4)+COUNTIF(septembre[[#This Row],[1]:[31]],$AI$5)</f>
        <v>6</v>
      </c>
      <c r="AJ26" s="20">
        <f>COUNTIF(septembre[[#This Row],[1]:[31]],$AJ$5)</f>
        <v>0</v>
      </c>
      <c r="AK26" s="20">
        <f>COUNTIF(septembre[[#This Row],[1]:[31]],$AK$5)</f>
        <v>0</v>
      </c>
      <c r="AL26" s="20">
        <f>COUNTIF(septembre[[#This Row],[1]:[31]],$AL$5)</f>
        <v>0</v>
      </c>
    </row>
    <row r="27" spans="2:38" ht="30" customHeight="1" x14ac:dyDescent="0.3">
      <c r="B27" s="19" t="s">
        <v>59</v>
      </c>
      <c r="C27" s="1"/>
      <c r="D27" s="1"/>
      <c r="E27" s="1"/>
      <c r="F27" s="1"/>
      <c r="G27" s="1"/>
      <c r="H27" s="1"/>
      <c r="I27" s="1"/>
      <c r="J27" s="1"/>
      <c r="K27" s="1"/>
      <c r="L27" s="1"/>
      <c r="M27" s="1"/>
      <c r="N27" s="1"/>
      <c r="O27" s="1"/>
      <c r="P27" s="1"/>
      <c r="Q27" s="1"/>
      <c r="R27" s="1"/>
      <c r="S27" s="1"/>
      <c r="T27" s="1"/>
      <c r="U27" s="1"/>
      <c r="V27" s="1" t="s">
        <v>67</v>
      </c>
      <c r="W27" s="1" t="s">
        <v>67</v>
      </c>
      <c r="X27" s="1" t="s">
        <v>67</v>
      </c>
      <c r="Y27" s="1"/>
      <c r="Z27" s="1"/>
      <c r="AA27" s="1"/>
      <c r="AB27" s="1"/>
      <c r="AC27" s="1"/>
      <c r="AD27" s="1"/>
      <c r="AE27" s="1"/>
      <c r="AF27" s="1"/>
      <c r="AG27" s="1"/>
      <c r="AH27" s="20">
        <f>COUNTIF(septembre[[#This Row],[1]:[31]],$AH$5)</f>
        <v>0</v>
      </c>
      <c r="AI27" s="20">
        <f>COUNTIF(septembre[[#This Row],[1]:[31]],$AI$4)+COUNTIF(septembre[[#This Row],[1]:[31]],$AI$5)</f>
        <v>3</v>
      </c>
      <c r="AJ27" s="20">
        <f>COUNTIF(septembre[[#This Row],[1]:[31]],$AJ$5)</f>
        <v>0</v>
      </c>
      <c r="AK27" s="20">
        <f>COUNTIF(septembre[[#This Row],[1]:[31]],$AK$5)</f>
        <v>0</v>
      </c>
      <c r="AL27" s="20">
        <f>COUNTIF(septembre[[#This Row],[1]:[31]],$AL$5)</f>
        <v>0</v>
      </c>
    </row>
    <row r="28" spans="2:38" ht="30" customHeight="1" x14ac:dyDescent="0.3">
      <c r="B28" s="16" t="s">
        <v>60</v>
      </c>
      <c r="C28" s="1"/>
      <c r="D28" s="1"/>
      <c r="E28" s="1"/>
      <c r="F28" s="1"/>
      <c r="G28" s="1"/>
      <c r="H28" s="1"/>
      <c r="I28" s="1"/>
      <c r="J28" s="1"/>
      <c r="K28" s="1"/>
      <c r="L28" s="1"/>
      <c r="M28" s="1"/>
      <c r="N28" s="1"/>
      <c r="O28" s="1" t="s">
        <v>67</v>
      </c>
      <c r="P28" s="1" t="s">
        <v>67</v>
      </c>
      <c r="Q28" s="1" t="s">
        <v>67</v>
      </c>
      <c r="R28" s="1"/>
      <c r="S28" s="1"/>
      <c r="T28" s="1"/>
      <c r="U28" s="1"/>
      <c r="V28" s="1"/>
      <c r="W28" s="1"/>
      <c r="X28" s="1"/>
      <c r="Y28" s="1"/>
      <c r="Z28" s="1"/>
      <c r="AA28" s="1"/>
      <c r="AB28" s="1"/>
      <c r="AC28" s="1"/>
      <c r="AD28" s="1"/>
      <c r="AE28" s="1"/>
      <c r="AF28" s="1"/>
      <c r="AG28" s="1"/>
      <c r="AH28" s="20">
        <f>COUNTIF(septembre[[#This Row],[1]:[31]],$AH$5)</f>
        <v>0</v>
      </c>
      <c r="AI28" s="20">
        <f>COUNTIF(septembre[[#This Row],[1]:[31]],$AI$4)+COUNTIF(septembre[[#This Row],[1]:[31]],$AI$5)</f>
        <v>3</v>
      </c>
      <c r="AJ28" s="20">
        <f>COUNTIF(septembre[[#This Row],[1]:[31]],$AJ$5)</f>
        <v>0</v>
      </c>
      <c r="AK28" s="20">
        <f>COUNTIF(septembre[[#This Row],[1]:[31]],$AK$5)</f>
        <v>0</v>
      </c>
      <c r="AL28" s="20">
        <f>COUNTIF(septembre[[#This Row],[1]:[31]],$AL$5)</f>
        <v>0</v>
      </c>
    </row>
    <row r="29" spans="2:38" ht="30" customHeight="1" x14ac:dyDescent="0.3">
      <c r="B29" s="16" t="s">
        <v>61</v>
      </c>
      <c r="C29" s="1" t="s">
        <v>67</v>
      </c>
      <c r="D29" s="1"/>
      <c r="E29" s="1"/>
      <c r="F29" s="1"/>
      <c r="G29" s="1"/>
      <c r="H29" s="1"/>
      <c r="I29" s="1"/>
      <c r="J29" s="1"/>
      <c r="K29" s="1"/>
      <c r="L29" s="1"/>
      <c r="M29" s="1"/>
      <c r="N29" s="1"/>
      <c r="O29" s="1"/>
      <c r="P29" s="1"/>
      <c r="Q29" s="1"/>
      <c r="R29" s="1"/>
      <c r="S29" s="1"/>
      <c r="T29" s="1"/>
      <c r="U29" s="1"/>
      <c r="V29" s="1" t="s">
        <v>67</v>
      </c>
      <c r="W29" s="1" t="s">
        <v>67</v>
      </c>
      <c r="X29" s="1" t="s">
        <v>67</v>
      </c>
      <c r="Y29" s="1"/>
      <c r="Z29" s="1"/>
      <c r="AA29" s="1"/>
      <c r="AB29" s="1"/>
      <c r="AC29" s="1"/>
      <c r="AD29" s="1"/>
      <c r="AE29" s="1"/>
      <c r="AF29" s="1"/>
      <c r="AG29" s="1"/>
      <c r="AH29" s="20">
        <f>COUNTIF(septembre[[#This Row],[1]:[31]],$AH$5)</f>
        <v>0</v>
      </c>
      <c r="AI29" s="20">
        <f>COUNTIF(septembre[[#This Row],[1]:[31]],$AI$4)+COUNTIF(septembre[[#This Row],[1]:[31]],$AI$5)</f>
        <v>4</v>
      </c>
      <c r="AJ29" s="20">
        <f>COUNTIF(septembre[[#This Row],[1]:[31]],$AJ$5)</f>
        <v>0</v>
      </c>
      <c r="AK29" s="20">
        <f>COUNTIF(septembre[[#This Row],[1]:[31]],$AK$5)</f>
        <v>0</v>
      </c>
      <c r="AL29" s="20">
        <f>COUNTIF(septembre[[#This Row],[1]:[31]],$AL$5)</f>
        <v>0</v>
      </c>
    </row>
    <row r="30" spans="2:38" ht="30" customHeight="1" x14ac:dyDescent="0.3">
      <c r="B30" s="19" t="s">
        <v>62</v>
      </c>
      <c r="C30" s="1"/>
      <c r="D30" s="1"/>
      <c r="E30" s="1"/>
      <c r="F30" s="1"/>
      <c r="G30" s="1"/>
      <c r="H30" s="1"/>
      <c r="I30" s="1"/>
      <c r="J30" s="1"/>
      <c r="K30" s="1"/>
      <c r="L30" s="1"/>
      <c r="M30" s="1"/>
      <c r="N30" s="1"/>
      <c r="O30" s="1"/>
      <c r="P30" s="1"/>
      <c r="Q30" s="1"/>
      <c r="R30" s="1"/>
      <c r="S30" s="1"/>
      <c r="T30" s="1"/>
      <c r="U30" s="1"/>
      <c r="V30" s="1"/>
      <c r="W30" s="1"/>
      <c r="X30" s="1"/>
      <c r="Y30" s="1"/>
      <c r="Z30" s="1"/>
      <c r="AA30" s="1"/>
      <c r="AB30" s="1"/>
      <c r="AC30" s="1" t="s">
        <v>67</v>
      </c>
      <c r="AD30" s="1" t="s">
        <v>67</v>
      </c>
      <c r="AE30" s="1" t="s">
        <v>67</v>
      </c>
      <c r="AF30" s="1"/>
      <c r="AG30" s="1"/>
      <c r="AH30" s="20">
        <f>COUNTIF(septembre[[#This Row],[1]:[31]],$AH$5)</f>
        <v>0</v>
      </c>
      <c r="AI30" s="20">
        <f>COUNTIF(septembre[[#This Row],[1]:[31]],$AI$4)+COUNTIF(septembre[[#This Row],[1]:[31]],$AI$5)</f>
        <v>3</v>
      </c>
      <c r="AJ30" s="20">
        <f>COUNTIF(septembre[[#This Row],[1]:[31]],$AJ$5)</f>
        <v>0</v>
      </c>
      <c r="AK30" s="20">
        <f>COUNTIF(septembre[[#This Row],[1]:[31]],$AK$5)</f>
        <v>0</v>
      </c>
      <c r="AL30" s="20">
        <f>COUNTIF(septembre[[#This Row],[1]:[31]],$AL$5)</f>
        <v>0</v>
      </c>
    </row>
    <row r="31" spans="2:38" ht="30" customHeight="1" x14ac:dyDescent="0.3">
      <c r="B31" s="19" t="s">
        <v>63</v>
      </c>
      <c r="C31" s="1"/>
      <c r="D31" s="1"/>
      <c r="E31" s="1"/>
      <c r="F31" s="1"/>
      <c r="G31" s="1"/>
      <c r="H31" s="1" t="s">
        <v>67</v>
      </c>
      <c r="I31" s="1" t="s">
        <v>67</v>
      </c>
      <c r="J31" s="1" t="s">
        <v>67</v>
      </c>
      <c r="K31" s="1"/>
      <c r="L31" s="1"/>
      <c r="M31" s="1"/>
      <c r="N31" s="1"/>
      <c r="O31" s="1"/>
      <c r="P31" s="1"/>
      <c r="Q31" s="1"/>
      <c r="R31" s="1"/>
      <c r="S31" s="1"/>
      <c r="T31" s="1"/>
      <c r="U31" s="1"/>
      <c r="V31" s="1"/>
      <c r="W31" s="1"/>
      <c r="X31" s="1"/>
      <c r="Y31" s="1"/>
      <c r="Z31" s="1"/>
      <c r="AA31" s="1"/>
      <c r="AB31" s="1"/>
      <c r="AC31" s="1"/>
      <c r="AD31" s="1"/>
      <c r="AE31" s="1"/>
      <c r="AF31" s="1"/>
      <c r="AG31" s="1"/>
      <c r="AH31" s="20">
        <f>COUNTIF(septembre[[#This Row],[1]:[31]],$AH$5)</f>
        <v>0</v>
      </c>
      <c r="AI31" s="20">
        <f>COUNTIF(septembre[[#This Row],[1]:[31]],$AI$4)+COUNTIF(septembre[[#This Row],[1]:[31]],$AI$5)</f>
        <v>3</v>
      </c>
      <c r="AJ31" s="20">
        <f>COUNTIF(septembre[[#This Row],[1]:[31]],$AJ$5)</f>
        <v>0</v>
      </c>
      <c r="AK31" s="20">
        <f>COUNTIF(septembre[[#This Row],[1]:[31]],$AK$5)</f>
        <v>0</v>
      </c>
      <c r="AL31" s="20">
        <f>COUNTIF(septembre[[#This Row],[1]:[31]],$AL$5)</f>
        <v>0</v>
      </c>
    </row>
    <row r="32" spans="2:38" ht="30" customHeight="1" x14ac:dyDescent="0.3">
      <c r="B32" s="17" t="s">
        <v>64</v>
      </c>
      <c r="C32" s="1"/>
      <c r="D32" s="1" t="s">
        <v>37</v>
      </c>
      <c r="E32" s="1" t="s">
        <v>37</v>
      </c>
      <c r="F32" s="1" t="s">
        <v>37</v>
      </c>
      <c r="G32" s="1" t="s">
        <v>37</v>
      </c>
      <c r="H32" s="1" t="s">
        <v>37</v>
      </c>
      <c r="I32" s="1"/>
      <c r="J32" s="1"/>
      <c r="K32" s="1"/>
      <c r="L32" s="1"/>
      <c r="M32" s="1"/>
      <c r="N32" s="1"/>
      <c r="O32" s="1"/>
      <c r="P32" s="1"/>
      <c r="Q32" s="1"/>
      <c r="R32" s="1"/>
      <c r="S32" s="1"/>
      <c r="T32" s="1"/>
      <c r="U32" s="1"/>
      <c r="V32" s="1"/>
      <c r="W32" s="1"/>
      <c r="X32" s="1"/>
      <c r="Y32" s="1"/>
      <c r="Z32" s="1"/>
      <c r="AA32" s="1"/>
      <c r="AB32" s="1"/>
      <c r="AC32" s="1"/>
      <c r="AD32" s="1"/>
      <c r="AE32" s="1"/>
      <c r="AF32" s="1" t="s">
        <v>37</v>
      </c>
      <c r="AG32" s="1"/>
      <c r="AH32" s="20">
        <f>COUNTIF(septembre[[#This Row],[1]:[31]],$AH$5)</f>
        <v>0</v>
      </c>
      <c r="AI32" s="20">
        <f>COUNTIF(septembre[[#This Row],[1]:[31]],$AI$4)+COUNTIF(septembre[[#This Row],[1]:[31]],$AI$5)</f>
        <v>0</v>
      </c>
      <c r="AJ32" s="20">
        <f>COUNTIF(septembre[[#This Row],[1]:[31]],$AJ$5)</f>
        <v>6</v>
      </c>
      <c r="AK32" s="20">
        <f>COUNTIF(septembre[[#This Row],[1]:[31]],$AK$5)</f>
        <v>0</v>
      </c>
      <c r="AL32" s="20">
        <f>COUNTIF(septembre[[#This Row],[1]:[31]],$AL$5)</f>
        <v>0</v>
      </c>
    </row>
    <row r="33" spans="2:38" ht="30" customHeight="1" x14ac:dyDescent="0.3">
      <c r="B33" s="16" t="s">
        <v>65</v>
      </c>
      <c r="C33" s="1"/>
      <c r="D33" s="1"/>
      <c r="E33" s="1"/>
      <c r="F33" s="1"/>
      <c r="G33" s="1"/>
      <c r="H33" s="1" t="s">
        <v>67</v>
      </c>
      <c r="I33" s="1" t="s">
        <v>67</v>
      </c>
      <c r="J33" s="1" t="s">
        <v>67</v>
      </c>
      <c r="K33" s="1"/>
      <c r="L33" s="1"/>
      <c r="M33" s="1"/>
      <c r="N33" s="1"/>
      <c r="O33" s="1"/>
      <c r="P33" s="1"/>
      <c r="Q33" s="1"/>
      <c r="R33" s="1"/>
      <c r="S33" s="1"/>
      <c r="T33" s="1"/>
      <c r="U33" s="1"/>
      <c r="V33" s="1"/>
      <c r="W33" s="1"/>
      <c r="X33" s="1"/>
      <c r="Y33" s="1"/>
      <c r="Z33" s="1"/>
      <c r="AA33" s="1"/>
      <c r="AB33" s="1"/>
      <c r="AC33" s="1"/>
      <c r="AD33" s="1"/>
      <c r="AE33" s="1"/>
      <c r="AF33" s="1"/>
      <c r="AG33" s="1"/>
      <c r="AH33" s="20">
        <f>COUNTIF(septembre[[#This Row],[1]:[31]],$AH$5)</f>
        <v>0</v>
      </c>
      <c r="AI33" s="20">
        <f>COUNTIF(septembre[[#This Row],[1]:[31]],$AI$4)+COUNTIF(septembre[[#This Row],[1]:[31]],$AI$5)</f>
        <v>3</v>
      </c>
      <c r="AJ33" s="20">
        <f>COUNTIF(septembre[[#This Row],[1]:[31]],$AJ$5)</f>
        <v>0</v>
      </c>
      <c r="AK33" s="20">
        <f>COUNTIF(septembre[[#This Row],[1]:[31]],$AK$5)</f>
        <v>0</v>
      </c>
      <c r="AL33" s="20">
        <f>COUNTIF(septembre[[#This Row],[1]:[31]],$AL$5)</f>
        <v>0</v>
      </c>
    </row>
    <row r="34" spans="2:38" ht="30" customHeight="1" x14ac:dyDescent="0.3">
      <c r="B34" s="12">
        <v>28</v>
      </c>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20">
        <f>COUNTIF(septembre[[#This Row],[1]:[31]],$AH$5)</f>
        <v>0</v>
      </c>
      <c r="AI34" s="20">
        <f>COUNTIF(septembre[[#This Row],[1]:[31]],$AI$4)+COUNTIF(septembre[[#This Row],[1]:[31]],$AI$5)</f>
        <v>0</v>
      </c>
      <c r="AJ34" s="20">
        <f>COUNTIF(septembre[[#This Row],[1]:[31]],$AJ$5)</f>
        <v>0</v>
      </c>
      <c r="AK34" s="20">
        <f>COUNTIF(septembre[[#This Row],[1]:[31]],$AK$5)</f>
        <v>0</v>
      </c>
      <c r="AL34" s="20">
        <f>COUNTIF(septembre[[#This Row],[1]:[31]],$AL$5)</f>
        <v>0</v>
      </c>
    </row>
    <row r="35" spans="2:38" ht="30" customHeight="1" x14ac:dyDescent="0.3">
      <c r="B35" s="12">
        <v>29</v>
      </c>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20">
        <f>COUNTIF(septembre[[#This Row],[1]:[31]],$AH$5)</f>
        <v>0</v>
      </c>
      <c r="AI35" s="20">
        <f>COUNTIF(septembre[[#This Row],[1]:[31]],$AI$4)+COUNTIF(septembre[[#This Row],[1]:[31]],$AI$5)</f>
        <v>0</v>
      </c>
      <c r="AJ35" s="20">
        <f>COUNTIF(septembre[[#This Row],[1]:[31]],$AJ$5)</f>
        <v>0</v>
      </c>
      <c r="AK35" s="20">
        <f>COUNTIF(septembre[[#This Row],[1]:[31]],$AK$5)</f>
        <v>0</v>
      </c>
      <c r="AL35" s="20">
        <f>COUNTIF(septembre[[#This Row],[1]:[31]],$AL$5)</f>
        <v>0</v>
      </c>
    </row>
    <row r="36" spans="2:38" ht="30" customHeight="1" x14ac:dyDescent="0.3">
      <c r="B36" s="13">
        <v>30</v>
      </c>
      <c r="C36" s="1"/>
      <c r="D36" s="1"/>
      <c r="E36" s="1"/>
      <c r="F36" s="1"/>
      <c r="G36" s="1"/>
      <c r="H36" s="1"/>
      <c r="I36" s="1"/>
      <c r="J36" s="1"/>
      <c r="K36" s="1"/>
      <c r="L36" s="1"/>
      <c r="M36" s="1"/>
      <c r="N36" s="1"/>
      <c r="O36" s="1"/>
      <c r="P36" s="1"/>
      <c r="Q36" s="1"/>
      <c r="R36" s="1"/>
      <c r="S36" s="1"/>
      <c r="T36" s="1"/>
      <c r="U36" s="1"/>
      <c r="V36" s="1" t="s">
        <v>7</v>
      </c>
      <c r="W36" s="1" t="s">
        <v>7</v>
      </c>
      <c r="X36" s="1" t="s">
        <v>7</v>
      </c>
      <c r="Y36" s="1" t="s">
        <v>7</v>
      </c>
      <c r="Z36" s="1" t="s">
        <v>7</v>
      </c>
      <c r="AA36" s="1" t="s">
        <v>7</v>
      </c>
      <c r="AB36" s="1" t="s">
        <v>7</v>
      </c>
      <c r="AC36" s="1" t="s">
        <v>7</v>
      </c>
      <c r="AD36" s="1" t="s">
        <v>7</v>
      </c>
      <c r="AE36" s="1"/>
      <c r="AF36" s="1"/>
      <c r="AG36" s="1"/>
      <c r="AH36" s="20">
        <f>COUNTIF(septembre[[#This Row],[1]:[31]],$AH$5)</f>
        <v>0</v>
      </c>
      <c r="AI36" s="20">
        <f>COUNTIF(septembre[[#This Row],[1]:[31]],$AI$4)+COUNTIF(septembre[[#This Row],[1]:[31]],$AI$5)</f>
        <v>0</v>
      </c>
      <c r="AJ36" s="20">
        <f>COUNTIF(septembre[[#This Row],[1]:[31]],$AJ$5)</f>
        <v>0</v>
      </c>
      <c r="AK36" s="20">
        <f>COUNTIF(septembre[[#This Row],[1]:[31]],$AK$5)</f>
        <v>0</v>
      </c>
      <c r="AL36" s="20">
        <f>COUNTIF(septembre[[#This Row],[1]:[31]],$AL$5)</f>
        <v>9</v>
      </c>
    </row>
    <row r="37" spans="2:38" ht="30" customHeight="1" x14ac:dyDescent="0.3">
      <c r="B37" s="26"/>
      <c r="AH37" s="21">
        <f>SUM(AH7:AH36)</f>
        <v>14</v>
      </c>
      <c r="AI37" s="21">
        <f t="shared" ref="AI37:AL37" si="1">SUM(AI7:AI36)</f>
        <v>60</v>
      </c>
      <c r="AJ37" s="21">
        <f t="shared" si="1"/>
        <v>17</v>
      </c>
      <c r="AK37" s="21">
        <f t="shared" si="1"/>
        <v>31</v>
      </c>
      <c r="AL37" s="21">
        <f t="shared" si="1"/>
        <v>9</v>
      </c>
    </row>
  </sheetData>
  <mergeCells count="8">
    <mergeCell ref="AC2:AF2"/>
    <mergeCell ref="C4:AG4"/>
    <mergeCell ref="D2:E2"/>
    <mergeCell ref="G2:I2"/>
    <mergeCell ref="K2:L2"/>
    <mergeCell ref="N2:Q2"/>
    <mergeCell ref="S2:V2"/>
    <mergeCell ref="X2:AA2"/>
  </mergeCells>
  <conditionalFormatting sqref="AH7:AH36">
    <cfRule type="dataBar" priority="36">
      <dataBar>
        <cfvo type="num" val="0"/>
        <cfvo type="num" val="31"/>
        <color theme="2" tint="-0.249977111117893"/>
      </dataBar>
      <extLst>
        <ext xmlns:x14="http://schemas.microsoft.com/office/spreadsheetml/2009/9/main" uri="{B025F937-C7B1-47D3-B67F-A62EFF666E3E}">
          <x14:id>{7892790C-A1FF-4767-B56D-E280FCADC8A1}</x14:id>
        </ext>
      </extLst>
    </cfRule>
  </conditionalFormatting>
  <conditionalFormatting sqref="AI7:AK36">
    <cfRule type="dataBar" priority="29">
      <dataBar>
        <cfvo type="num" val="0"/>
        <cfvo type="num" val="31"/>
        <color theme="2" tint="-0.249977111117893"/>
      </dataBar>
      <extLst>
        <ext xmlns:x14="http://schemas.microsoft.com/office/spreadsheetml/2009/9/main" uri="{B025F937-C7B1-47D3-B67F-A62EFF666E3E}">
          <x14:id>{6026467E-A5E9-4848-9083-757D91B72790}</x14:id>
        </ext>
      </extLst>
    </cfRule>
  </conditionalFormatting>
  <conditionalFormatting sqref="AI5">
    <cfRule type="expression" priority="23">
      <formula>AI5=""</formula>
    </cfRule>
  </conditionalFormatting>
  <conditionalFormatting sqref="AJ5">
    <cfRule type="expression" priority="17">
      <formula>AJ5=""</formula>
    </cfRule>
  </conditionalFormatting>
  <conditionalFormatting sqref="AI4">
    <cfRule type="expression" priority="11">
      <formula>AI4=""</formula>
    </cfRule>
  </conditionalFormatting>
  <conditionalFormatting sqref="C5:AG36">
    <cfRule type="expression" dxfId="302" priority="37">
      <formula>COUNTIF(feries,C$5)&gt;0</formula>
    </cfRule>
  </conditionalFormatting>
  <conditionalFormatting sqref="AL7:AL36">
    <cfRule type="dataBar" priority="9">
      <dataBar>
        <cfvo type="num" val="0"/>
        <cfvo type="num" val="31"/>
        <color theme="2" tint="-0.249977111117893"/>
      </dataBar>
      <extLst>
        <ext xmlns:x14="http://schemas.microsoft.com/office/spreadsheetml/2009/9/main" uri="{B025F937-C7B1-47D3-B67F-A62EFF666E3E}">
          <x14:id>{3AC6BAB4-EE12-4C2E-83F4-65C1D50F3EE4}</x14:id>
        </ext>
      </extLst>
    </cfRule>
  </conditionalFormatting>
  <conditionalFormatting sqref="C7:AG36">
    <cfRule type="expression" priority="1">
      <formula>C7=""</formula>
    </cfRule>
    <cfRule type="cellIs" dxfId="301" priority="2" operator="equal">
      <formula>"M"</formula>
    </cfRule>
    <cfRule type="cellIs" dxfId="300" priority="3" operator="equal">
      <formula>"A"</formula>
    </cfRule>
    <cfRule type="cellIs" dxfId="299" priority="4" operator="equal">
      <formula>"FS"</formula>
    </cfRule>
    <cfRule type="cellIs" dxfId="298" priority="5" operator="equal">
      <formula>"G2"</formula>
    </cfRule>
    <cfRule type="cellIs" dxfId="297" priority="6" operator="equal">
      <formula>"G1"</formula>
    </cfRule>
    <cfRule type="cellIs" dxfId="296" priority="7" operator="equal">
      <formula>"C"</formula>
    </cfRule>
  </conditionalFormatting>
  <dataValidations count="15">
    <dataValidation allowBlank="1" showInputMessage="1" showErrorMessage="1" prompt="Entrez l’année dans la cellule ci-dessous" sqref="AH3:AK3" xr:uid="{6636DB71-6E82-4FCA-9BAB-2BD8639B9CCE}"/>
    <dataValidation allowBlank="1" showInputMessage="1" showErrorMessage="1" prompt="Le Calendrier des absences des employés suit les absences exprimées en jours pour chaque mois. Il existe 13 feuilles de calcul, 12 mensuelles et la dernière pour les noms des employés. Suivez les absences du mois de janvier dans cette feuille de calcul" sqref="A1" xr:uid="{B01C1ECA-B904-44BF-B3B4-33252D818C4D}"/>
    <dataValidation allowBlank="1" showInputMessage="1" showErrorMessage="1" prompt="Entrez une étiquette pour décrire la clé personnalisée à gauche" sqref="N2 S2 X2 AC2" xr:uid="{63D286B2-663E-4A86-8648-EF4D03A1C8B4}"/>
    <dataValidation allowBlank="1" showInputMessage="1" showErrorMessage="1" prompt="Entrez une lettre et personnalisez l’étiquette à droite pour ajouter un élément de clé" sqref="M2 R2 AK5" xr:uid="{CB3BC41D-A5EC-428E-944E-A314E5F30594}"/>
    <dataValidation allowBlank="1" showInputMessage="1" showErrorMessage="1" prompt="La lettre « M » indique une absence pour cause de maladie" sqref="J2" xr:uid="{89C53FD3-877F-4FEC-8163-CD63E1AA8DDE}"/>
    <dataValidation allowBlank="1" showInputMessage="1" showErrorMessage="1" prompt="La lettre « P » indique une absence pour motifs personnels" sqref="F2" xr:uid="{4CE60A05-34EB-4A38-83C1-228D086465CB}"/>
    <dataValidation allowBlank="1" showInputMessage="1" showErrorMessage="1" prompt="La lettre « C » indique une absence pour cause de congé" sqref="C2 AH5" xr:uid="{EB2D04B0-5550-4DAC-BCF6-999EBBCA90D2}"/>
    <dataValidation allowBlank="1" showInputMessage="1" showErrorMessage="1" prompt="Cette ligne définit les clés utilisées dans le tableau : Congé en C2, Personnel en F2 et Congé maladie en J2. Les cellules M2 et R2 sont personnalisables" sqref="B2" xr:uid="{121961CB-49B9-45EC-83B5-AC041823F048}"/>
    <dataValidation allowBlank="1" showInputMessage="1" showErrorMessage="1" prompt="Mois de ce calendrier des absences. Mettez à jour l’année dans la cellule AH4. Suivez les totaux mensuels dans la dernière cellule du tableau. Entrez les noms des employés dans la colonne B du tableau" sqref="B4" xr:uid="{BBC4718B-F1B0-499C-AA2F-0D510A9C7B58}"/>
    <dataValidation allowBlank="1" showInputMessage="1" showErrorMessage="1" prompt="Si vous mettez à jour le titre, le changement est automatiquement répercuté sur chaque feuille de calcul. Si vous mettez à jour le titre, le changement est automatiquement répercuté sur chaque feuille de calcul" sqref="B1" xr:uid="{C3612454-C9BD-46E0-9083-FFCCADAEBA86}"/>
    <dataValidation allowBlank="1" showInputMessage="1" showErrorMessage="1" prompt="Calcule automatiquement le nombre total de jours d’absence d’un employé durant ce mois" sqref="AH6:AL6" xr:uid="{C39E1CC7-6798-4E2B-8B89-B37E49770E50}"/>
    <dataValidation allowBlank="1" showInputMessage="1" showErrorMessage="1" prompt="Les jours de la semaine dans cette ligne sont mis à jour automatiquement pour le mois en fonction de l’année entrée dans AH4. Chaque jour du mois est une colonne dans laquelle noter l’absence et le motif d’absence d’un employé" sqref="C5" xr:uid="{C16B0EA6-7B78-4CB4-8538-537880D27FEE}"/>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D73447B1-C144-468A-8491-6C3C1BB1C25E}"/>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511E0298-C472-4612-8B28-B5219793C8EE}"/>
    <dataValidation allowBlank="1" showInputMessage="1" showErrorMessage="1" prompt="Entrez l’année dans cette cellule." sqref="AH4 AJ4:AK4" xr:uid="{9EB2633A-459A-4A39-B8B0-541DC09E2A27}"/>
  </dataValidations>
  <pageMargins left="0" right="0" top="0" bottom="0" header="0" footer="0"/>
  <pageSetup paperSize="8" scale="74" fitToWidth="0" orientation="landscape"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7892790C-A1FF-4767-B56D-E280FCADC8A1}">
            <x14:dataBar minLength="0" maxLength="100">
              <x14:cfvo type="num">
                <xm:f>0</xm:f>
              </x14:cfvo>
              <x14:cfvo type="num">
                <xm:f>31</xm:f>
              </x14:cfvo>
              <x14:negativeFillColor rgb="FFFF0000"/>
              <x14:axisColor rgb="FF000000"/>
            </x14:dataBar>
          </x14:cfRule>
          <xm:sqref>AH7:AH36</xm:sqref>
        </x14:conditionalFormatting>
        <x14:conditionalFormatting xmlns:xm="http://schemas.microsoft.com/office/excel/2006/main">
          <x14:cfRule type="dataBar" id="{6026467E-A5E9-4848-9083-757D91B72790}">
            <x14:dataBar minLength="0" maxLength="100">
              <x14:cfvo type="num">
                <xm:f>0</xm:f>
              </x14:cfvo>
              <x14:cfvo type="num">
                <xm:f>31</xm:f>
              </x14:cfvo>
              <x14:negativeFillColor rgb="FFFF0000"/>
              <x14:axisColor rgb="FF000000"/>
            </x14:dataBar>
          </x14:cfRule>
          <xm:sqref>AI7:AK36</xm:sqref>
        </x14:conditionalFormatting>
        <x14:conditionalFormatting xmlns:xm="http://schemas.microsoft.com/office/excel/2006/main">
          <x14:cfRule type="dataBar" id="{3AC6BAB4-EE12-4C2E-83F4-65C1D50F3EE4}">
            <x14:dataBar minLength="0" maxLength="100">
              <x14:cfvo type="num">
                <xm:f>0</xm:f>
              </x14:cfvo>
              <x14:cfvo type="num">
                <xm:f>31</xm:f>
              </x14:cfvo>
              <x14:negativeFillColor rgb="FFFF0000"/>
              <x14:axisColor rgb="FF000000"/>
            </x14:dataBar>
          </x14:cfRule>
          <xm:sqref>AL7:AL36</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63B54AE8-2F4C-4B77-B479-C2020A3656E3}">
          <x14:formula1>
            <xm:f>'Noms des employés'!$B$4:$B$33</xm:f>
          </x14:formula1>
          <xm:sqref>B7:B36</xm:sqref>
        </x14:dataValidation>
        <x14:dataValidation type="list" allowBlank="1" showInputMessage="1" showErrorMessage="1" prompt="Entrez une lettre et personnalisez l’étiquette à droite pour ajouter un élément de clé" xr:uid="{1569D10C-FCFD-44B8-8104-ECBFFDFEC68B}">
          <x14:formula1>
            <xm:f>'Noms des employés'!$L$1:$L$6</xm:f>
          </x14:formula1>
          <xm:sqref>C7:AG36</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7BABD6-C4F1-456D-B34E-4E38681F06CB}">
  <sheetPr codeName="Feuil14">
    <tabColor theme="2" tint="-0.89999084444715716"/>
    <pageSetUpPr fitToPage="1"/>
  </sheetPr>
  <dimension ref="A1:AL37"/>
  <sheetViews>
    <sheetView showGridLines="0" showZeros="0" tabSelected="1" zoomScale="75" zoomScaleNormal="75" workbookViewId="0">
      <selection activeCell="O16" sqref="O16"/>
    </sheetView>
  </sheetViews>
  <sheetFormatPr baseColWidth="10" defaultColWidth="9.21875" defaultRowHeight="30" customHeight="1" x14ac:dyDescent="0.3"/>
  <cols>
    <col min="1" max="1" width="2.77734375" style="2" customWidth="1"/>
    <col min="2" max="2" width="30.77734375" style="2" customWidth="1"/>
    <col min="3" max="33" width="6.88671875" style="2" customWidth="1"/>
    <col min="34" max="35" width="11.6640625" style="2" customWidth="1"/>
    <col min="36" max="36" width="11.33203125" style="2" bestFit="1" customWidth="1"/>
    <col min="37" max="37" width="11.6640625" style="2" customWidth="1"/>
    <col min="38" max="39" width="9.21875" customWidth="1"/>
  </cols>
  <sheetData>
    <row r="1" spans="1:38" ht="42" customHeight="1" x14ac:dyDescent="0.3">
      <c r="A1" s="5"/>
      <c r="B1" s="4" t="s">
        <v>68</v>
      </c>
    </row>
    <row r="2" spans="1:38" ht="22.95" customHeight="1" x14ac:dyDescent="0.3">
      <c r="B2" s="37" t="s">
        <v>77</v>
      </c>
      <c r="C2" s="38" t="s">
        <v>2</v>
      </c>
      <c r="D2" s="46" t="s">
        <v>70</v>
      </c>
      <c r="E2" s="46"/>
      <c r="F2" s="39" t="s">
        <v>66</v>
      </c>
      <c r="G2" s="46" t="s">
        <v>72</v>
      </c>
      <c r="H2" s="46"/>
      <c r="I2" s="46"/>
      <c r="J2" s="40" t="s">
        <v>67</v>
      </c>
      <c r="K2" s="46" t="s">
        <v>73</v>
      </c>
      <c r="L2" s="46"/>
      <c r="M2" s="41" t="s">
        <v>37</v>
      </c>
      <c r="N2" s="46" t="s">
        <v>74</v>
      </c>
      <c r="O2" s="46"/>
      <c r="P2" s="46"/>
      <c r="Q2" s="46"/>
      <c r="R2" s="42" t="s">
        <v>38</v>
      </c>
      <c r="S2" s="46" t="s">
        <v>75</v>
      </c>
      <c r="T2" s="46"/>
      <c r="U2" s="46"/>
      <c r="V2" s="46"/>
      <c r="W2" s="43"/>
      <c r="X2" s="46" t="s">
        <v>91</v>
      </c>
      <c r="Y2" s="46"/>
      <c r="Z2" s="46"/>
      <c r="AA2" s="46"/>
      <c r="AB2" s="44" t="s">
        <v>7</v>
      </c>
      <c r="AC2" s="46" t="s">
        <v>13</v>
      </c>
      <c r="AD2" s="46"/>
      <c r="AE2" s="46"/>
      <c r="AF2" s="46"/>
    </row>
    <row r="3" spans="1:38" ht="15" customHeight="1" x14ac:dyDescent="0.3">
      <c r="AH3" s="6" t="s">
        <v>69</v>
      </c>
      <c r="AI3" s="6"/>
      <c r="AJ3" s="6"/>
      <c r="AK3" s="6"/>
    </row>
    <row r="4" spans="1:38" ht="30" customHeight="1" x14ac:dyDescent="0.3">
      <c r="B4" s="14" t="s">
        <v>102</v>
      </c>
      <c r="C4" s="45" t="s">
        <v>92</v>
      </c>
      <c r="D4" s="45"/>
      <c r="E4" s="45"/>
      <c r="F4" s="45"/>
      <c r="G4" s="45"/>
      <c r="H4" s="45"/>
      <c r="I4" s="45"/>
      <c r="J4" s="45"/>
      <c r="K4" s="45"/>
      <c r="L4" s="45"/>
      <c r="M4" s="45"/>
      <c r="N4" s="45"/>
      <c r="O4" s="45"/>
      <c r="P4" s="45"/>
      <c r="Q4" s="45"/>
      <c r="R4" s="45"/>
      <c r="S4" s="45"/>
      <c r="T4" s="45"/>
      <c r="U4" s="45"/>
      <c r="V4" s="45"/>
      <c r="W4" s="45"/>
      <c r="X4" s="45"/>
      <c r="Y4" s="45"/>
      <c r="Z4" s="45"/>
      <c r="AA4" s="45"/>
      <c r="AB4" s="45"/>
      <c r="AC4" s="45"/>
      <c r="AD4" s="45"/>
      <c r="AE4" s="45"/>
      <c r="AF4" s="45"/>
      <c r="AG4" s="45"/>
      <c r="AH4" s="30">
        <f>Janvier!AH4</f>
        <v>2023</v>
      </c>
      <c r="AI4" s="25" t="s">
        <v>67</v>
      </c>
      <c r="AJ4" s="30"/>
      <c r="AK4" s="30"/>
    </row>
    <row r="5" spans="1:38" ht="25.05" customHeight="1" x14ac:dyDescent="0.3">
      <c r="B5" s="30"/>
      <c r="C5" s="29">
        <f>DATE(AnnéeCalendrier,2,1)</f>
        <v>44958</v>
      </c>
      <c r="D5" s="29">
        <f>C5+1</f>
        <v>44959</v>
      </c>
      <c r="E5" s="29">
        <f t="shared" ref="E5:AG5" si="0">D5+1</f>
        <v>44960</v>
      </c>
      <c r="F5" s="29">
        <f t="shared" si="0"/>
        <v>44961</v>
      </c>
      <c r="G5" s="29">
        <f t="shared" si="0"/>
        <v>44962</v>
      </c>
      <c r="H5" s="29">
        <f t="shared" si="0"/>
        <v>44963</v>
      </c>
      <c r="I5" s="29">
        <f t="shared" si="0"/>
        <v>44964</v>
      </c>
      <c r="J5" s="29">
        <f t="shared" si="0"/>
        <v>44965</v>
      </c>
      <c r="K5" s="29">
        <f t="shared" si="0"/>
        <v>44966</v>
      </c>
      <c r="L5" s="29">
        <f t="shared" si="0"/>
        <v>44967</v>
      </c>
      <c r="M5" s="29">
        <f t="shared" si="0"/>
        <v>44968</v>
      </c>
      <c r="N5" s="29">
        <f t="shared" si="0"/>
        <v>44969</v>
      </c>
      <c r="O5" s="29">
        <f t="shared" si="0"/>
        <v>44970</v>
      </c>
      <c r="P5" s="29">
        <f t="shared" si="0"/>
        <v>44971</v>
      </c>
      <c r="Q5" s="29">
        <f t="shared" si="0"/>
        <v>44972</v>
      </c>
      <c r="R5" s="29">
        <f t="shared" si="0"/>
        <v>44973</v>
      </c>
      <c r="S5" s="29">
        <f t="shared" si="0"/>
        <v>44974</v>
      </c>
      <c r="T5" s="29">
        <f t="shared" si="0"/>
        <v>44975</v>
      </c>
      <c r="U5" s="29">
        <f t="shared" si="0"/>
        <v>44976</v>
      </c>
      <c r="V5" s="29">
        <f t="shared" si="0"/>
        <v>44977</v>
      </c>
      <c r="W5" s="29">
        <f t="shared" si="0"/>
        <v>44978</v>
      </c>
      <c r="X5" s="29">
        <f t="shared" si="0"/>
        <v>44979</v>
      </c>
      <c r="Y5" s="29">
        <f t="shared" si="0"/>
        <v>44980</v>
      </c>
      <c r="Z5" s="29">
        <f t="shared" si="0"/>
        <v>44981</v>
      </c>
      <c r="AA5" s="29">
        <f t="shared" si="0"/>
        <v>44982</v>
      </c>
      <c r="AB5" s="29">
        <f t="shared" si="0"/>
        <v>44983</v>
      </c>
      <c r="AC5" s="29">
        <f t="shared" si="0"/>
        <v>44984</v>
      </c>
      <c r="AD5" s="29">
        <f t="shared" si="0"/>
        <v>44985</v>
      </c>
      <c r="AE5" s="29">
        <f t="shared" si="0"/>
        <v>44986</v>
      </c>
      <c r="AF5" s="29">
        <f t="shared" si="0"/>
        <v>44987</v>
      </c>
      <c r="AG5" s="29">
        <f t="shared" si="0"/>
        <v>44988</v>
      </c>
      <c r="AH5" s="31" t="s">
        <v>2</v>
      </c>
      <c r="AI5" s="36" t="s">
        <v>66</v>
      </c>
      <c r="AJ5" s="35" t="s">
        <v>37</v>
      </c>
      <c r="AK5" s="34" t="s">
        <v>38</v>
      </c>
      <c r="AL5" s="33" t="s">
        <v>7</v>
      </c>
    </row>
    <row r="6" spans="1:38" ht="31.95" customHeight="1" x14ac:dyDescent="0.3">
      <c r="B6" s="11" t="s">
        <v>1</v>
      </c>
      <c r="C6" s="10" t="s">
        <v>3</v>
      </c>
      <c r="D6" s="32" t="s">
        <v>4</v>
      </c>
      <c r="E6" s="32" t="s">
        <v>5</v>
      </c>
      <c r="F6" s="32" t="s">
        <v>6</v>
      </c>
      <c r="G6" s="32" t="s">
        <v>8</v>
      </c>
      <c r="H6" s="32" t="s">
        <v>9</v>
      </c>
      <c r="I6" s="32" t="s">
        <v>10</v>
      </c>
      <c r="J6" s="32" t="s">
        <v>11</v>
      </c>
      <c r="K6" s="32" t="s">
        <v>12</v>
      </c>
      <c r="L6" s="32" t="s">
        <v>14</v>
      </c>
      <c r="M6" s="32" t="s">
        <v>15</v>
      </c>
      <c r="N6" s="32" t="s">
        <v>16</v>
      </c>
      <c r="O6" s="32" t="s">
        <v>17</v>
      </c>
      <c r="P6" s="32" t="s">
        <v>18</v>
      </c>
      <c r="Q6" s="32" t="s">
        <v>19</v>
      </c>
      <c r="R6" s="32" t="s">
        <v>20</v>
      </c>
      <c r="S6" s="32" t="s">
        <v>21</v>
      </c>
      <c r="T6" s="32" t="s">
        <v>22</v>
      </c>
      <c r="U6" s="32" t="s">
        <v>23</v>
      </c>
      <c r="V6" s="32" t="s">
        <v>24</v>
      </c>
      <c r="W6" s="32" t="s">
        <v>25</v>
      </c>
      <c r="X6" s="32" t="s">
        <v>26</v>
      </c>
      <c r="Y6" s="32" t="s">
        <v>27</v>
      </c>
      <c r="Z6" s="32" t="s">
        <v>28</v>
      </c>
      <c r="AA6" s="32" t="s">
        <v>29</v>
      </c>
      <c r="AB6" s="32" t="s">
        <v>30</v>
      </c>
      <c r="AC6" s="32" t="s">
        <v>31</v>
      </c>
      <c r="AD6" s="32" t="s">
        <v>32</v>
      </c>
      <c r="AE6" s="32" t="s">
        <v>33</v>
      </c>
      <c r="AF6" s="32" t="s">
        <v>34</v>
      </c>
      <c r="AG6" s="32" t="s">
        <v>35</v>
      </c>
      <c r="AH6" s="22" t="s">
        <v>70</v>
      </c>
      <c r="AI6" s="22" t="s">
        <v>71</v>
      </c>
      <c r="AJ6" s="23" t="s">
        <v>76</v>
      </c>
      <c r="AK6" s="22" t="s">
        <v>75</v>
      </c>
      <c r="AL6" s="22" t="s">
        <v>13</v>
      </c>
    </row>
    <row r="7" spans="1:38" ht="30" customHeight="1" x14ac:dyDescent="0.3">
      <c r="B7" s="15" t="s">
        <v>39</v>
      </c>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20">
        <f>COUNTIF(octobre[[#This Row],[1]:[31]],$AH$5)</f>
        <v>0</v>
      </c>
      <c r="AI7" s="20">
        <f>COUNTIF(octobre[[#This Row],[1]:[31]],$AI$4)+COUNTIF(octobre[[#This Row],[1]:[31]],$AI$5)</f>
        <v>0</v>
      </c>
      <c r="AJ7" s="20">
        <f>COUNTIF(octobre[[#This Row],[1]:[31]],$AJ$5)</f>
        <v>0</v>
      </c>
      <c r="AK7" s="20">
        <f>COUNTIF(octobre[[#This Row],[1]:[31]],$AK$5)</f>
        <v>0</v>
      </c>
      <c r="AL7" s="20">
        <f>COUNTIF(octobre[[#This Row],[1]:[31]],$AL$5)</f>
        <v>0</v>
      </c>
    </row>
    <row r="8" spans="1:38" ht="30" customHeight="1" x14ac:dyDescent="0.3">
      <c r="B8" s="16" t="s">
        <v>40</v>
      </c>
      <c r="C8" s="1"/>
      <c r="D8" s="1"/>
      <c r="E8" s="1"/>
      <c r="F8" s="1"/>
      <c r="G8" s="1"/>
      <c r="H8" s="1" t="s">
        <v>66</v>
      </c>
      <c r="I8" s="1" t="s">
        <v>66</v>
      </c>
      <c r="J8" s="1" t="s">
        <v>66</v>
      </c>
      <c r="K8" s="1"/>
      <c r="L8" s="1"/>
      <c r="M8" s="1"/>
      <c r="N8" s="1"/>
      <c r="O8" s="1"/>
      <c r="P8" s="1"/>
      <c r="Q8" s="1"/>
      <c r="R8" s="1"/>
      <c r="S8" s="1"/>
      <c r="T8" s="1"/>
      <c r="U8" s="1"/>
      <c r="V8" s="1"/>
      <c r="W8" s="1"/>
      <c r="X8" s="1"/>
      <c r="Y8" s="1"/>
      <c r="Z8" s="1"/>
      <c r="AA8" s="1"/>
      <c r="AB8" s="1"/>
      <c r="AC8" s="1" t="s">
        <v>66</v>
      </c>
      <c r="AD8" s="1" t="s">
        <v>66</v>
      </c>
      <c r="AE8" s="1" t="s">
        <v>66</v>
      </c>
      <c r="AF8" s="1"/>
      <c r="AG8" s="1"/>
      <c r="AH8" s="20">
        <f>COUNTIF(octobre[[#This Row],[1]:[31]],$AH$5)</f>
        <v>0</v>
      </c>
      <c r="AI8" s="20">
        <f>COUNTIF(octobre[[#This Row],[1]:[31]],$AI$4)+COUNTIF(octobre[[#This Row],[1]:[31]],$AI$5)</f>
        <v>6</v>
      </c>
      <c r="AJ8" s="20">
        <f>COUNTIF(octobre[[#This Row],[1]:[31]],$AJ$5)</f>
        <v>0</v>
      </c>
      <c r="AK8" s="20">
        <f>COUNTIF(octobre[[#This Row],[1]:[31]],$AK$5)</f>
        <v>0</v>
      </c>
      <c r="AL8" s="20">
        <f>COUNTIF(octobre[[#This Row],[1]:[31]],$AL$5)</f>
        <v>0</v>
      </c>
    </row>
    <row r="9" spans="1:38" ht="30" customHeight="1" x14ac:dyDescent="0.3">
      <c r="B9" s="18" t="s">
        <v>41</v>
      </c>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20">
        <f>COUNTIF(octobre[[#This Row],[1]:[31]],$AH$5)</f>
        <v>0</v>
      </c>
      <c r="AI9" s="20">
        <f>COUNTIF(octobre[[#This Row],[1]:[31]],$AI$4)+COUNTIF(octobre[[#This Row],[1]:[31]],$AI$5)</f>
        <v>0</v>
      </c>
      <c r="AJ9" s="20">
        <f>COUNTIF(octobre[[#This Row],[1]:[31]],$AJ$5)</f>
        <v>0</v>
      </c>
      <c r="AK9" s="20">
        <f>COUNTIF(octobre[[#This Row],[1]:[31]],$AK$5)</f>
        <v>0</v>
      </c>
      <c r="AL9" s="20">
        <f>COUNTIF(octobre[[#This Row],[1]:[31]],$AL$5)</f>
        <v>0</v>
      </c>
    </row>
    <row r="10" spans="1:38" ht="30" customHeight="1" x14ac:dyDescent="0.3">
      <c r="B10" s="17" t="s">
        <v>42</v>
      </c>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20">
        <f>COUNTIF(octobre[[#This Row],[1]:[31]],$AH$5)</f>
        <v>0</v>
      </c>
      <c r="AI10" s="20">
        <f>COUNTIF(octobre[[#This Row],[1]:[31]],$AI$4)+COUNTIF(octobre[[#This Row],[1]:[31]],$AI$5)</f>
        <v>0</v>
      </c>
      <c r="AJ10" s="20">
        <f>COUNTIF(octobre[[#This Row],[1]:[31]],$AJ$5)</f>
        <v>0</v>
      </c>
      <c r="AK10" s="20">
        <f>COUNTIF(octobre[[#This Row],[1]:[31]],$AK$5)</f>
        <v>0</v>
      </c>
      <c r="AL10" s="20">
        <f>COUNTIF(octobre[[#This Row],[1]:[31]],$AL$5)</f>
        <v>0</v>
      </c>
    </row>
    <row r="11" spans="1:38" ht="30" customHeight="1" x14ac:dyDescent="0.3">
      <c r="B11" s="18" t="s">
        <v>43</v>
      </c>
      <c r="C11" s="1" t="s">
        <v>67</v>
      </c>
      <c r="D11" s="1"/>
      <c r="E11" s="1"/>
      <c r="F11" s="1"/>
      <c r="G11" s="1"/>
      <c r="H11" s="1"/>
      <c r="I11" s="1"/>
      <c r="J11" s="1"/>
      <c r="K11" s="1"/>
      <c r="L11" s="1"/>
      <c r="M11" s="1"/>
      <c r="N11" s="1"/>
      <c r="O11" s="1"/>
      <c r="P11" s="1"/>
      <c r="Q11" s="1"/>
      <c r="R11" s="1" t="s">
        <v>66</v>
      </c>
      <c r="S11" s="1" t="s">
        <v>66</v>
      </c>
      <c r="T11" s="1" t="s">
        <v>66</v>
      </c>
      <c r="U11" s="1" t="s">
        <v>66</v>
      </c>
      <c r="V11" s="1" t="s">
        <v>66</v>
      </c>
      <c r="W11" s="1" t="s">
        <v>66</v>
      </c>
      <c r="X11" s="1" t="s">
        <v>66</v>
      </c>
      <c r="Y11" s="1"/>
      <c r="Z11" s="1"/>
      <c r="AA11" s="1"/>
      <c r="AB11" s="1"/>
      <c r="AC11" s="1"/>
      <c r="AD11" s="1"/>
      <c r="AE11" s="1"/>
      <c r="AF11" s="1"/>
      <c r="AG11" s="1"/>
      <c r="AH11" s="20">
        <f>COUNTIF(octobre[[#This Row],[1]:[31]],$AH$5)</f>
        <v>0</v>
      </c>
      <c r="AI11" s="20">
        <f>COUNTIF(octobre[[#This Row],[1]:[31]],$AI$4)+COUNTIF(octobre[[#This Row],[1]:[31]],$AI$5)</f>
        <v>8</v>
      </c>
      <c r="AJ11" s="20">
        <f>COUNTIF(octobre[[#This Row],[1]:[31]],$AJ$5)</f>
        <v>0</v>
      </c>
      <c r="AK11" s="20">
        <f>COUNTIF(octobre[[#This Row],[1]:[31]],$AK$5)</f>
        <v>0</v>
      </c>
      <c r="AL11" s="20">
        <f>COUNTIF(octobre[[#This Row],[1]:[31]],$AL$5)</f>
        <v>0</v>
      </c>
    </row>
    <row r="12" spans="1:38" ht="30" customHeight="1" x14ac:dyDescent="0.3">
      <c r="B12" s="17" t="s">
        <v>44</v>
      </c>
      <c r="C12" s="1"/>
      <c r="D12" s="1"/>
      <c r="E12" s="1"/>
      <c r="F12" s="1"/>
      <c r="G12" s="1"/>
      <c r="H12" s="1"/>
      <c r="I12" s="1"/>
      <c r="J12" s="1"/>
      <c r="K12" s="1"/>
      <c r="L12" s="1"/>
      <c r="M12" s="1"/>
      <c r="N12" s="1"/>
      <c r="O12" s="1" t="s">
        <v>66</v>
      </c>
      <c r="P12" s="1" t="s">
        <v>66</v>
      </c>
      <c r="Q12" s="1" t="s">
        <v>66</v>
      </c>
      <c r="R12" s="1"/>
      <c r="S12" s="1"/>
      <c r="T12" s="1"/>
      <c r="U12" s="1"/>
      <c r="V12" s="1"/>
      <c r="W12" s="1"/>
      <c r="X12" s="1"/>
      <c r="Y12" s="1"/>
      <c r="Z12" s="1"/>
      <c r="AA12" s="1"/>
      <c r="AB12" s="1"/>
      <c r="AC12" s="1"/>
      <c r="AD12" s="1"/>
      <c r="AE12" s="1"/>
      <c r="AF12" s="1"/>
      <c r="AG12" s="1"/>
      <c r="AH12" s="20">
        <f>COUNTIF(octobre[[#This Row],[1]:[31]],$AH$5)</f>
        <v>0</v>
      </c>
      <c r="AI12" s="20">
        <f>COUNTIF(octobre[[#This Row],[1]:[31]],$AI$4)+COUNTIF(octobre[[#This Row],[1]:[31]],$AI$5)</f>
        <v>3</v>
      </c>
      <c r="AJ12" s="20">
        <f>COUNTIF(octobre[[#This Row],[1]:[31]],$AJ$5)</f>
        <v>0</v>
      </c>
      <c r="AK12" s="20">
        <f>COUNTIF(octobre[[#This Row],[1]:[31]],$AK$5)</f>
        <v>0</v>
      </c>
      <c r="AL12" s="20">
        <f>COUNTIF(octobre[[#This Row],[1]:[31]],$AL$5)</f>
        <v>0</v>
      </c>
    </row>
    <row r="13" spans="1:38" ht="30" customHeight="1" x14ac:dyDescent="0.3">
      <c r="B13" s="18" t="s">
        <v>45</v>
      </c>
      <c r="C13" s="1"/>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20">
        <f>COUNTIF(octobre[[#This Row],[1]:[31]],$AH$5)</f>
        <v>0</v>
      </c>
      <c r="AI13" s="20">
        <f>COUNTIF(octobre[[#This Row],[1]:[31]],$AI$4)+COUNTIF(octobre[[#This Row],[1]:[31]],$AI$5)</f>
        <v>0</v>
      </c>
      <c r="AJ13" s="20">
        <f>COUNTIF(octobre[[#This Row],[1]:[31]],$AJ$5)</f>
        <v>0</v>
      </c>
      <c r="AK13" s="20">
        <f>COUNTIF(octobre[[#This Row],[1]:[31]],$AK$5)</f>
        <v>0</v>
      </c>
      <c r="AL13" s="20">
        <f>COUNTIF(octobre[[#This Row],[1]:[31]],$AL$5)</f>
        <v>0</v>
      </c>
    </row>
    <row r="14" spans="1:38" ht="30" customHeight="1" x14ac:dyDescent="0.3">
      <c r="B14" s="19" t="s">
        <v>46</v>
      </c>
      <c r="C14" s="1"/>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20">
        <f>COUNTIF(octobre[[#This Row],[1]:[31]],$AH$5)</f>
        <v>0</v>
      </c>
      <c r="AI14" s="20">
        <f>COUNTIF(octobre[[#This Row],[1]:[31]],$AI$4)+COUNTIF(octobre[[#This Row],[1]:[31]],$AI$5)</f>
        <v>0</v>
      </c>
      <c r="AJ14" s="20">
        <f>COUNTIF(octobre[[#This Row],[1]:[31]],$AJ$5)</f>
        <v>0</v>
      </c>
      <c r="AK14" s="20">
        <f>COUNTIF(octobre[[#This Row],[1]:[31]],$AK$5)</f>
        <v>0</v>
      </c>
      <c r="AL14" s="20">
        <f>COUNTIF(octobre[[#This Row],[1]:[31]],$AL$5)</f>
        <v>0</v>
      </c>
    </row>
    <row r="15" spans="1:38" ht="30" customHeight="1" x14ac:dyDescent="0.3">
      <c r="B15" s="19" t="s">
        <v>47</v>
      </c>
      <c r="C15" s="1"/>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20">
        <f>COUNTIF(octobre[[#This Row],[1]:[31]],$AH$5)</f>
        <v>0</v>
      </c>
      <c r="AI15" s="20">
        <f>COUNTIF(octobre[[#This Row],[1]:[31]],$AI$4)+COUNTIF(octobre[[#This Row],[1]:[31]],$AI$5)</f>
        <v>0</v>
      </c>
      <c r="AJ15" s="20">
        <f>COUNTIF(octobre[[#This Row],[1]:[31]],$AJ$5)</f>
        <v>0</v>
      </c>
      <c r="AK15" s="20">
        <f>COUNTIF(octobre[[#This Row],[1]:[31]],$AK$5)</f>
        <v>0</v>
      </c>
      <c r="AL15" s="20">
        <f>COUNTIF(octobre[[#This Row],[1]:[31]],$AL$5)</f>
        <v>0</v>
      </c>
    </row>
    <row r="16" spans="1:38" ht="30" customHeight="1" x14ac:dyDescent="0.3">
      <c r="B16" s="19" t="s">
        <v>48</v>
      </c>
      <c r="C16" s="1"/>
      <c r="D16" s="1" t="s">
        <v>37</v>
      </c>
      <c r="E16" s="1" t="s">
        <v>37</v>
      </c>
      <c r="F16" s="1" t="s">
        <v>37</v>
      </c>
      <c r="G16" s="1" t="s">
        <v>37</v>
      </c>
      <c r="H16" s="1" t="s">
        <v>37</v>
      </c>
      <c r="I16" s="1"/>
      <c r="J16" s="1"/>
      <c r="K16" s="1"/>
      <c r="L16" s="1"/>
      <c r="M16" s="1"/>
      <c r="N16" s="1"/>
      <c r="O16" s="1"/>
      <c r="P16" s="1"/>
      <c r="Q16" s="1"/>
      <c r="R16" s="1"/>
      <c r="S16" s="1"/>
      <c r="T16" s="1"/>
      <c r="U16" s="1"/>
      <c r="V16" s="1"/>
      <c r="W16" s="1"/>
      <c r="X16" s="1"/>
      <c r="Y16" s="1" t="s">
        <v>37</v>
      </c>
      <c r="Z16" s="1" t="s">
        <v>37</v>
      </c>
      <c r="AA16" s="1" t="s">
        <v>37</v>
      </c>
      <c r="AB16" s="1" t="s">
        <v>37</v>
      </c>
      <c r="AC16" s="1" t="s">
        <v>37</v>
      </c>
      <c r="AD16" s="1"/>
      <c r="AE16" s="1"/>
      <c r="AF16" s="1"/>
      <c r="AG16" s="1"/>
      <c r="AH16" s="20">
        <f>COUNTIF(octobre[[#This Row],[1]:[31]],$AH$5)</f>
        <v>0</v>
      </c>
      <c r="AI16" s="20">
        <f>COUNTIF(octobre[[#This Row],[1]:[31]],$AI$4)+COUNTIF(octobre[[#This Row],[1]:[31]],$AI$5)</f>
        <v>0</v>
      </c>
      <c r="AJ16" s="20">
        <f>COUNTIF(octobre[[#This Row],[1]:[31]],$AJ$5)</f>
        <v>10</v>
      </c>
      <c r="AK16" s="20">
        <f>COUNTIF(octobre[[#This Row],[1]:[31]],$AK$5)</f>
        <v>0</v>
      </c>
      <c r="AL16" s="20">
        <f>COUNTIF(octobre[[#This Row],[1]:[31]],$AL$5)</f>
        <v>0</v>
      </c>
    </row>
    <row r="17" spans="2:38" ht="30" customHeight="1" x14ac:dyDescent="0.3">
      <c r="B17" s="19" t="s">
        <v>49</v>
      </c>
      <c r="C17" s="1"/>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20">
        <f>COUNTIF(octobre[[#This Row],[1]:[31]],$AH$5)</f>
        <v>0</v>
      </c>
      <c r="AI17" s="20">
        <f>COUNTIF(octobre[[#This Row],[1]:[31]],$AI$4)+COUNTIF(octobre[[#This Row],[1]:[31]],$AI$5)</f>
        <v>0</v>
      </c>
      <c r="AJ17" s="20">
        <f>COUNTIF(octobre[[#This Row],[1]:[31]],$AJ$5)</f>
        <v>0</v>
      </c>
      <c r="AK17" s="20">
        <f>COUNTIF(octobre[[#This Row],[1]:[31]],$AK$5)</f>
        <v>0</v>
      </c>
      <c r="AL17" s="20">
        <f>COUNTIF(octobre[[#This Row],[1]:[31]],$AL$5)</f>
        <v>0</v>
      </c>
    </row>
    <row r="18" spans="2:38" ht="30" customHeight="1" x14ac:dyDescent="0.3">
      <c r="B18" s="16" t="s">
        <v>50</v>
      </c>
      <c r="C18" s="1" t="s">
        <v>66</v>
      </c>
      <c r="D18" s="1"/>
      <c r="E18" s="1"/>
      <c r="F18" s="1"/>
      <c r="G18" s="1"/>
      <c r="H18" s="1"/>
      <c r="I18" s="1"/>
      <c r="J18" s="1"/>
      <c r="K18" s="1"/>
      <c r="L18" s="1"/>
      <c r="M18" s="1"/>
      <c r="N18" s="1"/>
      <c r="O18" s="1"/>
      <c r="P18" s="1"/>
      <c r="Q18" s="1"/>
      <c r="R18" s="1" t="s">
        <v>66</v>
      </c>
      <c r="S18" s="1" t="s">
        <v>66</v>
      </c>
      <c r="T18" s="1" t="s">
        <v>66</v>
      </c>
      <c r="U18" s="1" t="s">
        <v>66</v>
      </c>
      <c r="V18" s="1" t="s">
        <v>66</v>
      </c>
      <c r="W18" s="1" t="s">
        <v>66</v>
      </c>
      <c r="X18" s="1" t="s">
        <v>66</v>
      </c>
      <c r="Y18" s="1"/>
      <c r="Z18" s="1"/>
      <c r="AA18" s="1"/>
      <c r="AB18" s="1"/>
      <c r="AC18" s="1"/>
      <c r="AD18" s="1"/>
      <c r="AE18" s="1"/>
      <c r="AF18" s="1"/>
      <c r="AG18" s="1"/>
      <c r="AH18" s="20">
        <f>COUNTIF(octobre[[#This Row],[1]:[31]],$AH$5)</f>
        <v>0</v>
      </c>
      <c r="AI18" s="20">
        <f>COUNTIF(octobre[[#This Row],[1]:[31]],$AI$4)+COUNTIF(octobre[[#This Row],[1]:[31]],$AI$5)</f>
        <v>8</v>
      </c>
      <c r="AJ18" s="20">
        <f>COUNTIF(octobre[[#This Row],[1]:[31]],$AJ$5)</f>
        <v>0</v>
      </c>
      <c r="AK18" s="20">
        <f>COUNTIF(octobre[[#This Row],[1]:[31]],$AK$5)</f>
        <v>0</v>
      </c>
      <c r="AL18" s="20">
        <f>COUNTIF(octobre[[#This Row],[1]:[31]],$AL$5)</f>
        <v>0</v>
      </c>
    </row>
    <row r="19" spans="2:38" ht="30" customHeight="1" x14ac:dyDescent="0.3">
      <c r="B19" s="16" t="s">
        <v>51</v>
      </c>
      <c r="C19" s="1" t="s">
        <v>38</v>
      </c>
      <c r="D19" s="1" t="s">
        <v>38</v>
      </c>
      <c r="E19" s="1" t="s">
        <v>38</v>
      </c>
      <c r="F19" s="1" t="s">
        <v>38</v>
      </c>
      <c r="G19" s="1" t="s">
        <v>38</v>
      </c>
      <c r="H19" s="1" t="s">
        <v>38</v>
      </c>
      <c r="I19" s="1" t="s">
        <v>38</v>
      </c>
      <c r="J19" s="1" t="s">
        <v>38</v>
      </c>
      <c r="K19" s="1" t="s">
        <v>38</v>
      </c>
      <c r="L19" s="1" t="s">
        <v>38</v>
      </c>
      <c r="M19" s="1" t="s">
        <v>38</v>
      </c>
      <c r="N19" s="1" t="s">
        <v>38</v>
      </c>
      <c r="O19" s="1" t="s">
        <v>38</v>
      </c>
      <c r="P19" s="1" t="s">
        <v>38</v>
      </c>
      <c r="Q19" s="1" t="s">
        <v>38</v>
      </c>
      <c r="R19" s="1" t="s">
        <v>38</v>
      </c>
      <c r="S19" s="1" t="s">
        <v>38</v>
      </c>
      <c r="T19" s="1" t="s">
        <v>38</v>
      </c>
      <c r="U19" s="1" t="s">
        <v>38</v>
      </c>
      <c r="V19" s="1" t="s">
        <v>38</v>
      </c>
      <c r="W19" s="1" t="s">
        <v>38</v>
      </c>
      <c r="X19" s="1" t="s">
        <v>38</v>
      </c>
      <c r="Y19" s="1" t="s">
        <v>38</v>
      </c>
      <c r="Z19" s="1" t="s">
        <v>38</v>
      </c>
      <c r="AA19" s="1" t="s">
        <v>38</v>
      </c>
      <c r="AB19" s="1" t="s">
        <v>38</v>
      </c>
      <c r="AC19" s="1" t="s">
        <v>38</v>
      </c>
      <c r="AD19" s="1" t="s">
        <v>38</v>
      </c>
      <c r="AE19" s="1" t="s">
        <v>38</v>
      </c>
      <c r="AF19" s="1" t="s">
        <v>38</v>
      </c>
      <c r="AG19" s="1" t="s">
        <v>38</v>
      </c>
      <c r="AH19" s="20">
        <f>COUNTIF(octobre[[#This Row],[1]:[31]],$AH$5)</f>
        <v>0</v>
      </c>
      <c r="AI19" s="20">
        <f>COUNTIF(octobre[[#This Row],[1]:[31]],$AI$4)+COUNTIF(octobre[[#This Row],[1]:[31]],$AI$5)</f>
        <v>0</v>
      </c>
      <c r="AJ19" s="20">
        <f>COUNTIF(octobre[[#This Row],[1]:[31]],$AJ$5)</f>
        <v>0</v>
      </c>
      <c r="AK19" s="20">
        <f>COUNTIF(octobre[[#This Row],[1]:[31]],$AK$5)</f>
        <v>31</v>
      </c>
      <c r="AL19" s="20">
        <f>COUNTIF(octobre[[#This Row],[1]:[31]],$AL$5)</f>
        <v>0</v>
      </c>
    </row>
    <row r="20" spans="2:38" ht="30" customHeight="1" x14ac:dyDescent="0.3">
      <c r="B20" s="19" t="s">
        <v>52</v>
      </c>
      <c r="C20" s="1"/>
      <c r="D20" s="1"/>
      <c r="E20" s="1"/>
      <c r="F20" s="1"/>
      <c r="G20" s="1"/>
      <c r="H20" s="1"/>
      <c r="I20" s="1"/>
      <c r="J20" s="1"/>
      <c r="K20" s="1"/>
      <c r="L20" s="1"/>
      <c r="M20" s="1"/>
      <c r="N20" s="1"/>
      <c r="O20" s="1" t="s">
        <v>67</v>
      </c>
      <c r="P20" s="1" t="s">
        <v>67</v>
      </c>
      <c r="Q20" s="1" t="s">
        <v>67</v>
      </c>
      <c r="R20" s="1"/>
      <c r="S20" s="1"/>
      <c r="T20" s="1"/>
      <c r="U20" s="1"/>
      <c r="V20" s="1"/>
      <c r="W20" s="1"/>
      <c r="X20" s="1"/>
      <c r="Y20" s="1"/>
      <c r="Z20" s="1"/>
      <c r="AA20" s="1"/>
      <c r="AB20" s="1"/>
      <c r="AC20" s="1"/>
      <c r="AD20" s="1"/>
      <c r="AE20" s="1"/>
      <c r="AF20" s="1" t="s">
        <v>37</v>
      </c>
      <c r="AG20" s="1"/>
      <c r="AH20" s="20">
        <f>COUNTIF(octobre[[#This Row],[1]:[31]],$AH$5)</f>
        <v>0</v>
      </c>
      <c r="AI20" s="20">
        <f>COUNTIF(octobre[[#This Row],[1]:[31]],$AI$4)+COUNTIF(octobre[[#This Row],[1]:[31]],$AI$5)</f>
        <v>3</v>
      </c>
      <c r="AJ20" s="20">
        <f>COUNTIF(octobre[[#This Row],[1]:[31]],$AJ$5)</f>
        <v>1</v>
      </c>
      <c r="AK20" s="20">
        <f>COUNTIF(octobre[[#This Row],[1]:[31]],$AK$5)</f>
        <v>0</v>
      </c>
      <c r="AL20" s="20">
        <f>COUNTIF(octobre[[#This Row],[1]:[31]],$AL$5)</f>
        <v>0</v>
      </c>
    </row>
    <row r="21" spans="2:38" ht="30" customHeight="1" x14ac:dyDescent="0.3">
      <c r="B21" s="18" t="s">
        <v>53</v>
      </c>
      <c r="C21" s="1" t="s">
        <v>66</v>
      </c>
      <c r="D21" s="1" t="s">
        <v>2</v>
      </c>
      <c r="E21" s="1" t="s">
        <v>2</v>
      </c>
      <c r="F21" s="1" t="s">
        <v>2</v>
      </c>
      <c r="G21" s="1" t="s">
        <v>2</v>
      </c>
      <c r="H21" s="1" t="s">
        <v>2</v>
      </c>
      <c r="I21" s="1" t="s">
        <v>2</v>
      </c>
      <c r="J21" s="1" t="s">
        <v>2</v>
      </c>
      <c r="K21" s="1" t="s">
        <v>2</v>
      </c>
      <c r="L21" s="1" t="s">
        <v>2</v>
      </c>
      <c r="M21" s="1" t="s">
        <v>2</v>
      </c>
      <c r="N21" s="1" t="s">
        <v>2</v>
      </c>
      <c r="O21" s="1" t="s">
        <v>2</v>
      </c>
      <c r="P21" s="1" t="s">
        <v>2</v>
      </c>
      <c r="Q21" s="1" t="s">
        <v>2</v>
      </c>
      <c r="R21" s="1"/>
      <c r="S21" s="1"/>
      <c r="T21" s="1"/>
      <c r="U21" s="1"/>
      <c r="V21" s="1"/>
      <c r="W21" s="1"/>
      <c r="X21" s="1"/>
      <c r="Y21" s="1"/>
      <c r="Z21" s="1"/>
      <c r="AA21" s="1"/>
      <c r="AB21" s="1"/>
      <c r="AC21" s="1"/>
      <c r="AD21" s="1"/>
      <c r="AE21" s="1"/>
      <c r="AF21" s="1"/>
      <c r="AG21" s="1"/>
      <c r="AH21" s="20">
        <f>COUNTIF(octobre[[#This Row],[1]:[31]],$AH$5)</f>
        <v>14</v>
      </c>
      <c r="AI21" s="20">
        <f>COUNTIF(octobre[[#This Row],[1]:[31]],$AI$4)+COUNTIF(octobre[[#This Row],[1]:[31]],$AI$5)</f>
        <v>1</v>
      </c>
      <c r="AJ21" s="20">
        <f>COUNTIF(octobre[[#This Row],[1]:[31]],$AJ$5)</f>
        <v>0</v>
      </c>
      <c r="AK21" s="20">
        <f>COUNTIF(octobre[[#This Row],[1]:[31]],$AK$5)</f>
        <v>0</v>
      </c>
      <c r="AL21" s="20">
        <f>COUNTIF(octobre[[#This Row],[1]:[31]],$AL$5)</f>
        <v>0</v>
      </c>
    </row>
    <row r="22" spans="2:38" ht="30" customHeight="1" x14ac:dyDescent="0.3">
      <c r="B22" s="17" t="s">
        <v>54</v>
      </c>
      <c r="C22" s="1"/>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20">
        <f>COUNTIF(octobre[[#This Row],[1]:[31]],$AH$5)</f>
        <v>0</v>
      </c>
      <c r="AI22" s="20">
        <f>COUNTIF(octobre[[#This Row],[1]:[31]],$AI$4)+COUNTIF(octobre[[#This Row],[1]:[31]],$AI$5)</f>
        <v>0</v>
      </c>
      <c r="AJ22" s="20">
        <f>COUNTIF(octobre[[#This Row],[1]:[31]],$AJ$5)</f>
        <v>0</v>
      </c>
      <c r="AK22" s="20">
        <f>COUNTIF(octobre[[#This Row],[1]:[31]],$AK$5)</f>
        <v>0</v>
      </c>
      <c r="AL22" s="20">
        <f>COUNTIF(octobre[[#This Row],[1]:[31]],$AL$5)</f>
        <v>0</v>
      </c>
    </row>
    <row r="23" spans="2:38" ht="30" customHeight="1" x14ac:dyDescent="0.3">
      <c r="B23" s="19" t="s">
        <v>55</v>
      </c>
      <c r="C23" s="1"/>
      <c r="D23" s="1"/>
      <c r="E23" s="1"/>
      <c r="F23" s="1"/>
      <c r="G23" s="1"/>
      <c r="H23" s="1"/>
      <c r="I23" s="1"/>
      <c r="J23" s="1"/>
      <c r="K23" s="1"/>
      <c r="L23" s="1"/>
      <c r="M23" s="1"/>
      <c r="N23" s="1"/>
      <c r="O23" s="1"/>
      <c r="P23" s="1"/>
      <c r="Q23" s="1"/>
      <c r="R23" s="1"/>
      <c r="S23" s="1"/>
      <c r="T23" s="1"/>
      <c r="U23" s="1"/>
      <c r="V23" s="1"/>
      <c r="W23" s="1"/>
      <c r="X23" s="1"/>
      <c r="Y23" s="1"/>
      <c r="Z23" s="1"/>
      <c r="AA23" s="1"/>
      <c r="AB23" s="1"/>
      <c r="AC23" s="1" t="s">
        <v>66</v>
      </c>
      <c r="AD23" s="1" t="s">
        <v>66</v>
      </c>
      <c r="AE23" s="1" t="s">
        <v>66</v>
      </c>
      <c r="AF23" s="1"/>
      <c r="AG23" s="1"/>
      <c r="AH23" s="20">
        <f>COUNTIF(octobre[[#This Row],[1]:[31]],$AH$5)</f>
        <v>0</v>
      </c>
      <c r="AI23" s="20">
        <f>COUNTIF(octobre[[#This Row],[1]:[31]],$AI$4)+COUNTIF(octobre[[#This Row],[1]:[31]],$AI$5)</f>
        <v>3</v>
      </c>
      <c r="AJ23" s="20">
        <f>COUNTIF(octobre[[#This Row],[1]:[31]],$AJ$5)</f>
        <v>0</v>
      </c>
      <c r="AK23" s="20">
        <f>COUNTIF(octobre[[#This Row],[1]:[31]],$AK$5)</f>
        <v>0</v>
      </c>
      <c r="AL23" s="20">
        <f>COUNTIF(octobre[[#This Row],[1]:[31]],$AL$5)</f>
        <v>0</v>
      </c>
    </row>
    <row r="24" spans="2:38" ht="30" customHeight="1" x14ac:dyDescent="0.3">
      <c r="B24" s="17" t="s">
        <v>56</v>
      </c>
      <c r="C24" s="1"/>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20">
        <f>COUNTIF(octobre[[#This Row],[1]:[31]],$AH$5)</f>
        <v>0</v>
      </c>
      <c r="AI24" s="20">
        <f>COUNTIF(octobre[[#This Row],[1]:[31]],$AI$4)+COUNTIF(octobre[[#This Row],[1]:[31]],$AI$5)</f>
        <v>0</v>
      </c>
      <c r="AJ24" s="20">
        <f>COUNTIF(octobre[[#This Row],[1]:[31]],$AJ$5)</f>
        <v>0</v>
      </c>
      <c r="AK24" s="20">
        <f>COUNTIF(octobre[[#This Row],[1]:[31]],$AK$5)</f>
        <v>0</v>
      </c>
      <c r="AL24" s="20">
        <f>COUNTIF(octobre[[#This Row],[1]:[31]],$AL$5)</f>
        <v>0</v>
      </c>
    </row>
    <row r="25" spans="2:38" ht="30" customHeight="1" x14ac:dyDescent="0.3">
      <c r="B25" s="19" t="s">
        <v>57</v>
      </c>
      <c r="C25" s="1"/>
      <c r="D25" s="1"/>
      <c r="E25" s="1"/>
      <c r="F25" s="1"/>
      <c r="G25" s="1"/>
      <c r="H25" s="1" t="s">
        <v>66</v>
      </c>
      <c r="I25" s="1" t="s">
        <v>66</v>
      </c>
      <c r="J25" s="1" t="s">
        <v>66</v>
      </c>
      <c r="K25" s="1"/>
      <c r="L25" s="1"/>
      <c r="M25" s="1"/>
      <c r="N25" s="1"/>
      <c r="O25" s="1"/>
      <c r="P25" s="1"/>
      <c r="Q25" s="1"/>
      <c r="R25" s="1"/>
      <c r="S25" s="1"/>
      <c r="T25" s="1"/>
      <c r="U25" s="1"/>
      <c r="V25" s="1"/>
      <c r="W25" s="1"/>
      <c r="X25" s="1"/>
      <c r="Y25" s="1"/>
      <c r="Z25" s="1"/>
      <c r="AA25" s="1"/>
      <c r="AB25" s="1"/>
      <c r="AC25" s="1"/>
      <c r="AD25" s="1"/>
      <c r="AE25" s="1"/>
      <c r="AF25" s="1"/>
      <c r="AG25" s="1"/>
      <c r="AH25" s="20">
        <f>COUNTIF(octobre[[#This Row],[1]:[31]],$AH$5)</f>
        <v>0</v>
      </c>
      <c r="AI25" s="20">
        <f>COUNTIF(octobre[[#This Row],[1]:[31]],$AI$4)+COUNTIF(octobre[[#This Row],[1]:[31]],$AI$5)</f>
        <v>3</v>
      </c>
      <c r="AJ25" s="20">
        <f>COUNTIF(octobre[[#This Row],[1]:[31]],$AJ$5)</f>
        <v>0</v>
      </c>
      <c r="AK25" s="20">
        <f>COUNTIF(octobre[[#This Row],[1]:[31]],$AK$5)</f>
        <v>0</v>
      </c>
      <c r="AL25" s="20">
        <f>COUNTIF(octobre[[#This Row],[1]:[31]],$AL$5)</f>
        <v>0</v>
      </c>
    </row>
    <row r="26" spans="2:38" ht="30" customHeight="1" x14ac:dyDescent="0.3">
      <c r="B26" s="16" t="s">
        <v>58</v>
      </c>
      <c r="C26" s="1"/>
      <c r="D26" s="1"/>
      <c r="E26" s="1"/>
      <c r="F26" s="1"/>
      <c r="G26" s="1"/>
      <c r="H26" s="1"/>
      <c r="I26" s="1"/>
      <c r="J26" s="1"/>
      <c r="K26" s="1"/>
      <c r="L26" s="1"/>
      <c r="M26" s="1"/>
      <c r="N26" s="1"/>
      <c r="O26" s="1" t="s">
        <v>66</v>
      </c>
      <c r="P26" s="1" t="s">
        <v>66</v>
      </c>
      <c r="Q26" s="1" t="s">
        <v>66</v>
      </c>
      <c r="R26" s="1"/>
      <c r="S26" s="1"/>
      <c r="T26" s="1"/>
      <c r="U26" s="1"/>
      <c r="V26" s="1"/>
      <c r="W26" s="1"/>
      <c r="X26" s="1"/>
      <c r="Y26" s="1"/>
      <c r="Z26" s="1"/>
      <c r="AA26" s="1"/>
      <c r="AB26" s="1"/>
      <c r="AC26" s="1" t="s">
        <v>67</v>
      </c>
      <c r="AD26" s="1" t="s">
        <v>67</v>
      </c>
      <c r="AE26" s="1" t="s">
        <v>67</v>
      </c>
      <c r="AF26" s="1"/>
      <c r="AG26" s="1"/>
      <c r="AH26" s="20">
        <f>COUNTIF(octobre[[#This Row],[1]:[31]],$AH$5)</f>
        <v>0</v>
      </c>
      <c r="AI26" s="20">
        <f>COUNTIF(octobre[[#This Row],[1]:[31]],$AI$4)+COUNTIF(octobre[[#This Row],[1]:[31]],$AI$5)</f>
        <v>6</v>
      </c>
      <c r="AJ26" s="20">
        <f>COUNTIF(octobre[[#This Row],[1]:[31]],$AJ$5)</f>
        <v>0</v>
      </c>
      <c r="AK26" s="20">
        <f>COUNTIF(octobre[[#This Row],[1]:[31]],$AK$5)</f>
        <v>0</v>
      </c>
      <c r="AL26" s="20">
        <f>COUNTIF(octobre[[#This Row],[1]:[31]],$AL$5)</f>
        <v>0</v>
      </c>
    </row>
    <row r="27" spans="2:38" ht="30" customHeight="1" x14ac:dyDescent="0.3">
      <c r="B27" s="19" t="s">
        <v>59</v>
      </c>
      <c r="C27" s="1"/>
      <c r="D27" s="1"/>
      <c r="E27" s="1"/>
      <c r="F27" s="1"/>
      <c r="G27" s="1"/>
      <c r="H27" s="1"/>
      <c r="I27" s="1"/>
      <c r="J27" s="1"/>
      <c r="K27" s="1"/>
      <c r="L27" s="1"/>
      <c r="M27" s="1"/>
      <c r="N27" s="1"/>
      <c r="O27" s="1"/>
      <c r="P27" s="1"/>
      <c r="Q27" s="1"/>
      <c r="R27" s="1"/>
      <c r="S27" s="1"/>
      <c r="T27" s="1"/>
      <c r="U27" s="1"/>
      <c r="V27" s="1" t="s">
        <v>67</v>
      </c>
      <c r="W27" s="1" t="s">
        <v>67</v>
      </c>
      <c r="X27" s="1" t="s">
        <v>67</v>
      </c>
      <c r="Y27" s="1"/>
      <c r="Z27" s="1"/>
      <c r="AA27" s="1"/>
      <c r="AB27" s="1"/>
      <c r="AC27" s="1"/>
      <c r="AD27" s="1"/>
      <c r="AE27" s="1"/>
      <c r="AF27" s="1"/>
      <c r="AG27" s="1"/>
      <c r="AH27" s="20">
        <f>COUNTIF(octobre[[#This Row],[1]:[31]],$AH$5)</f>
        <v>0</v>
      </c>
      <c r="AI27" s="20">
        <f>COUNTIF(octobre[[#This Row],[1]:[31]],$AI$4)+COUNTIF(octobre[[#This Row],[1]:[31]],$AI$5)</f>
        <v>3</v>
      </c>
      <c r="AJ27" s="20">
        <f>COUNTIF(octobre[[#This Row],[1]:[31]],$AJ$5)</f>
        <v>0</v>
      </c>
      <c r="AK27" s="20">
        <f>COUNTIF(octobre[[#This Row],[1]:[31]],$AK$5)</f>
        <v>0</v>
      </c>
      <c r="AL27" s="20">
        <f>COUNTIF(octobre[[#This Row],[1]:[31]],$AL$5)</f>
        <v>0</v>
      </c>
    </row>
    <row r="28" spans="2:38" ht="30" customHeight="1" x14ac:dyDescent="0.3">
      <c r="B28" s="16" t="s">
        <v>60</v>
      </c>
      <c r="C28" s="1"/>
      <c r="D28" s="1"/>
      <c r="E28" s="1"/>
      <c r="F28" s="1"/>
      <c r="G28" s="1"/>
      <c r="H28" s="1"/>
      <c r="I28" s="1"/>
      <c r="J28" s="1"/>
      <c r="K28" s="1"/>
      <c r="L28" s="1"/>
      <c r="M28" s="1"/>
      <c r="N28" s="1"/>
      <c r="O28" s="1" t="s">
        <v>67</v>
      </c>
      <c r="P28" s="1" t="s">
        <v>67</v>
      </c>
      <c r="Q28" s="1" t="s">
        <v>67</v>
      </c>
      <c r="R28" s="1"/>
      <c r="S28" s="1"/>
      <c r="T28" s="1"/>
      <c r="U28" s="1"/>
      <c r="V28" s="1"/>
      <c r="W28" s="1"/>
      <c r="X28" s="1"/>
      <c r="Y28" s="1"/>
      <c r="Z28" s="1"/>
      <c r="AA28" s="1"/>
      <c r="AB28" s="1"/>
      <c r="AC28" s="1"/>
      <c r="AD28" s="1"/>
      <c r="AE28" s="1"/>
      <c r="AF28" s="1"/>
      <c r="AG28" s="1"/>
      <c r="AH28" s="20">
        <f>COUNTIF(octobre[[#This Row],[1]:[31]],$AH$5)</f>
        <v>0</v>
      </c>
      <c r="AI28" s="20">
        <f>COUNTIF(octobre[[#This Row],[1]:[31]],$AI$4)+COUNTIF(octobre[[#This Row],[1]:[31]],$AI$5)</f>
        <v>3</v>
      </c>
      <c r="AJ28" s="20">
        <f>COUNTIF(octobre[[#This Row],[1]:[31]],$AJ$5)</f>
        <v>0</v>
      </c>
      <c r="AK28" s="20">
        <f>COUNTIF(octobre[[#This Row],[1]:[31]],$AK$5)</f>
        <v>0</v>
      </c>
      <c r="AL28" s="20">
        <f>COUNTIF(octobre[[#This Row],[1]:[31]],$AL$5)</f>
        <v>0</v>
      </c>
    </row>
    <row r="29" spans="2:38" ht="30" customHeight="1" x14ac:dyDescent="0.3">
      <c r="B29" s="16" t="s">
        <v>61</v>
      </c>
      <c r="C29" s="1" t="s">
        <v>67</v>
      </c>
      <c r="D29" s="1"/>
      <c r="E29" s="1"/>
      <c r="F29" s="1"/>
      <c r="G29" s="1"/>
      <c r="H29" s="1"/>
      <c r="I29" s="1"/>
      <c r="J29" s="1"/>
      <c r="K29" s="1"/>
      <c r="L29" s="1"/>
      <c r="M29" s="1"/>
      <c r="N29" s="1"/>
      <c r="O29" s="1"/>
      <c r="P29" s="1"/>
      <c r="Q29" s="1"/>
      <c r="R29" s="1"/>
      <c r="S29" s="1"/>
      <c r="T29" s="1"/>
      <c r="U29" s="1"/>
      <c r="V29" s="1" t="s">
        <v>67</v>
      </c>
      <c r="W29" s="1" t="s">
        <v>67</v>
      </c>
      <c r="X29" s="1" t="s">
        <v>67</v>
      </c>
      <c r="Y29" s="1"/>
      <c r="Z29" s="1"/>
      <c r="AA29" s="1"/>
      <c r="AB29" s="1"/>
      <c r="AC29" s="1"/>
      <c r="AD29" s="1"/>
      <c r="AE29" s="1"/>
      <c r="AF29" s="1"/>
      <c r="AG29" s="1"/>
      <c r="AH29" s="20">
        <f>COUNTIF(octobre[[#This Row],[1]:[31]],$AH$5)</f>
        <v>0</v>
      </c>
      <c r="AI29" s="20">
        <f>COUNTIF(octobre[[#This Row],[1]:[31]],$AI$4)+COUNTIF(octobre[[#This Row],[1]:[31]],$AI$5)</f>
        <v>4</v>
      </c>
      <c r="AJ29" s="20">
        <f>COUNTIF(octobre[[#This Row],[1]:[31]],$AJ$5)</f>
        <v>0</v>
      </c>
      <c r="AK29" s="20">
        <f>COUNTIF(octobre[[#This Row],[1]:[31]],$AK$5)</f>
        <v>0</v>
      </c>
      <c r="AL29" s="20">
        <f>COUNTIF(octobre[[#This Row],[1]:[31]],$AL$5)</f>
        <v>0</v>
      </c>
    </row>
    <row r="30" spans="2:38" ht="30" customHeight="1" x14ac:dyDescent="0.3">
      <c r="B30" s="19" t="s">
        <v>62</v>
      </c>
      <c r="C30" s="1"/>
      <c r="D30" s="1"/>
      <c r="E30" s="1"/>
      <c r="F30" s="1"/>
      <c r="G30" s="1"/>
      <c r="H30" s="1"/>
      <c r="I30" s="1"/>
      <c r="J30" s="1"/>
      <c r="K30" s="1"/>
      <c r="L30" s="1"/>
      <c r="M30" s="1"/>
      <c r="N30" s="1"/>
      <c r="O30" s="1"/>
      <c r="P30" s="1"/>
      <c r="Q30" s="1"/>
      <c r="R30" s="1"/>
      <c r="S30" s="1"/>
      <c r="T30" s="1"/>
      <c r="U30" s="1"/>
      <c r="V30" s="1"/>
      <c r="W30" s="1"/>
      <c r="X30" s="1"/>
      <c r="Y30" s="1"/>
      <c r="Z30" s="1"/>
      <c r="AA30" s="1"/>
      <c r="AB30" s="1"/>
      <c r="AC30" s="1" t="s">
        <v>67</v>
      </c>
      <c r="AD30" s="1" t="s">
        <v>67</v>
      </c>
      <c r="AE30" s="1" t="s">
        <v>67</v>
      </c>
      <c r="AF30" s="1"/>
      <c r="AG30" s="1"/>
      <c r="AH30" s="20">
        <f>COUNTIF(octobre[[#This Row],[1]:[31]],$AH$5)</f>
        <v>0</v>
      </c>
      <c r="AI30" s="20">
        <f>COUNTIF(octobre[[#This Row],[1]:[31]],$AI$4)+COUNTIF(octobre[[#This Row],[1]:[31]],$AI$5)</f>
        <v>3</v>
      </c>
      <c r="AJ30" s="20">
        <f>COUNTIF(octobre[[#This Row],[1]:[31]],$AJ$5)</f>
        <v>0</v>
      </c>
      <c r="AK30" s="20">
        <f>COUNTIF(octobre[[#This Row],[1]:[31]],$AK$5)</f>
        <v>0</v>
      </c>
      <c r="AL30" s="20">
        <f>COUNTIF(octobre[[#This Row],[1]:[31]],$AL$5)</f>
        <v>0</v>
      </c>
    </row>
    <row r="31" spans="2:38" ht="30" customHeight="1" x14ac:dyDescent="0.3">
      <c r="B31" s="19" t="s">
        <v>63</v>
      </c>
      <c r="C31" s="1"/>
      <c r="D31" s="1"/>
      <c r="E31" s="1"/>
      <c r="F31" s="1"/>
      <c r="G31" s="1"/>
      <c r="H31" s="1" t="s">
        <v>67</v>
      </c>
      <c r="I31" s="1" t="s">
        <v>67</v>
      </c>
      <c r="J31" s="1" t="s">
        <v>67</v>
      </c>
      <c r="K31" s="1"/>
      <c r="L31" s="1"/>
      <c r="M31" s="1"/>
      <c r="N31" s="1"/>
      <c r="O31" s="1"/>
      <c r="P31" s="1"/>
      <c r="Q31" s="1"/>
      <c r="R31" s="1"/>
      <c r="S31" s="1"/>
      <c r="T31" s="1"/>
      <c r="U31" s="1"/>
      <c r="V31" s="1"/>
      <c r="W31" s="1"/>
      <c r="X31" s="1"/>
      <c r="Y31" s="1"/>
      <c r="Z31" s="1"/>
      <c r="AA31" s="1"/>
      <c r="AB31" s="1"/>
      <c r="AC31" s="1"/>
      <c r="AD31" s="1"/>
      <c r="AE31" s="1"/>
      <c r="AF31" s="1"/>
      <c r="AG31" s="1"/>
      <c r="AH31" s="20">
        <f>COUNTIF(octobre[[#This Row],[1]:[31]],$AH$5)</f>
        <v>0</v>
      </c>
      <c r="AI31" s="20">
        <f>COUNTIF(octobre[[#This Row],[1]:[31]],$AI$4)+COUNTIF(octobre[[#This Row],[1]:[31]],$AI$5)</f>
        <v>3</v>
      </c>
      <c r="AJ31" s="20">
        <f>COUNTIF(octobre[[#This Row],[1]:[31]],$AJ$5)</f>
        <v>0</v>
      </c>
      <c r="AK31" s="20">
        <f>COUNTIF(octobre[[#This Row],[1]:[31]],$AK$5)</f>
        <v>0</v>
      </c>
      <c r="AL31" s="20">
        <f>COUNTIF(octobre[[#This Row],[1]:[31]],$AL$5)</f>
        <v>0</v>
      </c>
    </row>
    <row r="32" spans="2:38" ht="30" customHeight="1" x14ac:dyDescent="0.3">
      <c r="B32" s="17" t="s">
        <v>64</v>
      </c>
      <c r="C32" s="1"/>
      <c r="D32" s="1" t="s">
        <v>37</v>
      </c>
      <c r="E32" s="1" t="s">
        <v>37</v>
      </c>
      <c r="F32" s="1" t="s">
        <v>37</v>
      </c>
      <c r="G32" s="1" t="s">
        <v>37</v>
      </c>
      <c r="H32" s="1" t="s">
        <v>37</v>
      </c>
      <c r="I32" s="1"/>
      <c r="J32" s="1"/>
      <c r="K32" s="1"/>
      <c r="L32" s="1"/>
      <c r="M32" s="1"/>
      <c r="N32" s="1"/>
      <c r="O32" s="1"/>
      <c r="P32" s="1"/>
      <c r="Q32" s="1"/>
      <c r="R32" s="1"/>
      <c r="S32" s="1"/>
      <c r="T32" s="1"/>
      <c r="U32" s="1"/>
      <c r="V32" s="1"/>
      <c r="W32" s="1"/>
      <c r="X32" s="1"/>
      <c r="Y32" s="1"/>
      <c r="Z32" s="1"/>
      <c r="AA32" s="1"/>
      <c r="AB32" s="1"/>
      <c r="AC32" s="1"/>
      <c r="AD32" s="1"/>
      <c r="AE32" s="1"/>
      <c r="AF32" s="1" t="s">
        <v>37</v>
      </c>
      <c r="AG32" s="1"/>
      <c r="AH32" s="20">
        <f>COUNTIF(octobre[[#This Row],[1]:[31]],$AH$5)</f>
        <v>0</v>
      </c>
      <c r="AI32" s="20">
        <f>COUNTIF(octobre[[#This Row],[1]:[31]],$AI$4)+COUNTIF(octobre[[#This Row],[1]:[31]],$AI$5)</f>
        <v>0</v>
      </c>
      <c r="AJ32" s="20">
        <f>COUNTIF(octobre[[#This Row],[1]:[31]],$AJ$5)</f>
        <v>6</v>
      </c>
      <c r="AK32" s="20">
        <f>COUNTIF(octobre[[#This Row],[1]:[31]],$AK$5)</f>
        <v>0</v>
      </c>
      <c r="AL32" s="20">
        <f>COUNTIF(octobre[[#This Row],[1]:[31]],$AL$5)</f>
        <v>0</v>
      </c>
    </row>
    <row r="33" spans="2:38" ht="30" customHeight="1" x14ac:dyDescent="0.3">
      <c r="B33" s="16" t="s">
        <v>65</v>
      </c>
      <c r="C33" s="1"/>
      <c r="D33" s="1"/>
      <c r="E33" s="1"/>
      <c r="F33" s="1"/>
      <c r="G33" s="1"/>
      <c r="H33" s="1" t="s">
        <v>67</v>
      </c>
      <c r="I33" s="1" t="s">
        <v>67</v>
      </c>
      <c r="J33" s="1" t="s">
        <v>67</v>
      </c>
      <c r="K33" s="1"/>
      <c r="L33" s="1"/>
      <c r="M33" s="1"/>
      <c r="N33" s="1"/>
      <c r="O33" s="1"/>
      <c r="P33" s="1"/>
      <c r="Q33" s="1"/>
      <c r="R33" s="1"/>
      <c r="S33" s="1"/>
      <c r="T33" s="1"/>
      <c r="U33" s="1"/>
      <c r="V33" s="1"/>
      <c r="W33" s="1"/>
      <c r="X33" s="1"/>
      <c r="Y33" s="1"/>
      <c r="Z33" s="1"/>
      <c r="AA33" s="1"/>
      <c r="AB33" s="1"/>
      <c r="AC33" s="1"/>
      <c r="AD33" s="1"/>
      <c r="AE33" s="1"/>
      <c r="AF33" s="1"/>
      <c r="AG33" s="1"/>
      <c r="AH33" s="20">
        <f>COUNTIF(octobre[[#This Row],[1]:[31]],$AH$5)</f>
        <v>0</v>
      </c>
      <c r="AI33" s="20">
        <f>COUNTIF(octobre[[#This Row],[1]:[31]],$AI$4)+COUNTIF(octobre[[#This Row],[1]:[31]],$AI$5)</f>
        <v>3</v>
      </c>
      <c r="AJ33" s="20">
        <f>COUNTIF(octobre[[#This Row],[1]:[31]],$AJ$5)</f>
        <v>0</v>
      </c>
      <c r="AK33" s="20">
        <f>COUNTIF(octobre[[#This Row],[1]:[31]],$AK$5)</f>
        <v>0</v>
      </c>
      <c r="AL33" s="20">
        <f>COUNTIF(octobre[[#This Row],[1]:[31]],$AL$5)</f>
        <v>0</v>
      </c>
    </row>
    <row r="34" spans="2:38" ht="30" customHeight="1" x14ac:dyDescent="0.3">
      <c r="B34" s="12">
        <v>28</v>
      </c>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20">
        <f>COUNTIF(octobre[[#This Row],[1]:[31]],$AH$5)</f>
        <v>0</v>
      </c>
      <c r="AI34" s="20">
        <f>COUNTIF(octobre[[#This Row],[1]:[31]],$AI$4)+COUNTIF(octobre[[#This Row],[1]:[31]],$AI$5)</f>
        <v>0</v>
      </c>
      <c r="AJ34" s="20">
        <f>COUNTIF(octobre[[#This Row],[1]:[31]],$AJ$5)</f>
        <v>0</v>
      </c>
      <c r="AK34" s="20">
        <f>COUNTIF(octobre[[#This Row],[1]:[31]],$AK$5)</f>
        <v>0</v>
      </c>
      <c r="AL34" s="20">
        <f>COUNTIF(octobre[[#This Row],[1]:[31]],$AL$5)</f>
        <v>0</v>
      </c>
    </row>
    <row r="35" spans="2:38" ht="30" customHeight="1" x14ac:dyDescent="0.3">
      <c r="B35" s="12">
        <v>29</v>
      </c>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20">
        <f>COUNTIF(octobre[[#This Row],[1]:[31]],$AH$5)</f>
        <v>0</v>
      </c>
      <c r="AI35" s="20">
        <f>COUNTIF(octobre[[#This Row],[1]:[31]],$AI$4)+COUNTIF(octobre[[#This Row],[1]:[31]],$AI$5)</f>
        <v>0</v>
      </c>
      <c r="AJ35" s="20">
        <f>COUNTIF(octobre[[#This Row],[1]:[31]],$AJ$5)</f>
        <v>0</v>
      </c>
      <c r="AK35" s="20">
        <f>COUNTIF(octobre[[#This Row],[1]:[31]],$AK$5)</f>
        <v>0</v>
      </c>
      <c r="AL35" s="20">
        <f>COUNTIF(octobre[[#This Row],[1]:[31]],$AL$5)</f>
        <v>0</v>
      </c>
    </row>
    <row r="36" spans="2:38" ht="30" customHeight="1" x14ac:dyDescent="0.3">
      <c r="B36" s="13">
        <v>30</v>
      </c>
      <c r="C36" s="1"/>
      <c r="D36" s="1"/>
      <c r="E36" s="1"/>
      <c r="F36" s="1"/>
      <c r="G36" s="1"/>
      <c r="H36" s="1"/>
      <c r="I36" s="1"/>
      <c r="J36" s="1"/>
      <c r="K36" s="1"/>
      <c r="L36" s="1"/>
      <c r="M36" s="1"/>
      <c r="N36" s="1"/>
      <c r="O36" s="1"/>
      <c r="P36" s="1"/>
      <c r="Q36" s="1"/>
      <c r="R36" s="1"/>
      <c r="S36" s="1"/>
      <c r="T36" s="1"/>
      <c r="U36" s="1"/>
      <c r="V36" s="1" t="s">
        <v>7</v>
      </c>
      <c r="W36" s="1" t="s">
        <v>7</v>
      </c>
      <c r="X36" s="1" t="s">
        <v>7</v>
      </c>
      <c r="Y36" s="1" t="s">
        <v>7</v>
      </c>
      <c r="Z36" s="1" t="s">
        <v>7</v>
      </c>
      <c r="AA36" s="1" t="s">
        <v>7</v>
      </c>
      <c r="AB36" s="1" t="s">
        <v>7</v>
      </c>
      <c r="AC36" s="1" t="s">
        <v>7</v>
      </c>
      <c r="AD36" s="1" t="s">
        <v>7</v>
      </c>
      <c r="AE36" s="1"/>
      <c r="AF36" s="1"/>
      <c r="AG36" s="1"/>
      <c r="AH36" s="20">
        <f>COUNTIF(octobre[[#This Row],[1]:[31]],$AH$5)</f>
        <v>0</v>
      </c>
      <c r="AI36" s="20">
        <f>COUNTIF(octobre[[#This Row],[1]:[31]],$AI$4)+COUNTIF(octobre[[#This Row],[1]:[31]],$AI$5)</f>
        <v>0</v>
      </c>
      <c r="AJ36" s="20">
        <f>COUNTIF(octobre[[#This Row],[1]:[31]],$AJ$5)</f>
        <v>0</v>
      </c>
      <c r="AK36" s="20">
        <f>COUNTIF(octobre[[#This Row],[1]:[31]],$AK$5)</f>
        <v>0</v>
      </c>
      <c r="AL36" s="20">
        <f>COUNTIF(octobre[[#This Row],[1]:[31]],$AL$5)</f>
        <v>9</v>
      </c>
    </row>
    <row r="37" spans="2:38" ht="30" customHeight="1" x14ac:dyDescent="0.3">
      <c r="B37" s="26"/>
      <c r="AH37" s="21">
        <f>SUM(AH7:AH36)</f>
        <v>14</v>
      </c>
      <c r="AI37" s="21">
        <f t="shared" ref="AI37:AL37" si="1">SUM(AI7:AI36)</f>
        <v>60</v>
      </c>
      <c r="AJ37" s="21">
        <f t="shared" si="1"/>
        <v>17</v>
      </c>
      <c r="AK37" s="21">
        <f t="shared" si="1"/>
        <v>31</v>
      </c>
      <c r="AL37" s="21">
        <f t="shared" si="1"/>
        <v>9</v>
      </c>
    </row>
  </sheetData>
  <mergeCells count="8">
    <mergeCell ref="AC2:AF2"/>
    <mergeCell ref="C4:AG4"/>
    <mergeCell ref="D2:E2"/>
    <mergeCell ref="G2:I2"/>
    <mergeCell ref="K2:L2"/>
    <mergeCell ref="N2:Q2"/>
    <mergeCell ref="S2:V2"/>
    <mergeCell ref="X2:AA2"/>
  </mergeCells>
  <conditionalFormatting sqref="AH7:AH36">
    <cfRule type="dataBar" priority="44">
      <dataBar>
        <cfvo type="num" val="0"/>
        <cfvo type="num" val="31"/>
        <color theme="2" tint="-0.249977111117893"/>
      </dataBar>
      <extLst>
        <ext xmlns:x14="http://schemas.microsoft.com/office/spreadsheetml/2009/9/main" uri="{B025F937-C7B1-47D3-B67F-A62EFF666E3E}">
          <x14:id>{1B385C04-6D62-499F-8FF6-42D951A49053}</x14:id>
        </ext>
      </extLst>
    </cfRule>
  </conditionalFormatting>
  <conditionalFormatting sqref="AI7:AK36">
    <cfRule type="dataBar" priority="37">
      <dataBar>
        <cfvo type="num" val="0"/>
        <cfvo type="num" val="31"/>
        <color theme="2" tint="-0.249977111117893"/>
      </dataBar>
      <extLst>
        <ext xmlns:x14="http://schemas.microsoft.com/office/spreadsheetml/2009/9/main" uri="{B025F937-C7B1-47D3-B67F-A62EFF666E3E}">
          <x14:id>{74819265-765D-465C-8F89-5AD21990ACAF}</x14:id>
        </ext>
      </extLst>
    </cfRule>
  </conditionalFormatting>
  <conditionalFormatting sqref="AI5">
    <cfRule type="expression" priority="31">
      <formula>AI5=""</formula>
    </cfRule>
    <cfRule type="expression" dxfId="1315" priority="32">
      <formula>AI5=CléPersonnalisée2</formula>
    </cfRule>
    <cfRule type="expression" dxfId="1314" priority="33">
      <formula>AI5=CléPersonnalisée1</formula>
    </cfRule>
    <cfRule type="expression" dxfId="1313" priority="34">
      <formula>AI5=CléMaladie</formula>
    </cfRule>
    <cfRule type="expression" dxfId="1312" priority="35">
      <formula>AI5=CléPersonnel</formula>
    </cfRule>
    <cfRule type="expression" dxfId="1311" priority="36">
      <formula>AI5=CléCongé</formula>
    </cfRule>
  </conditionalFormatting>
  <conditionalFormatting sqref="AJ5">
    <cfRule type="expression" priority="25">
      <formula>AJ5=""</formula>
    </cfRule>
    <cfRule type="expression" dxfId="1310" priority="26">
      <formula>AJ5=CléPersonnalisée2</formula>
    </cfRule>
    <cfRule type="expression" dxfId="1309" priority="27">
      <formula>AJ5=CléPersonnalisée1</formula>
    </cfRule>
    <cfRule type="expression" dxfId="1308" priority="28">
      <formula>AJ5=CléMaladie</formula>
    </cfRule>
    <cfRule type="expression" dxfId="1307" priority="29">
      <formula>AJ5=CléPersonnel</formula>
    </cfRule>
    <cfRule type="expression" dxfId="1306" priority="30">
      <formula>AJ5=CléCongé</formula>
    </cfRule>
  </conditionalFormatting>
  <conditionalFormatting sqref="AI4">
    <cfRule type="expression" priority="19">
      <formula>AI4=""</formula>
    </cfRule>
    <cfRule type="expression" dxfId="1305" priority="20">
      <formula>AI4=CléPersonnalisée2</formula>
    </cfRule>
    <cfRule type="expression" dxfId="1304" priority="21">
      <formula>AI4=CléPersonnalisée1</formula>
    </cfRule>
    <cfRule type="expression" dxfId="1303" priority="22">
      <formula>AI4=CléMaladie</formula>
    </cfRule>
    <cfRule type="expression" dxfId="1302" priority="23">
      <formula>AI4=CléPersonnel</formula>
    </cfRule>
    <cfRule type="expression" dxfId="1301" priority="24">
      <formula>AI4=CléCongé</formula>
    </cfRule>
  </conditionalFormatting>
  <conditionalFormatting sqref="C5:AG6">
    <cfRule type="expression" dxfId="1300" priority="45">
      <formula>COUNTIF(feries,C$5)&gt;0</formula>
    </cfRule>
  </conditionalFormatting>
  <conditionalFormatting sqref="AL7:AL36">
    <cfRule type="dataBar" priority="17">
      <dataBar>
        <cfvo type="num" val="0"/>
        <cfvo type="num" val="31"/>
        <color theme="2" tint="-0.249977111117893"/>
      </dataBar>
      <extLst>
        <ext xmlns:x14="http://schemas.microsoft.com/office/spreadsheetml/2009/9/main" uri="{B025F937-C7B1-47D3-B67F-A62EFF666E3E}">
          <x14:id>{CD3E4939-C790-41B4-9D42-C31E903DE62B}</x14:id>
        </ext>
      </extLst>
    </cfRule>
  </conditionalFormatting>
  <conditionalFormatting sqref="C17:AG36">
    <cfRule type="expression" dxfId="666" priority="16">
      <formula>COUNTIF(feries,C$5)&gt;0</formula>
    </cfRule>
  </conditionalFormatting>
  <conditionalFormatting sqref="C7:AG15 C17:AG36 C16:G16 I16:AG16">
    <cfRule type="expression" priority="9">
      <formula>C7=""</formula>
    </cfRule>
    <cfRule type="cellIs" dxfId="665" priority="10" operator="equal">
      <formula>"M"</formula>
    </cfRule>
    <cfRule type="cellIs" dxfId="664" priority="11" operator="equal">
      <formula>"A"</formula>
    </cfRule>
    <cfRule type="cellIs" dxfId="663" priority="12" operator="equal">
      <formula>"FS"</formula>
    </cfRule>
    <cfRule type="cellIs" dxfId="662" priority="13" operator="equal">
      <formula>"G2"</formula>
    </cfRule>
    <cfRule type="cellIs" dxfId="661" priority="14" operator="equal">
      <formula>"G1"</formula>
    </cfRule>
    <cfRule type="cellIs" dxfId="660" priority="15" operator="equal">
      <formula>"C"</formula>
    </cfRule>
  </conditionalFormatting>
  <conditionalFormatting sqref="H16">
    <cfRule type="expression" dxfId="98" priority="8">
      <formula>COUNTIF(feries,H$5)&gt;0</formula>
    </cfRule>
  </conditionalFormatting>
  <conditionalFormatting sqref="H16">
    <cfRule type="expression" priority="1">
      <formula>H16=""</formula>
    </cfRule>
    <cfRule type="cellIs" dxfId="97" priority="2" operator="equal">
      <formula>"M"</formula>
    </cfRule>
    <cfRule type="cellIs" dxfId="96" priority="3" operator="equal">
      <formula>"A"</formula>
    </cfRule>
    <cfRule type="cellIs" dxfId="95" priority="4" operator="equal">
      <formula>"FS"</formula>
    </cfRule>
    <cfRule type="cellIs" dxfId="94" priority="5" operator="equal">
      <formula>"G2"</formula>
    </cfRule>
    <cfRule type="cellIs" dxfId="93" priority="6" operator="equal">
      <formula>"G1"</formula>
    </cfRule>
    <cfRule type="cellIs" dxfId="92" priority="7" operator="equal">
      <formula>"C"</formula>
    </cfRule>
  </conditionalFormatting>
  <dataValidations count="15">
    <dataValidation allowBlank="1" showInputMessage="1" showErrorMessage="1" prompt="Entrez l’année dans cette cellule." sqref="AH4 AJ4:AK4" xr:uid="{A0AFC033-6A72-4016-A814-634C03F471DE}"/>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1CF75107-FAA9-418A-86E5-0CE145C7BA65}"/>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1F382CFE-A82B-4E44-B134-87172DAB19DA}"/>
    <dataValidation allowBlank="1" showInputMessage="1" showErrorMessage="1" prompt="Les jours de la semaine dans cette ligne sont mis à jour automatiquement pour le mois en fonction de l’année entrée dans AH4. Chaque jour du mois est une colonne dans laquelle noter l’absence et le motif d’absence d’un employé" sqref="C5" xr:uid="{862C7278-DE08-4177-8E91-9EC2118DBA09}"/>
    <dataValidation allowBlank="1" showInputMessage="1" showErrorMessage="1" prompt="Calcule automatiquement le nombre total de jours d’absence d’un employé durant ce mois" sqref="AH6:AL6" xr:uid="{67F232F9-C561-4693-ABF3-34173484D4E9}"/>
    <dataValidation allowBlank="1" showInputMessage="1" showErrorMessage="1" prompt="Si vous mettez à jour le titre, le changement est automatiquement répercuté sur chaque feuille de calcul. Si vous mettez à jour le titre, le changement est automatiquement répercuté sur chaque feuille de calcul" sqref="B1" xr:uid="{5BB689BC-8E0B-4739-96A5-6BA6A5B7129D}"/>
    <dataValidation allowBlank="1" showInputMessage="1" showErrorMessage="1" prompt="Mois de ce calendrier des absences. Mettez à jour l’année dans la cellule AH4. Suivez les totaux mensuels dans la dernière cellule du tableau. Entrez les noms des employés dans la colonne B du tableau" sqref="B4" xr:uid="{C646D9E3-8667-41C1-9531-077D1C009300}"/>
    <dataValidation allowBlank="1" showInputMessage="1" showErrorMessage="1" prompt="Cette ligne définit les clés utilisées dans le tableau : Congé en C2, Personnel en F2 et Congé maladie en J2. Les cellules M2 et R2 sont personnalisables" sqref="B2" xr:uid="{08EB30EF-D3B0-494B-80E4-C9F0B6A03B8C}"/>
    <dataValidation allowBlank="1" showInputMessage="1" showErrorMessage="1" prompt="La lettre « C » indique une absence pour cause de congé" sqref="C2 AH5" xr:uid="{2838C064-E078-4635-8F1D-5114F755AF8D}"/>
    <dataValidation allowBlank="1" showInputMessage="1" showErrorMessage="1" prompt="La lettre « P » indique une absence pour motifs personnels" sqref="F2" xr:uid="{5273032D-FA6E-475D-BDDE-8C1EA9B2FFA1}"/>
    <dataValidation allowBlank="1" showInputMessage="1" showErrorMessage="1" prompt="La lettre « M » indique une absence pour cause de maladie" sqref="J2" xr:uid="{59EDD169-FFDD-4880-AA22-86D5F4E9B4BF}"/>
    <dataValidation allowBlank="1" showInputMessage="1" showErrorMessage="1" prompt="Entrez une lettre et personnalisez l’étiquette à droite pour ajouter un élément de clé" sqref="M2 R2 AK5" xr:uid="{1287ED62-53AD-41C4-A2F3-C7657E52318E}"/>
    <dataValidation allowBlank="1" showInputMessage="1" showErrorMessage="1" prompt="Entrez une étiquette pour décrire la clé personnalisée à gauche" sqref="N2 S2 X2 AC2" xr:uid="{394A95E4-FA17-428C-92B4-0EB14AC996CD}"/>
    <dataValidation allowBlank="1" showInputMessage="1" showErrorMessage="1" prompt="Le Calendrier des absences des employés suit les absences exprimées en jours pour chaque mois. Il existe 13 feuilles de calcul, 12 mensuelles et la dernière pour les noms des employés. Suivez les absences du mois de janvier dans cette feuille de calcul" sqref="A1" xr:uid="{B5B93683-9B53-487A-8429-1F8337580137}"/>
    <dataValidation allowBlank="1" showInputMessage="1" showErrorMessage="1" prompt="Entrez l’année dans la cellule ci-dessous" sqref="AH3:AK3" xr:uid="{01096D6C-55DA-43B7-A24A-7CE1E8ADC43E}"/>
  </dataValidations>
  <pageMargins left="0" right="0" top="0" bottom="0" header="0" footer="0"/>
  <pageSetup paperSize="8" scale="74" fitToWidth="0" orientation="landscape"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1B385C04-6D62-499F-8FF6-42D951A49053}">
            <x14:dataBar minLength="0" maxLength="100">
              <x14:cfvo type="num">
                <xm:f>0</xm:f>
              </x14:cfvo>
              <x14:cfvo type="num">
                <xm:f>31</xm:f>
              </x14:cfvo>
              <x14:negativeFillColor rgb="FFFF0000"/>
              <x14:axisColor rgb="FF000000"/>
            </x14:dataBar>
          </x14:cfRule>
          <xm:sqref>AH7:AH36</xm:sqref>
        </x14:conditionalFormatting>
        <x14:conditionalFormatting xmlns:xm="http://schemas.microsoft.com/office/excel/2006/main">
          <x14:cfRule type="dataBar" id="{74819265-765D-465C-8F89-5AD21990ACAF}">
            <x14:dataBar minLength="0" maxLength="100">
              <x14:cfvo type="num">
                <xm:f>0</xm:f>
              </x14:cfvo>
              <x14:cfvo type="num">
                <xm:f>31</xm:f>
              </x14:cfvo>
              <x14:negativeFillColor rgb="FFFF0000"/>
              <x14:axisColor rgb="FF000000"/>
            </x14:dataBar>
          </x14:cfRule>
          <xm:sqref>AI7:AK36</xm:sqref>
        </x14:conditionalFormatting>
        <x14:conditionalFormatting xmlns:xm="http://schemas.microsoft.com/office/excel/2006/main">
          <x14:cfRule type="dataBar" id="{CD3E4939-C790-41B4-9D42-C31E903DE62B}">
            <x14:dataBar minLength="0" maxLength="100">
              <x14:cfvo type="num">
                <xm:f>0</xm:f>
              </x14:cfvo>
              <x14:cfvo type="num">
                <xm:f>31</xm:f>
              </x14:cfvo>
              <x14:negativeFillColor rgb="FFFF0000"/>
              <x14:axisColor rgb="FF000000"/>
            </x14:dataBar>
          </x14:cfRule>
          <xm:sqref>AL7:AL36</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BB360372-57B4-414E-838C-88FC1E5DC1E1}">
          <x14:formula1>
            <xm:f>'Noms des employés'!$B$4:$B$33</xm:f>
          </x14:formula1>
          <xm:sqref>B7:B36</xm:sqref>
        </x14:dataValidation>
        <x14:dataValidation type="list" allowBlank="1" showInputMessage="1" showErrorMessage="1" prompt="Entrez une lettre et personnalisez l’étiquette à droite pour ajouter un élément de clé" xr:uid="{4F960024-5F2B-47BA-914D-229DA61559C5}">
          <x14:formula1>
            <xm:f>'Noms des employés'!$L$1:$L$6</xm:f>
          </x14:formula1>
          <xm:sqref>C7:AG36</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DFB112-FE4D-4711-A9CF-7A215B77E468}">
  <sheetPr codeName="Feuil9">
    <tabColor theme="2" tint="-0.89999084444715716"/>
    <pageSetUpPr fitToPage="1"/>
  </sheetPr>
  <dimension ref="A1:AL37"/>
  <sheetViews>
    <sheetView showGridLines="0" showZeros="0" zoomScale="75" zoomScaleNormal="75" workbookViewId="0">
      <selection activeCell="H16" sqref="H16"/>
    </sheetView>
  </sheetViews>
  <sheetFormatPr baseColWidth="10" defaultColWidth="9.21875" defaultRowHeight="30" customHeight="1" x14ac:dyDescent="0.3"/>
  <cols>
    <col min="1" max="1" width="2.77734375" style="2" customWidth="1"/>
    <col min="2" max="2" width="30.77734375" style="2" customWidth="1"/>
    <col min="3" max="32" width="6.88671875" style="2" customWidth="1"/>
    <col min="33" max="33" width="6.88671875" style="2" hidden="1" customWidth="1"/>
    <col min="34" max="35" width="11.6640625" style="2" customWidth="1"/>
    <col min="36" max="36" width="11.33203125" style="2" bestFit="1" customWidth="1"/>
    <col min="37" max="37" width="11.6640625" style="2" customWidth="1"/>
    <col min="38" max="39" width="9.21875" customWidth="1"/>
  </cols>
  <sheetData>
    <row r="1" spans="1:38" ht="42" customHeight="1" x14ac:dyDescent="0.3">
      <c r="A1" s="5"/>
      <c r="B1" s="4" t="s">
        <v>68</v>
      </c>
    </row>
    <row r="2" spans="1:38" ht="22.95" customHeight="1" x14ac:dyDescent="0.3">
      <c r="B2" s="37" t="s">
        <v>77</v>
      </c>
      <c r="C2" s="38" t="s">
        <v>2</v>
      </c>
      <c r="D2" s="46" t="s">
        <v>70</v>
      </c>
      <c r="E2" s="46"/>
      <c r="F2" s="39" t="s">
        <v>66</v>
      </c>
      <c r="G2" s="46" t="s">
        <v>72</v>
      </c>
      <c r="H2" s="46"/>
      <c r="I2" s="46"/>
      <c r="J2" s="40" t="s">
        <v>67</v>
      </c>
      <c r="K2" s="46" t="s">
        <v>73</v>
      </c>
      <c r="L2" s="46"/>
      <c r="M2" s="41" t="s">
        <v>37</v>
      </c>
      <c r="N2" s="46" t="s">
        <v>74</v>
      </c>
      <c r="O2" s="46"/>
      <c r="P2" s="46"/>
      <c r="Q2" s="46"/>
      <c r="R2" s="42" t="s">
        <v>38</v>
      </c>
      <c r="S2" s="46" t="s">
        <v>75</v>
      </c>
      <c r="T2" s="46"/>
      <c r="U2" s="46"/>
      <c r="V2" s="46"/>
      <c r="W2" s="43"/>
      <c r="X2" s="46" t="s">
        <v>91</v>
      </c>
      <c r="Y2" s="46"/>
      <c r="Z2" s="46"/>
      <c r="AA2" s="46"/>
      <c r="AB2" s="44" t="s">
        <v>7</v>
      </c>
      <c r="AC2" s="46" t="s">
        <v>13</v>
      </c>
      <c r="AD2" s="46"/>
      <c r="AE2" s="46"/>
      <c r="AF2" s="46"/>
    </row>
    <row r="3" spans="1:38" ht="15" customHeight="1" x14ac:dyDescent="0.3">
      <c r="AH3" s="6" t="s">
        <v>69</v>
      </c>
      <c r="AI3" s="6"/>
      <c r="AJ3" s="6"/>
      <c r="AK3" s="6"/>
    </row>
    <row r="4" spans="1:38" ht="30" customHeight="1" x14ac:dyDescent="0.3">
      <c r="B4" s="14" t="s">
        <v>96</v>
      </c>
      <c r="C4" s="45" t="s">
        <v>92</v>
      </c>
      <c r="D4" s="45"/>
      <c r="E4" s="45"/>
      <c r="F4" s="45"/>
      <c r="G4" s="45"/>
      <c r="H4" s="45"/>
      <c r="I4" s="45"/>
      <c r="J4" s="45"/>
      <c r="K4" s="45"/>
      <c r="L4" s="45"/>
      <c r="M4" s="45"/>
      <c r="N4" s="45"/>
      <c r="O4" s="45"/>
      <c r="P4" s="45"/>
      <c r="Q4" s="45"/>
      <c r="R4" s="45"/>
      <c r="S4" s="45"/>
      <c r="T4" s="45"/>
      <c r="U4" s="45"/>
      <c r="V4" s="45"/>
      <c r="W4" s="45"/>
      <c r="X4" s="45"/>
      <c r="Y4" s="45"/>
      <c r="Z4" s="45"/>
      <c r="AA4" s="45"/>
      <c r="AB4" s="45"/>
      <c r="AC4" s="45"/>
      <c r="AD4" s="45"/>
      <c r="AE4" s="45"/>
      <c r="AF4" s="45"/>
      <c r="AG4" s="45"/>
      <c r="AH4" s="30">
        <f>Janvier!AH4</f>
        <v>2023</v>
      </c>
      <c r="AI4" s="25" t="s">
        <v>67</v>
      </c>
      <c r="AJ4" s="30"/>
      <c r="AK4" s="30"/>
    </row>
    <row r="5" spans="1:38" ht="25.05" customHeight="1" x14ac:dyDescent="0.3">
      <c r="B5" s="30"/>
      <c r="C5" s="29">
        <f>DATE(AnnéeCalendrier,2,1)</f>
        <v>44958</v>
      </c>
      <c r="D5" s="29">
        <f>C5+1</f>
        <v>44959</v>
      </c>
      <c r="E5" s="29">
        <f t="shared" ref="E5:AG5" si="0">D5+1</f>
        <v>44960</v>
      </c>
      <c r="F5" s="29">
        <f t="shared" si="0"/>
        <v>44961</v>
      </c>
      <c r="G5" s="29">
        <f t="shared" si="0"/>
        <v>44962</v>
      </c>
      <c r="H5" s="29">
        <f t="shared" si="0"/>
        <v>44963</v>
      </c>
      <c r="I5" s="29">
        <f t="shared" si="0"/>
        <v>44964</v>
      </c>
      <c r="J5" s="29">
        <f t="shared" si="0"/>
        <v>44965</v>
      </c>
      <c r="K5" s="29">
        <f t="shared" si="0"/>
        <v>44966</v>
      </c>
      <c r="L5" s="29">
        <f t="shared" si="0"/>
        <v>44967</v>
      </c>
      <c r="M5" s="29">
        <f t="shared" si="0"/>
        <v>44968</v>
      </c>
      <c r="N5" s="29">
        <f t="shared" si="0"/>
        <v>44969</v>
      </c>
      <c r="O5" s="29">
        <f t="shared" si="0"/>
        <v>44970</v>
      </c>
      <c r="P5" s="29">
        <f t="shared" si="0"/>
        <v>44971</v>
      </c>
      <c r="Q5" s="29">
        <f t="shared" si="0"/>
        <v>44972</v>
      </c>
      <c r="R5" s="29">
        <f t="shared" si="0"/>
        <v>44973</v>
      </c>
      <c r="S5" s="29">
        <f t="shared" si="0"/>
        <v>44974</v>
      </c>
      <c r="T5" s="29">
        <f t="shared" si="0"/>
        <v>44975</v>
      </c>
      <c r="U5" s="29">
        <f t="shared" si="0"/>
        <v>44976</v>
      </c>
      <c r="V5" s="29">
        <f t="shared" si="0"/>
        <v>44977</v>
      </c>
      <c r="W5" s="29">
        <f t="shared" si="0"/>
        <v>44978</v>
      </c>
      <c r="X5" s="29">
        <f t="shared" si="0"/>
        <v>44979</v>
      </c>
      <c r="Y5" s="29">
        <f t="shared" si="0"/>
        <v>44980</v>
      </c>
      <c r="Z5" s="29">
        <f t="shared" si="0"/>
        <v>44981</v>
      </c>
      <c r="AA5" s="29">
        <f t="shared" si="0"/>
        <v>44982</v>
      </c>
      <c r="AB5" s="29">
        <f t="shared" si="0"/>
        <v>44983</v>
      </c>
      <c r="AC5" s="29">
        <f t="shared" si="0"/>
        <v>44984</v>
      </c>
      <c r="AD5" s="29">
        <f t="shared" si="0"/>
        <v>44985</v>
      </c>
      <c r="AE5" s="29">
        <f t="shared" si="0"/>
        <v>44986</v>
      </c>
      <c r="AF5" s="29">
        <f t="shared" si="0"/>
        <v>44987</v>
      </c>
      <c r="AG5" s="29">
        <f t="shared" si="0"/>
        <v>44988</v>
      </c>
      <c r="AH5" s="31" t="s">
        <v>2</v>
      </c>
      <c r="AI5" s="36" t="s">
        <v>66</v>
      </c>
      <c r="AJ5" s="35" t="s">
        <v>37</v>
      </c>
      <c r="AK5" s="34" t="s">
        <v>38</v>
      </c>
      <c r="AL5" s="33" t="s">
        <v>7</v>
      </c>
    </row>
    <row r="6" spans="1:38" ht="31.95" customHeight="1" x14ac:dyDescent="0.3">
      <c r="B6" s="11" t="s">
        <v>1</v>
      </c>
      <c r="C6" s="10" t="s">
        <v>3</v>
      </c>
      <c r="D6" s="32" t="s">
        <v>4</v>
      </c>
      <c r="E6" s="32" t="s">
        <v>5</v>
      </c>
      <c r="F6" s="32" t="s">
        <v>6</v>
      </c>
      <c r="G6" s="32" t="s">
        <v>8</v>
      </c>
      <c r="H6" s="32" t="s">
        <v>9</v>
      </c>
      <c r="I6" s="32" t="s">
        <v>10</v>
      </c>
      <c r="J6" s="32" t="s">
        <v>11</v>
      </c>
      <c r="K6" s="32" t="s">
        <v>12</v>
      </c>
      <c r="L6" s="32" t="s">
        <v>14</v>
      </c>
      <c r="M6" s="32" t="s">
        <v>15</v>
      </c>
      <c r="N6" s="32" t="s">
        <v>16</v>
      </c>
      <c r="O6" s="32" t="s">
        <v>17</v>
      </c>
      <c r="P6" s="32" t="s">
        <v>18</v>
      </c>
      <c r="Q6" s="32" t="s">
        <v>19</v>
      </c>
      <c r="R6" s="32" t="s">
        <v>20</v>
      </c>
      <c r="S6" s="32" t="s">
        <v>21</v>
      </c>
      <c r="T6" s="32" t="s">
        <v>22</v>
      </c>
      <c r="U6" s="32" t="s">
        <v>23</v>
      </c>
      <c r="V6" s="32" t="s">
        <v>24</v>
      </c>
      <c r="W6" s="32" t="s">
        <v>25</v>
      </c>
      <c r="X6" s="32" t="s">
        <v>26</v>
      </c>
      <c r="Y6" s="32" t="s">
        <v>27</v>
      </c>
      <c r="Z6" s="32" t="s">
        <v>28</v>
      </c>
      <c r="AA6" s="32" t="s">
        <v>29</v>
      </c>
      <c r="AB6" s="32" t="s">
        <v>30</v>
      </c>
      <c r="AC6" s="32" t="s">
        <v>31</v>
      </c>
      <c r="AD6" s="32" t="s">
        <v>32</v>
      </c>
      <c r="AE6" s="32" t="s">
        <v>33</v>
      </c>
      <c r="AF6" s="32" t="s">
        <v>34</v>
      </c>
      <c r="AG6" s="32" t="s">
        <v>35</v>
      </c>
      <c r="AH6" s="22" t="s">
        <v>70</v>
      </c>
      <c r="AI6" s="22" t="s">
        <v>71</v>
      </c>
      <c r="AJ6" s="23" t="s">
        <v>76</v>
      </c>
      <c r="AK6" s="22" t="s">
        <v>75</v>
      </c>
      <c r="AL6" s="22" t="s">
        <v>13</v>
      </c>
    </row>
    <row r="7" spans="1:38" ht="30" customHeight="1" x14ac:dyDescent="0.3">
      <c r="B7" s="15" t="s">
        <v>39</v>
      </c>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20">
        <f>COUNTIF(Novembre[[#This Row],[1]:[31]],$AH$5)</f>
        <v>0</v>
      </c>
      <c r="AI7" s="20">
        <f>COUNTIF(Novembre[[#This Row],[1]:[31]],$AI$4)+COUNTIF(Novembre[[#This Row],[1]:[31]],$AI$5)</f>
        <v>0</v>
      </c>
      <c r="AJ7" s="20">
        <f>COUNTIF(Novembre[[#This Row],[1]:[31]],$AJ$5)</f>
        <v>0</v>
      </c>
      <c r="AK7" s="20">
        <f>COUNTIF(Novembre[[#This Row],[1]:[31]],$AK$5)</f>
        <v>0</v>
      </c>
      <c r="AL7" s="20">
        <f>COUNTIF(Novembre[[#This Row],[1]:[31]],$AL$5)</f>
        <v>0</v>
      </c>
    </row>
    <row r="8" spans="1:38" ht="30" customHeight="1" x14ac:dyDescent="0.3">
      <c r="B8" s="16" t="s">
        <v>40</v>
      </c>
      <c r="C8" s="1"/>
      <c r="D8" s="1"/>
      <c r="E8" s="1"/>
      <c r="F8" s="1"/>
      <c r="G8" s="1"/>
      <c r="H8" s="1" t="s">
        <v>66</v>
      </c>
      <c r="I8" s="1" t="s">
        <v>66</v>
      </c>
      <c r="J8" s="1" t="s">
        <v>66</v>
      </c>
      <c r="K8" s="1"/>
      <c r="L8" s="1"/>
      <c r="M8" s="1"/>
      <c r="N8" s="1"/>
      <c r="O8" s="1"/>
      <c r="P8" s="1"/>
      <c r="Q8" s="1"/>
      <c r="R8" s="1"/>
      <c r="S8" s="1"/>
      <c r="T8" s="1"/>
      <c r="U8" s="1"/>
      <c r="V8" s="1"/>
      <c r="W8" s="1"/>
      <c r="X8" s="1"/>
      <c r="Y8" s="1"/>
      <c r="Z8" s="1"/>
      <c r="AA8" s="1"/>
      <c r="AB8" s="1"/>
      <c r="AC8" s="1" t="s">
        <v>66</v>
      </c>
      <c r="AD8" s="1" t="s">
        <v>66</v>
      </c>
      <c r="AE8" s="1" t="s">
        <v>66</v>
      </c>
      <c r="AF8" s="1"/>
      <c r="AG8" s="1"/>
      <c r="AH8" s="20">
        <f>COUNTIF(Novembre[[#This Row],[1]:[31]],$AH$5)</f>
        <v>0</v>
      </c>
      <c r="AI8" s="20">
        <f>COUNTIF(Novembre[[#This Row],[1]:[31]],$AI$4)+COUNTIF(Novembre[[#This Row],[1]:[31]],$AI$5)</f>
        <v>6</v>
      </c>
      <c r="AJ8" s="20">
        <f>COUNTIF(Novembre[[#This Row],[1]:[31]],$AJ$5)</f>
        <v>0</v>
      </c>
      <c r="AK8" s="20">
        <f>COUNTIF(Novembre[[#This Row],[1]:[31]],$AK$5)</f>
        <v>0</v>
      </c>
      <c r="AL8" s="20">
        <f>COUNTIF(Novembre[[#This Row],[1]:[31]],$AL$5)</f>
        <v>0</v>
      </c>
    </row>
    <row r="9" spans="1:38" ht="30" customHeight="1" x14ac:dyDescent="0.3">
      <c r="B9" s="18" t="s">
        <v>41</v>
      </c>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20">
        <f>COUNTIF(Novembre[[#This Row],[1]:[31]],$AH$5)</f>
        <v>0</v>
      </c>
      <c r="AI9" s="20">
        <f>COUNTIF(Novembre[[#This Row],[1]:[31]],$AI$4)+COUNTIF(Novembre[[#This Row],[1]:[31]],$AI$5)</f>
        <v>0</v>
      </c>
      <c r="AJ9" s="20">
        <f>COUNTIF(Novembre[[#This Row],[1]:[31]],$AJ$5)</f>
        <v>0</v>
      </c>
      <c r="AK9" s="20">
        <f>COUNTIF(Novembre[[#This Row],[1]:[31]],$AK$5)</f>
        <v>0</v>
      </c>
      <c r="AL9" s="20">
        <f>COUNTIF(Novembre[[#This Row],[1]:[31]],$AL$5)</f>
        <v>0</v>
      </c>
    </row>
    <row r="10" spans="1:38" ht="30" customHeight="1" x14ac:dyDescent="0.3">
      <c r="B10" s="17" t="s">
        <v>42</v>
      </c>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20">
        <f>COUNTIF(Novembre[[#This Row],[1]:[31]],$AH$5)</f>
        <v>0</v>
      </c>
      <c r="AI10" s="20">
        <f>COUNTIF(Novembre[[#This Row],[1]:[31]],$AI$4)+COUNTIF(Novembre[[#This Row],[1]:[31]],$AI$5)</f>
        <v>0</v>
      </c>
      <c r="AJ10" s="20">
        <f>COUNTIF(Novembre[[#This Row],[1]:[31]],$AJ$5)</f>
        <v>0</v>
      </c>
      <c r="AK10" s="20">
        <f>COUNTIF(Novembre[[#This Row],[1]:[31]],$AK$5)</f>
        <v>0</v>
      </c>
      <c r="AL10" s="20">
        <f>COUNTIF(Novembre[[#This Row],[1]:[31]],$AL$5)</f>
        <v>0</v>
      </c>
    </row>
    <row r="11" spans="1:38" ht="30" customHeight="1" x14ac:dyDescent="0.3">
      <c r="B11" s="18" t="s">
        <v>43</v>
      </c>
      <c r="C11" s="1" t="s">
        <v>67</v>
      </c>
      <c r="D11" s="1"/>
      <c r="E11" s="1"/>
      <c r="F11" s="1"/>
      <c r="G11" s="1"/>
      <c r="H11" s="1"/>
      <c r="I11" s="1"/>
      <c r="J11" s="1"/>
      <c r="K11" s="1"/>
      <c r="L11" s="1"/>
      <c r="M11" s="1"/>
      <c r="N11" s="1"/>
      <c r="O11" s="1"/>
      <c r="P11" s="1"/>
      <c r="Q11" s="1"/>
      <c r="R11" s="1" t="s">
        <v>66</v>
      </c>
      <c r="S11" s="1" t="s">
        <v>66</v>
      </c>
      <c r="T11" s="1" t="s">
        <v>66</v>
      </c>
      <c r="U11" s="1" t="s">
        <v>66</v>
      </c>
      <c r="V11" s="1" t="s">
        <v>66</v>
      </c>
      <c r="W11" s="1" t="s">
        <v>66</v>
      </c>
      <c r="X11" s="1" t="s">
        <v>66</v>
      </c>
      <c r="Y11" s="1"/>
      <c r="Z11" s="1"/>
      <c r="AA11" s="1"/>
      <c r="AB11" s="1"/>
      <c r="AC11" s="1"/>
      <c r="AD11" s="1"/>
      <c r="AE11" s="1"/>
      <c r="AF11" s="1"/>
      <c r="AG11" s="1"/>
      <c r="AH11" s="20">
        <f>COUNTIF(Novembre[[#This Row],[1]:[31]],$AH$5)</f>
        <v>0</v>
      </c>
      <c r="AI11" s="20">
        <f>COUNTIF(Novembre[[#This Row],[1]:[31]],$AI$4)+COUNTIF(Novembre[[#This Row],[1]:[31]],$AI$5)</f>
        <v>8</v>
      </c>
      <c r="AJ11" s="20">
        <f>COUNTIF(Novembre[[#This Row],[1]:[31]],$AJ$5)</f>
        <v>0</v>
      </c>
      <c r="AK11" s="20">
        <f>COUNTIF(Novembre[[#This Row],[1]:[31]],$AK$5)</f>
        <v>0</v>
      </c>
      <c r="AL11" s="20">
        <f>COUNTIF(Novembre[[#This Row],[1]:[31]],$AL$5)</f>
        <v>0</v>
      </c>
    </row>
    <row r="12" spans="1:38" ht="30" customHeight="1" x14ac:dyDescent="0.3">
      <c r="B12" s="17" t="s">
        <v>44</v>
      </c>
      <c r="C12" s="1"/>
      <c r="D12" s="1"/>
      <c r="E12" s="1"/>
      <c r="F12" s="1"/>
      <c r="G12" s="1"/>
      <c r="H12" s="1"/>
      <c r="I12" s="1"/>
      <c r="J12" s="1"/>
      <c r="K12" s="1"/>
      <c r="L12" s="1"/>
      <c r="M12" s="1"/>
      <c r="N12" s="1"/>
      <c r="O12" s="1" t="s">
        <v>66</v>
      </c>
      <c r="P12" s="1" t="s">
        <v>66</v>
      </c>
      <c r="Q12" s="1" t="s">
        <v>66</v>
      </c>
      <c r="R12" s="1"/>
      <c r="S12" s="1"/>
      <c r="T12" s="1"/>
      <c r="U12" s="1"/>
      <c r="V12" s="1"/>
      <c r="W12" s="1"/>
      <c r="X12" s="1"/>
      <c r="Y12" s="1"/>
      <c r="Z12" s="1"/>
      <c r="AA12" s="1"/>
      <c r="AB12" s="1"/>
      <c r="AC12" s="1"/>
      <c r="AD12" s="1"/>
      <c r="AE12" s="1"/>
      <c r="AF12" s="1"/>
      <c r="AG12" s="1"/>
      <c r="AH12" s="20">
        <f>COUNTIF(Novembre[[#This Row],[1]:[31]],$AH$5)</f>
        <v>0</v>
      </c>
      <c r="AI12" s="20">
        <f>COUNTIF(Novembre[[#This Row],[1]:[31]],$AI$4)+COUNTIF(Novembre[[#This Row],[1]:[31]],$AI$5)</f>
        <v>3</v>
      </c>
      <c r="AJ12" s="20">
        <f>COUNTIF(Novembre[[#This Row],[1]:[31]],$AJ$5)</f>
        <v>0</v>
      </c>
      <c r="AK12" s="20">
        <f>COUNTIF(Novembre[[#This Row],[1]:[31]],$AK$5)</f>
        <v>0</v>
      </c>
      <c r="AL12" s="20">
        <f>COUNTIF(Novembre[[#This Row],[1]:[31]],$AL$5)</f>
        <v>0</v>
      </c>
    </row>
    <row r="13" spans="1:38" ht="30" customHeight="1" x14ac:dyDescent="0.3">
      <c r="B13" s="18" t="s">
        <v>45</v>
      </c>
      <c r="C13" s="1"/>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20">
        <f>COUNTIF(Novembre[[#This Row],[1]:[31]],$AH$5)</f>
        <v>0</v>
      </c>
      <c r="AI13" s="20">
        <f>COUNTIF(Novembre[[#This Row],[1]:[31]],$AI$4)+COUNTIF(Novembre[[#This Row],[1]:[31]],$AI$5)</f>
        <v>0</v>
      </c>
      <c r="AJ13" s="20">
        <f>COUNTIF(Novembre[[#This Row],[1]:[31]],$AJ$5)</f>
        <v>0</v>
      </c>
      <c r="AK13" s="20">
        <f>COUNTIF(Novembre[[#This Row],[1]:[31]],$AK$5)</f>
        <v>0</v>
      </c>
      <c r="AL13" s="20">
        <f>COUNTIF(Novembre[[#This Row],[1]:[31]],$AL$5)</f>
        <v>0</v>
      </c>
    </row>
    <row r="14" spans="1:38" ht="30" customHeight="1" x14ac:dyDescent="0.3">
      <c r="B14" s="19" t="s">
        <v>46</v>
      </c>
      <c r="C14" s="1"/>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20">
        <f>COUNTIF(Novembre[[#This Row],[1]:[31]],$AH$5)</f>
        <v>0</v>
      </c>
      <c r="AI14" s="20">
        <f>COUNTIF(Novembre[[#This Row],[1]:[31]],$AI$4)+COUNTIF(Novembre[[#This Row],[1]:[31]],$AI$5)</f>
        <v>0</v>
      </c>
      <c r="AJ14" s="20">
        <f>COUNTIF(Novembre[[#This Row],[1]:[31]],$AJ$5)</f>
        <v>0</v>
      </c>
      <c r="AK14" s="20">
        <f>COUNTIF(Novembre[[#This Row],[1]:[31]],$AK$5)</f>
        <v>0</v>
      </c>
      <c r="AL14" s="20">
        <f>COUNTIF(Novembre[[#This Row],[1]:[31]],$AL$5)</f>
        <v>0</v>
      </c>
    </row>
    <row r="15" spans="1:38" ht="30" customHeight="1" x14ac:dyDescent="0.3">
      <c r="B15" s="19" t="s">
        <v>47</v>
      </c>
      <c r="C15" s="1"/>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20">
        <f>COUNTIF(Novembre[[#This Row],[1]:[31]],$AH$5)</f>
        <v>0</v>
      </c>
      <c r="AI15" s="20">
        <f>COUNTIF(Novembre[[#This Row],[1]:[31]],$AI$4)+COUNTIF(Novembre[[#This Row],[1]:[31]],$AI$5)</f>
        <v>0</v>
      </c>
      <c r="AJ15" s="20">
        <f>COUNTIF(Novembre[[#This Row],[1]:[31]],$AJ$5)</f>
        <v>0</v>
      </c>
      <c r="AK15" s="20">
        <f>COUNTIF(Novembre[[#This Row],[1]:[31]],$AK$5)</f>
        <v>0</v>
      </c>
      <c r="AL15" s="20">
        <f>COUNTIF(Novembre[[#This Row],[1]:[31]],$AL$5)</f>
        <v>0</v>
      </c>
    </row>
    <row r="16" spans="1:38" ht="30" customHeight="1" x14ac:dyDescent="0.3">
      <c r="B16" s="19" t="s">
        <v>48</v>
      </c>
      <c r="C16" s="1"/>
      <c r="D16" s="1" t="s">
        <v>37</v>
      </c>
      <c r="E16" s="1" t="s">
        <v>37</v>
      </c>
      <c r="F16" s="1" t="s">
        <v>37</v>
      </c>
      <c r="G16" s="1" t="s">
        <v>37</v>
      </c>
      <c r="H16" s="1" t="s">
        <v>37</v>
      </c>
      <c r="I16" s="1"/>
      <c r="J16" s="1"/>
      <c r="K16" s="1"/>
      <c r="L16" s="1"/>
      <c r="M16" s="1"/>
      <c r="N16" s="1"/>
      <c r="O16" s="1"/>
      <c r="P16" s="1"/>
      <c r="Q16" s="1"/>
      <c r="R16" s="1"/>
      <c r="S16" s="1"/>
      <c r="T16" s="1"/>
      <c r="U16" s="1"/>
      <c r="V16" s="1"/>
      <c r="W16" s="1"/>
      <c r="X16" s="1"/>
      <c r="Y16" s="1" t="s">
        <v>37</v>
      </c>
      <c r="Z16" s="1" t="s">
        <v>37</v>
      </c>
      <c r="AA16" s="1" t="s">
        <v>37</v>
      </c>
      <c r="AB16" s="1" t="s">
        <v>37</v>
      </c>
      <c r="AC16" s="1" t="s">
        <v>37</v>
      </c>
      <c r="AD16" s="1"/>
      <c r="AE16" s="1"/>
      <c r="AF16" s="1"/>
      <c r="AG16" s="1"/>
      <c r="AH16" s="20">
        <f>COUNTIF(Novembre[[#This Row],[1]:[31]],$AH$5)</f>
        <v>0</v>
      </c>
      <c r="AI16" s="20">
        <f>COUNTIF(Novembre[[#This Row],[1]:[31]],$AI$4)+COUNTIF(Novembre[[#This Row],[1]:[31]],$AI$5)</f>
        <v>0</v>
      </c>
      <c r="AJ16" s="20">
        <f>COUNTIF(Novembre[[#This Row],[1]:[31]],$AJ$5)</f>
        <v>10</v>
      </c>
      <c r="AK16" s="20">
        <f>COUNTIF(Novembre[[#This Row],[1]:[31]],$AK$5)</f>
        <v>0</v>
      </c>
      <c r="AL16" s="20">
        <f>COUNTIF(Novembre[[#This Row],[1]:[31]],$AL$5)</f>
        <v>0</v>
      </c>
    </row>
    <row r="17" spans="2:38" ht="30" customHeight="1" x14ac:dyDescent="0.3">
      <c r="B17" s="19" t="s">
        <v>49</v>
      </c>
      <c r="C17" s="1"/>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20">
        <f>COUNTIF(Novembre[[#This Row],[1]:[31]],$AH$5)</f>
        <v>0</v>
      </c>
      <c r="AI17" s="20">
        <f>COUNTIF(Novembre[[#This Row],[1]:[31]],$AI$4)+COUNTIF(Novembre[[#This Row],[1]:[31]],$AI$5)</f>
        <v>0</v>
      </c>
      <c r="AJ17" s="20">
        <f>COUNTIF(Novembre[[#This Row],[1]:[31]],$AJ$5)</f>
        <v>0</v>
      </c>
      <c r="AK17" s="20">
        <f>COUNTIF(Novembre[[#This Row],[1]:[31]],$AK$5)</f>
        <v>0</v>
      </c>
      <c r="AL17" s="20">
        <f>COUNTIF(Novembre[[#This Row],[1]:[31]],$AL$5)</f>
        <v>0</v>
      </c>
    </row>
    <row r="18" spans="2:38" ht="30" customHeight="1" x14ac:dyDescent="0.3">
      <c r="B18" s="16" t="s">
        <v>50</v>
      </c>
      <c r="C18" s="1" t="s">
        <v>66</v>
      </c>
      <c r="D18" s="1"/>
      <c r="E18" s="1"/>
      <c r="F18" s="1"/>
      <c r="G18" s="1"/>
      <c r="H18" s="1"/>
      <c r="I18" s="1"/>
      <c r="J18" s="1"/>
      <c r="K18" s="1"/>
      <c r="L18" s="1"/>
      <c r="M18" s="1"/>
      <c r="N18" s="1"/>
      <c r="O18" s="1"/>
      <c r="P18" s="1"/>
      <c r="Q18" s="1"/>
      <c r="R18" s="1" t="s">
        <v>66</v>
      </c>
      <c r="S18" s="1" t="s">
        <v>66</v>
      </c>
      <c r="T18" s="1" t="s">
        <v>66</v>
      </c>
      <c r="U18" s="1" t="s">
        <v>66</v>
      </c>
      <c r="V18" s="1" t="s">
        <v>66</v>
      </c>
      <c r="W18" s="1" t="s">
        <v>66</v>
      </c>
      <c r="X18" s="1" t="s">
        <v>66</v>
      </c>
      <c r="Y18" s="1"/>
      <c r="Z18" s="1"/>
      <c r="AA18" s="1"/>
      <c r="AB18" s="1"/>
      <c r="AC18" s="1"/>
      <c r="AD18" s="1"/>
      <c r="AE18" s="1"/>
      <c r="AF18" s="1"/>
      <c r="AG18" s="1"/>
      <c r="AH18" s="20">
        <f>COUNTIF(Novembre[[#This Row],[1]:[31]],$AH$5)</f>
        <v>0</v>
      </c>
      <c r="AI18" s="20">
        <f>COUNTIF(Novembre[[#This Row],[1]:[31]],$AI$4)+COUNTIF(Novembre[[#This Row],[1]:[31]],$AI$5)</f>
        <v>8</v>
      </c>
      <c r="AJ18" s="20">
        <f>COUNTIF(Novembre[[#This Row],[1]:[31]],$AJ$5)</f>
        <v>0</v>
      </c>
      <c r="AK18" s="20">
        <f>COUNTIF(Novembre[[#This Row],[1]:[31]],$AK$5)</f>
        <v>0</v>
      </c>
      <c r="AL18" s="20">
        <f>COUNTIF(Novembre[[#This Row],[1]:[31]],$AL$5)</f>
        <v>0</v>
      </c>
    </row>
    <row r="19" spans="2:38" ht="30" customHeight="1" x14ac:dyDescent="0.3">
      <c r="B19" s="16" t="s">
        <v>51</v>
      </c>
      <c r="C19" s="1" t="s">
        <v>38</v>
      </c>
      <c r="D19" s="1" t="s">
        <v>38</v>
      </c>
      <c r="E19" s="1" t="s">
        <v>38</v>
      </c>
      <c r="F19" s="1" t="s">
        <v>38</v>
      </c>
      <c r="G19" s="1" t="s">
        <v>38</v>
      </c>
      <c r="H19" s="1" t="s">
        <v>38</v>
      </c>
      <c r="I19" s="1" t="s">
        <v>38</v>
      </c>
      <c r="J19" s="1" t="s">
        <v>38</v>
      </c>
      <c r="K19" s="1" t="s">
        <v>38</v>
      </c>
      <c r="L19" s="1" t="s">
        <v>38</v>
      </c>
      <c r="M19" s="1" t="s">
        <v>38</v>
      </c>
      <c r="N19" s="1" t="s">
        <v>38</v>
      </c>
      <c r="O19" s="1" t="s">
        <v>38</v>
      </c>
      <c r="P19" s="1" t="s">
        <v>38</v>
      </c>
      <c r="Q19" s="1" t="s">
        <v>38</v>
      </c>
      <c r="R19" s="1" t="s">
        <v>38</v>
      </c>
      <c r="S19" s="1" t="s">
        <v>38</v>
      </c>
      <c r="T19" s="1" t="s">
        <v>38</v>
      </c>
      <c r="U19" s="1" t="s">
        <v>38</v>
      </c>
      <c r="V19" s="1" t="s">
        <v>38</v>
      </c>
      <c r="W19" s="1" t="s">
        <v>38</v>
      </c>
      <c r="X19" s="1" t="s">
        <v>38</v>
      </c>
      <c r="Y19" s="1" t="s">
        <v>38</v>
      </c>
      <c r="Z19" s="1" t="s">
        <v>38</v>
      </c>
      <c r="AA19" s="1" t="s">
        <v>38</v>
      </c>
      <c r="AB19" s="1" t="s">
        <v>38</v>
      </c>
      <c r="AC19" s="1" t="s">
        <v>38</v>
      </c>
      <c r="AD19" s="1" t="s">
        <v>38</v>
      </c>
      <c r="AE19" s="1" t="s">
        <v>38</v>
      </c>
      <c r="AF19" s="1" t="s">
        <v>38</v>
      </c>
      <c r="AG19" s="1" t="s">
        <v>38</v>
      </c>
      <c r="AH19" s="20">
        <f>COUNTIF(Novembre[[#This Row],[1]:[31]],$AH$5)</f>
        <v>0</v>
      </c>
      <c r="AI19" s="20">
        <f>COUNTIF(Novembre[[#This Row],[1]:[31]],$AI$4)+COUNTIF(Novembre[[#This Row],[1]:[31]],$AI$5)</f>
        <v>0</v>
      </c>
      <c r="AJ19" s="20">
        <f>COUNTIF(Novembre[[#This Row],[1]:[31]],$AJ$5)</f>
        <v>0</v>
      </c>
      <c r="AK19" s="20">
        <f>COUNTIF(Novembre[[#This Row],[1]:[31]],$AK$5)</f>
        <v>31</v>
      </c>
      <c r="AL19" s="20">
        <f>COUNTIF(Novembre[[#This Row],[1]:[31]],$AL$5)</f>
        <v>0</v>
      </c>
    </row>
    <row r="20" spans="2:38" ht="30" customHeight="1" x14ac:dyDescent="0.3">
      <c r="B20" s="19" t="s">
        <v>52</v>
      </c>
      <c r="C20" s="1"/>
      <c r="D20" s="1"/>
      <c r="E20" s="1"/>
      <c r="F20" s="1"/>
      <c r="G20" s="1"/>
      <c r="H20" s="1"/>
      <c r="I20" s="1"/>
      <c r="J20" s="1"/>
      <c r="K20" s="1"/>
      <c r="L20" s="1"/>
      <c r="M20" s="1"/>
      <c r="N20" s="1"/>
      <c r="O20" s="1" t="s">
        <v>67</v>
      </c>
      <c r="P20" s="1" t="s">
        <v>67</v>
      </c>
      <c r="Q20" s="1" t="s">
        <v>67</v>
      </c>
      <c r="R20" s="1"/>
      <c r="S20" s="1"/>
      <c r="T20" s="1"/>
      <c r="U20" s="1"/>
      <c r="V20" s="1"/>
      <c r="W20" s="1"/>
      <c r="X20" s="1"/>
      <c r="Y20" s="1"/>
      <c r="Z20" s="1"/>
      <c r="AA20" s="1"/>
      <c r="AB20" s="1"/>
      <c r="AC20" s="1"/>
      <c r="AD20" s="1"/>
      <c r="AE20" s="1"/>
      <c r="AF20" s="1" t="s">
        <v>37</v>
      </c>
      <c r="AG20" s="1"/>
      <c r="AH20" s="20">
        <f>COUNTIF(Novembre[[#This Row],[1]:[31]],$AH$5)</f>
        <v>0</v>
      </c>
      <c r="AI20" s="20">
        <f>COUNTIF(Novembre[[#This Row],[1]:[31]],$AI$4)+COUNTIF(Novembre[[#This Row],[1]:[31]],$AI$5)</f>
        <v>3</v>
      </c>
      <c r="AJ20" s="20">
        <f>COUNTIF(Novembre[[#This Row],[1]:[31]],$AJ$5)</f>
        <v>1</v>
      </c>
      <c r="AK20" s="20">
        <f>COUNTIF(Novembre[[#This Row],[1]:[31]],$AK$5)</f>
        <v>0</v>
      </c>
      <c r="AL20" s="20">
        <f>COUNTIF(Novembre[[#This Row],[1]:[31]],$AL$5)</f>
        <v>0</v>
      </c>
    </row>
    <row r="21" spans="2:38" ht="30" customHeight="1" x14ac:dyDescent="0.3">
      <c r="B21" s="18" t="s">
        <v>53</v>
      </c>
      <c r="C21" s="1" t="s">
        <v>66</v>
      </c>
      <c r="D21" s="1" t="s">
        <v>2</v>
      </c>
      <c r="E21" s="1" t="s">
        <v>2</v>
      </c>
      <c r="F21" s="1" t="s">
        <v>2</v>
      </c>
      <c r="G21" s="1" t="s">
        <v>2</v>
      </c>
      <c r="H21" s="1" t="s">
        <v>2</v>
      </c>
      <c r="I21" s="1" t="s">
        <v>2</v>
      </c>
      <c r="J21" s="1" t="s">
        <v>2</v>
      </c>
      <c r="K21" s="1" t="s">
        <v>2</v>
      </c>
      <c r="L21" s="1" t="s">
        <v>2</v>
      </c>
      <c r="M21" s="1" t="s">
        <v>2</v>
      </c>
      <c r="N21" s="1" t="s">
        <v>2</v>
      </c>
      <c r="O21" s="1" t="s">
        <v>2</v>
      </c>
      <c r="P21" s="1" t="s">
        <v>2</v>
      </c>
      <c r="Q21" s="1" t="s">
        <v>2</v>
      </c>
      <c r="R21" s="1"/>
      <c r="S21" s="1"/>
      <c r="T21" s="1"/>
      <c r="U21" s="1"/>
      <c r="V21" s="1"/>
      <c r="W21" s="1"/>
      <c r="X21" s="1"/>
      <c r="Y21" s="1"/>
      <c r="Z21" s="1"/>
      <c r="AA21" s="1"/>
      <c r="AB21" s="1"/>
      <c r="AC21" s="1"/>
      <c r="AD21" s="1"/>
      <c r="AE21" s="1"/>
      <c r="AF21" s="1"/>
      <c r="AG21" s="1"/>
      <c r="AH21" s="20">
        <f>COUNTIF(Novembre[[#This Row],[1]:[31]],$AH$5)</f>
        <v>14</v>
      </c>
      <c r="AI21" s="20">
        <f>COUNTIF(Novembre[[#This Row],[1]:[31]],$AI$4)+COUNTIF(Novembre[[#This Row],[1]:[31]],$AI$5)</f>
        <v>1</v>
      </c>
      <c r="AJ21" s="20">
        <f>COUNTIF(Novembre[[#This Row],[1]:[31]],$AJ$5)</f>
        <v>0</v>
      </c>
      <c r="AK21" s="20">
        <f>COUNTIF(Novembre[[#This Row],[1]:[31]],$AK$5)</f>
        <v>0</v>
      </c>
      <c r="AL21" s="20">
        <f>COUNTIF(Novembre[[#This Row],[1]:[31]],$AL$5)</f>
        <v>0</v>
      </c>
    </row>
    <row r="22" spans="2:38" ht="30" customHeight="1" x14ac:dyDescent="0.3">
      <c r="B22" s="17" t="s">
        <v>54</v>
      </c>
      <c r="C22" s="1"/>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20">
        <f>COUNTIF(Novembre[[#This Row],[1]:[31]],$AH$5)</f>
        <v>0</v>
      </c>
      <c r="AI22" s="20">
        <f>COUNTIF(Novembre[[#This Row],[1]:[31]],$AI$4)+COUNTIF(Novembre[[#This Row],[1]:[31]],$AI$5)</f>
        <v>0</v>
      </c>
      <c r="AJ22" s="20">
        <f>COUNTIF(Novembre[[#This Row],[1]:[31]],$AJ$5)</f>
        <v>0</v>
      </c>
      <c r="AK22" s="20">
        <f>COUNTIF(Novembre[[#This Row],[1]:[31]],$AK$5)</f>
        <v>0</v>
      </c>
      <c r="AL22" s="20">
        <f>COUNTIF(Novembre[[#This Row],[1]:[31]],$AL$5)</f>
        <v>0</v>
      </c>
    </row>
    <row r="23" spans="2:38" ht="30" customHeight="1" x14ac:dyDescent="0.3">
      <c r="B23" s="19" t="s">
        <v>55</v>
      </c>
      <c r="C23" s="1"/>
      <c r="D23" s="1"/>
      <c r="E23" s="1"/>
      <c r="F23" s="1"/>
      <c r="G23" s="1"/>
      <c r="H23" s="1"/>
      <c r="I23" s="1"/>
      <c r="J23" s="1"/>
      <c r="K23" s="1"/>
      <c r="L23" s="1"/>
      <c r="M23" s="1"/>
      <c r="N23" s="1"/>
      <c r="O23" s="1"/>
      <c r="P23" s="1"/>
      <c r="Q23" s="1"/>
      <c r="R23" s="1"/>
      <c r="S23" s="1"/>
      <c r="T23" s="1"/>
      <c r="U23" s="1"/>
      <c r="V23" s="1"/>
      <c r="W23" s="1"/>
      <c r="X23" s="1"/>
      <c r="Y23" s="1"/>
      <c r="Z23" s="1"/>
      <c r="AA23" s="1"/>
      <c r="AB23" s="1"/>
      <c r="AC23" s="1" t="s">
        <v>66</v>
      </c>
      <c r="AD23" s="1" t="s">
        <v>66</v>
      </c>
      <c r="AE23" s="1" t="s">
        <v>66</v>
      </c>
      <c r="AF23" s="1"/>
      <c r="AG23" s="1"/>
      <c r="AH23" s="20">
        <f>COUNTIF(Novembre[[#This Row],[1]:[31]],$AH$5)</f>
        <v>0</v>
      </c>
      <c r="AI23" s="20">
        <f>COUNTIF(Novembre[[#This Row],[1]:[31]],$AI$4)+COUNTIF(Novembre[[#This Row],[1]:[31]],$AI$5)</f>
        <v>3</v>
      </c>
      <c r="AJ23" s="20">
        <f>COUNTIF(Novembre[[#This Row],[1]:[31]],$AJ$5)</f>
        <v>0</v>
      </c>
      <c r="AK23" s="20">
        <f>COUNTIF(Novembre[[#This Row],[1]:[31]],$AK$5)</f>
        <v>0</v>
      </c>
      <c r="AL23" s="20">
        <f>COUNTIF(Novembre[[#This Row],[1]:[31]],$AL$5)</f>
        <v>0</v>
      </c>
    </row>
    <row r="24" spans="2:38" ht="30" customHeight="1" x14ac:dyDescent="0.3">
      <c r="B24" s="17" t="s">
        <v>56</v>
      </c>
      <c r="C24" s="1"/>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20">
        <f>COUNTIF(Novembre[[#This Row],[1]:[31]],$AH$5)</f>
        <v>0</v>
      </c>
      <c r="AI24" s="20">
        <f>COUNTIF(Novembre[[#This Row],[1]:[31]],$AI$4)+COUNTIF(Novembre[[#This Row],[1]:[31]],$AI$5)</f>
        <v>0</v>
      </c>
      <c r="AJ24" s="20">
        <f>COUNTIF(Novembre[[#This Row],[1]:[31]],$AJ$5)</f>
        <v>0</v>
      </c>
      <c r="AK24" s="20">
        <f>COUNTIF(Novembre[[#This Row],[1]:[31]],$AK$5)</f>
        <v>0</v>
      </c>
      <c r="AL24" s="20">
        <f>COUNTIF(Novembre[[#This Row],[1]:[31]],$AL$5)</f>
        <v>0</v>
      </c>
    </row>
    <row r="25" spans="2:38" ht="30" customHeight="1" x14ac:dyDescent="0.3">
      <c r="B25" s="19" t="s">
        <v>57</v>
      </c>
      <c r="C25" s="1"/>
      <c r="D25" s="1"/>
      <c r="E25" s="1"/>
      <c r="F25" s="1"/>
      <c r="G25" s="1"/>
      <c r="H25" s="1" t="s">
        <v>66</v>
      </c>
      <c r="I25" s="1" t="s">
        <v>66</v>
      </c>
      <c r="J25" s="1" t="s">
        <v>66</v>
      </c>
      <c r="K25" s="1"/>
      <c r="L25" s="1"/>
      <c r="M25" s="1"/>
      <c r="N25" s="1"/>
      <c r="O25" s="1"/>
      <c r="P25" s="1"/>
      <c r="Q25" s="1"/>
      <c r="R25" s="1"/>
      <c r="S25" s="1"/>
      <c r="T25" s="1"/>
      <c r="U25" s="1"/>
      <c r="V25" s="1"/>
      <c r="W25" s="1"/>
      <c r="X25" s="1"/>
      <c r="Y25" s="1"/>
      <c r="Z25" s="1"/>
      <c r="AA25" s="1"/>
      <c r="AB25" s="1"/>
      <c r="AC25" s="1"/>
      <c r="AD25" s="1"/>
      <c r="AE25" s="1"/>
      <c r="AF25" s="1"/>
      <c r="AG25" s="1"/>
      <c r="AH25" s="20">
        <f>COUNTIF(Novembre[[#This Row],[1]:[31]],$AH$5)</f>
        <v>0</v>
      </c>
      <c r="AI25" s="20">
        <f>COUNTIF(Novembre[[#This Row],[1]:[31]],$AI$4)+COUNTIF(Novembre[[#This Row],[1]:[31]],$AI$5)</f>
        <v>3</v>
      </c>
      <c r="AJ25" s="20">
        <f>COUNTIF(Novembre[[#This Row],[1]:[31]],$AJ$5)</f>
        <v>0</v>
      </c>
      <c r="AK25" s="20">
        <f>COUNTIF(Novembre[[#This Row],[1]:[31]],$AK$5)</f>
        <v>0</v>
      </c>
      <c r="AL25" s="20">
        <f>COUNTIF(Novembre[[#This Row],[1]:[31]],$AL$5)</f>
        <v>0</v>
      </c>
    </row>
    <row r="26" spans="2:38" ht="30" customHeight="1" x14ac:dyDescent="0.3">
      <c r="B26" s="16" t="s">
        <v>58</v>
      </c>
      <c r="C26" s="1"/>
      <c r="D26" s="1"/>
      <c r="E26" s="1"/>
      <c r="F26" s="1"/>
      <c r="G26" s="1"/>
      <c r="H26" s="1"/>
      <c r="I26" s="1"/>
      <c r="J26" s="1"/>
      <c r="K26" s="1"/>
      <c r="L26" s="1"/>
      <c r="M26" s="1"/>
      <c r="N26" s="1"/>
      <c r="O26" s="1" t="s">
        <v>66</v>
      </c>
      <c r="P26" s="1" t="s">
        <v>66</v>
      </c>
      <c r="Q26" s="1" t="s">
        <v>66</v>
      </c>
      <c r="R26" s="1"/>
      <c r="S26" s="1"/>
      <c r="T26" s="1"/>
      <c r="U26" s="1"/>
      <c r="V26" s="1"/>
      <c r="W26" s="1"/>
      <c r="X26" s="1"/>
      <c r="Y26" s="1"/>
      <c r="Z26" s="1"/>
      <c r="AA26" s="1"/>
      <c r="AB26" s="1"/>
      <c r="AC26" s="1" t="s">
        <v>67</v>
      </c>
      <c r="AD26" s="1" t="s">
        <v>67</v>
      </c>
      <c r="AE26" s="1" t="s">
        <v>67</v>
      </c>
      <c r="AF26" s="1"/>
      <c r="AG26" s="1"/>
      <c r="AH26" s="20">
        <f>COUNTIF(Novembre[[#This Row],[1]:[31]],$AH$5)</f>
        <v>0</v>
      </c>
      <c r="AI26" s="20">
        <f>COUNTIF(Novembre[[#This Row],[1]:[31]],$AI$4)+COUNTIF(Novembre[[#This Row],[1]:[31]],$AI$5)</f>
        <v>6</v>
      </c>
      <c r="AJ26" s="20">
        <f>COUNTIF(Novembre[[#This Row],[1]:[31]],$AJ$5)</f>
        <v>0</v>
      </c>
      <c r="AK26" s="20">
        <f>COUNTIF(Novembre[[#This Row],[1]:[31]],$AK$5)</f>
        <v>0</v>
      </c>
      <c r="AL26" s="20">
        <f>COUNTIF(Novembre[[#This Row],[1]:[31]],$AL$5)</f>
        <v>0</v>
      </c>
    </row>
    <row r="27" spans="2:38" ht="30" customHeight="1" x14ac:dyDescent="0.3">
      <c r="B27" s="19" t="s">
        <v>59</v>
      </c>
      <c r="C27" s="1"/>
      <c r="D27" s="1"/>
      <c r="E27" s="1"/>
      <c r="F27" s="1"/>
      <c r="G27" s="1"/>
      <c r="H27" s="1"/>
      <c r="I27" s="1"/>
      <c r="J27" s="1"/>
      <c r="K27" s="1"/>
      <c r="L27" s="1"/>
      <c r="M27" s="1"/>
      <c r="N27" s="1"/>
      <c r="O27" s="1"/>
      <c r="P27" s="1"/>
      <c r="Q27" s="1"/>
      <c r="R27" s="1"/>
      <c r="S27" s="1"/>
      <c r="T27" s="1"/>
      <c r="U27" s="1"/>
      <c r="V27" s="1" t="s">
        <v>67</v>
      </c>
      <c r="W27" s="1" t="s">
        <v>67</v>
      </c>
      <c r="X27" s="1" t="s">
        <v>67</v>
      </c>
      <c r="Y27" s="1"/>
      <c r="Z27" s="1"/>
      <c r="AA27" s="1"/>
      <c r="AB27" s="1"/>
      <c r="AC27" s="1"/>
      <c r="AD27" s="1"/>
      <c r="AE27" s="1"/>
      <c r="AF27" s="1"/>
      <c r="AG27" s="1"/>
      <c r="AH27" s="20">
        <f>COUNTIF(Novembre[[#This Row],[1]:[31]],$AH$5)</f>
        <v>0</v>
      </c>
      <c r="AI27" s="20">
        <f>COUNTIF(Novembre[[#This Row],[1]:[31]],$AI$4)+COUNTIF(Novembre[[#This Row],[1]:[31]],$AI$5)</f>
        <v>3</v>
      </c>
      <c r="AJ27" s="20">
        <f>COUNTIF(Novembre[[#This Row],[1]:[31]],$AJ$5)</f>
        <v>0</v>
      </c>
      <c r="AK27" s="20">
        <f>COUNTIF(Novembre[[#This Row],[1]:[31]],$AK$5)</f>
        <v>0</v>
      </c>
      <c r="AL27" s="20">
        <f>COUNTIF(Novembre[[#This Row],[1]:[31]],$AL$5)</f>
        <v>0</v>
      </c>
    </row>
    <row r="28" spans="2:38" ht="30" customHeight="1" x14ac:dyDescent="0.3">
      <c r="B28" s="16" t="s">
        <v>60</v>
      </c>
      <c r="C28" s="1"/>
      <c r="D28" s="1"/>
      <c r="E28" s="1"/>
      <c r="F28" s="1"/>
      <c r="G28" s="1"/>
      <c r="H28" s="1"/>
      <c r="I28" s="1"/>
      <c r="J28" s="1"/>
      <c r="K28" s="1"/>
      <c r="L28" s="1"/>
      <c r="M28" s="1"/>
      <c r="N28" s="1"/>
      <c r="O28" s="1" t="s">
        <v>67</v>
      </c>
      <c r="P28" s="1" t="s">
        <v>67</v>
      </c>
      <c r="Q28" s="1" t="s">
        <v>67</v>
      </c>
      <c r="R28" s="1"/>
      <c r="S28" s="1"/>
      <c r="T28" s="1"/>
      <c r="U28" s="1"/>
      <c r="V28" s="1"/>
      <c r="W28" s="1"/>
      <c r="X28" s="1"/>
      <c r="Y28" s="1"/>
      <c r="Z28" s="1"/>
      <c r="AA28" s="1"/>
      <c r="AB28" s="1"/>
      <c r="AC28" s="1"/>
      <c r="AD28" s="1"/>
      <c r="AE28" s="1"/>
      <c r="AF28" s="1"/>
      <c r="AG28" s="1"/>
      <c r="AH28" s="20">
        <f>COUNTIF(Novembre[[#This Row],[1]:[31]],$AH$5)</f>
        <v>0</v>
      </c>
      <c r="AI28" s="20">
        <f>COUNTIF(Novembre[[#This Row],[1]:[31]],$AI$4)+COUNTIF(Novembre[[#This Row],[1]:[31]],$AI$5)</f>
        <v>3</v>
      </c>
      <c r="AJ28" s="20">
        <f>COUNTIF(Novembre[[#This Row],[1]:[31]],$AJ$5)</f>
        <v>0</v>
      </c>
      <c r="AK28" s="20">
        <f>COUNTIF(Novembre[[#This Row],[1]:[31]],$AK$5)</f>
        <v>0</v>
      </c>
      <c r="AL28" s="20">
        <f>COUNTIF(Novembre[[#This Row],[1]:[31]],$AL$5)</f>
        <v>0</v>
      </c>
    </row>
    <row r="29" spans="2:38" ht="30" customHeight="1" x14ac:dyDescent="0.3">
      <c r="B29" s="16" t="s">
        <v>61</v>
      </c>
      <c r="C29" s="1" t="s">
        <v>67</v>
      </c>
      <c r="D29" s="1"/>
      <c r="E29" s="1"/>
      <c r="F29" s="1"/>
      <c r="G29" s="1"/>
      <c r="H29" s="1"/>
      <c r="I29" s="1"/>
      <c r="J29" s="1"/>
      <c r="K29" s="1"/>
      <c r="L29" s="1"/>
      <c r="M29" s="1"/>
      <c r="N29" s="1"/>
      <c r="O29" s="1"/>
      <c r="P29" s="1"/>
      <c r="Q29" s="1"/>
      <c r="R29" s="1"/>
      <c r="S29" s="1"/>
      <c r="T29" s="1"/>
      <c r="U29" s="1"/>
      <c r="V29" s="1" t="s">
        <v>67</v>
      </c>
      <c r="W29" s="1" t="s">
        <v>67</v>
      </c>
      <c r="X29" s="1" t="s">
        <v>67</v>
      </c>
      <c r="Y29" s="1"/>
      <c r="Z29" s="1"/>
      <c r="AA29" s="1"/>
      <c r="AB29" s="1"/>
      <c r="AC29" s="1"/>
      <c r="AD29" s="1"/>
      <c r="AE29" s="1"/>
      <c r="AF29" s="1"/>
      <c r="AG29" s="1"/>
      <c r="AH29" s="20">
        <f>COUNTIF(Novembre[[#This Row],[1]:[31]],$AH$5)</f>
        <v>0</v>
      </c>
      <c r="AI29" s="20">
        <f>COUNTIF(Novembre[[#This Row],[1]:[31]],$AI$4)+COUNTIF(Novembre[[#This Row],[1]:[31]],$AI$5)</f>
        <v>4</v>
      </c>
      <c r="AJ29" s="20">
        <f>COUNTIF(Novembre[[#This Row],[1]:[31]],$AJ$5)</f>
        <v>0</v>
      </c>
      <c r="AK29" s="20">
        <f>COUNTIF(Novembre[[#This Row],[1]:[31]],$AK$5)</f>
        <v>0</v>
      </c>
      <c r="AL29" s="20">
        <f>COUNTIF(Novembre[[#This Row],[1]:[31]],$AL$5)</f>
        <v>0</v>
      </c>
    </row>
    <row r="30" spans="2:38" ht="30" customHeight="1" x14ac:dyDescent="0.3">
      <c r="B30" s="19" t="s">
        <v>62</v>
      </c>
      <c r="C30" s="1"/>
      <c r="D30" s="1"/>
      <c r="E30" s="1"/>
      <c r="F30" s="1"/>
      <c r="G30" s="1"/>
      <c r="H30" s="1"/>
      <c r="I30" s="1"/>
      <c r="J30" s="1"/>
      <c r="K30" s="1"/>
      <c r="L30" s="1"/>
      <c r="M30" s="1"/>
      <c r="N30" s="1"/>
      <c r="O30" s="1"/>
      <c r="P30" s="1"/>
      <c r="Q30" s="1"/>
      <c r="R30" s="1"/>
      <c r="S30" s="1"/>
      <c r="T30" s="1"/>
      <c r="U30" s="1"/>
      <c r="V30" s="1"/>
      <c r="W30" s="1"/>
      <c r="X30" s="1"/>
      <c r="Y30" s="1"/>
      <c r="Z30" s="1"/>
      <c r="AA30" s="1"/>
      <c r="AB30" s="1"/>
      <c r="AC30" s="1" t="s">
        <v>67</v>
      </c>
      <c r="AD30" s="1" t="s">
        <v>67</v>
      </c>
      <c r="AE30" s="1" t="s">
        <v>67</v>
      </c>
      <c r="AF30" s="1"/>
      <c r="AG30" s="1"/>
      <c r="AH30" s="20">
        <f>COUNTIF(Novembre[[#This Row],[1]:[31]],$AH$5)</f>
        <v>0</v>
      </c>
      <c r="AI30" s="20">
        <f>COUNTIF(Novembre[[#This Row],[1]:[31]],$AI$4)+COUNTIF(Novembre[[#This Row],[1]:[31]],$AI$5)</f>
        <v>3</v>
      </c>
      <c r="AJ30" s="20">
        <f>COUNTIF(Novembre[[#This Row],[1]:[31]],$AJ$5)</f>
        <v>0</v>
      </c>
      <c r="AK30" s="20">
        <f>COUNTIF(Novembre[[#This Row],[1]:[31]],$AK$5)</f>
        <v>0</v>
      </c>
      <c r="AL30" s="20">
        <f>COUNTIF(Novembre[[#This Row],[1]:[31]],$AL$5)</f>
        <v>0</v>
      </c>
    </row>
    <row r="31" spans="2:38" ht="30" customHeight="1" x14ac:dyDescent="0.3">
      <c r="B31" s="19" t="s">
        <v>63</v>
      </c>
      <c r="C31" s="1"/>
      <c r="D31" s="1"/>
      <c r="E31" s="1"/>
      <c r="F31" s="1"/>
      <c r="G31" s="1"/>
      <c r="H31" s="1" t="s">
        <v>67</v>
      </c>
      <c r="I31" s="1" t="s">
        <v>67</v>
      </c>
      <c r="J31" s="1" t="s">
        <v>67</v>
      </c>
      <c r="K31" s="1"/>
      <c r="L31" s="1"/>
      <c r="M31" s="1"/>
      <c r="N31" s="1"/>
      <c r="O31" s="1"/>
      <c r="P31" s="1"/>
      <c r="Q31" s="1"/>
      <c r="R31" s="1"/>
      <c r="S31" s="1"/>
      <c r="T31" s="1"/>
      <c r="U31" s="1"/>
      <c r="V31" s="1"/>
      <c r="W31" s="1"/>
      <c r="X31" s="1"/>
      <c r="Y31" s="1"/>
      <c r="Z31" s="1"/>
      <c r="AA31" s="1"/>
      <c r="AB31" s="1"/>
      <c r="AC31" s="1"/>
      <c r="AD31" s="1"/>
      <c r="AE31" s="1"/>
      <c r="AF31" s="1"/>
      <c r="AG31" s="1"/>
      <c r="AH31" s="20">
        <f>COUNTIF(Novembre[[#This Row],[1]:[31]],$AH$5)</f>
        <v>0</v>
      </c>
      <c r="AI31" s="20">
        <f>COUNTIF(Novembre[[#This Row],[1]:[31]],$AI$4)+COUNTIF(Novembre[[#This Row],[1]:[31]],$AI$5)</f>
        <v>3</v>
      </c>
      <c r="AJ31" s="20">
        <f>COUNTIF(Novembre[[#This Row],[1]:[31]],$AJ$5)</f>
        <v>0</v>
      </c>
      <c r="AK31" s="20">
        <f>COUNTIF(Novembre[[#This Row],[1]:[31]],$AK$5)</f>
        <v>0</v>
      </c>
      <c r="AL31" s="20">
        <f>COUNTIF(Novembre[[#This Row],[1]:[31]],$AL$5)</f>
        <v>0</v>
      </c>
    </row>
    <row r="32" spans="2:38" ht="30" customHeight="1" x14ac:dyDescent="0.3">
      <c r="B32" s="17" t="s">
        <v>64</v>
      </c>
      <c r="C32" s="1"/>
      <c r="D32" s="1" t="s">
        <v>37</v>
      </c>
      <c r="E32" s="1" t="s">
        <v>37</v>
      </c>
      <c r="F32" s="1" t="s">
        <v>37</v>
      </c>
      <c r="G32" s="1" t="s">
        <v>37</v>
      </c>
      <c r="H32" s="1" t="s">
        <v>37</v>
      </c>
      <c r="I32" s="1"/>
      <c r="J32" s="1"/>
      <c r="K32" s="1"/>
      <c r="L32" s="1"/>
      <c r="M32" s="1"/>
      <c r="N32" s="1"/>
      <c r="O32" s="1"/>
      <c r="P32" s="1"/>
      <c r="Q32" s="1"/>
      <c r="R32" s="1"/>
      <c r="S32" s="1"/>
      <c r="T32" s="1"/>
      <c r="U32" s="1"/>
      <c r="V32" s="1"/>
      <c r="W32" s="1"/>
      <c r="X32" s="1"/>
      <c r="Y32" s="1"/>
      <c r="Z32" s="1"/>
      <c r="AA32" s="1"/>
      <c r="AB32" s="1"/>
      <c r="AC32" s="1"/>
      <c r="AD32" s="1"/>
      <c r="AE32" s="1"/>
      <c r="AF32" s="1" t="s">
        <v>37</v>
      </c>
      <c r="AG32" s="1"/>
      <c r="AH32" s="20">
        <f>COUNTIF(Novembre[[#This Row],[1]:[31]],$AH$5)</f>
        <v>0</v>
      </c>
      <c r="AI32" s="20">
        <f>COUNTIF(Novembre[[#This Row],[1]:[31]],$AI$4)+COUNTIF(Novembre[[#This Row],[1]:[31]],$AI$5)</f>
        <v>0</v>
      </c>
      <c r="AJ32" s="20">
        <f>COUNTIF(Novembre[[#This Row],[1]:[31]],$AJ$5)</f>
        <v>6</v>
      </c>
      <c r="AK32" s="20">
        <f>COUNTIF(Novembre[[#This Row],[1]:[31]],$AK$5)</f>
        <v>0</v>
      </c>
      <c r="AL32" s="20">
        <f>COUNTIF(Novembre[[#This Row],[1]:[31]],$AL$5)</f>
        <v>0</v>
      </c>
    </row>
    <row r="33" spans="2:38" ht="30" customHeight="1" x14ac:dyDescent="0.3">
      <c r="B33" s="16" t="s">
        <v>65</v>
      </c>
      <c r="C33" s="1"/>
      <c r="D33" s="1"/>
      <c r="E33" s="1"/>
      <c r="F33" s="1"/>
      <c r="G33" s="1"/>
      <c r="H33" s="1" t="s">
        <v>67</v>
      </c>
      <c r="I33" s="1" t="s">
        <v>67</v>
      </c>
      <c r="J33" s="1" t="s">
        <v>67</v>
      </c>
      <c r="K33" s="1"/>
      <c r="L33" s="1"/>
      <c r="M33" s="1"/>
      <c r="N33" s="1"/>
      <c r="O33" s="1"/>
      <c r="P33" s="1"/>
      <c r="Q33" s="1"/>
      <c r="R33" s="1"/>
      <c r="S33" s="1"/>
      <c r="T33" s="1"/>
      <c r="U33" s="1"/>
      <c r="V33" s="1"/>
      <c r="W33" s="1"/>
      <c r="X33" s="1"/>
      <c r="Y33" s="1"/>
      <c r="Z33" s="1"/>
      <c r="AA33" s="1"/>
      <c r="AB33" s="1"/>
      <c r="AC33" s="1"/>
      <c r="AD33" s="1"/>
      <c r="AE33" s="1"/>
      <c r="AF33" s="1"/>
      <c r="AG33" s="1"/>
      <c r="AH33" s="20">
        <f>COUNTIF(Novembre[[#This Row],[1]:[31]],$AH$5)</f>
        <v>0</v>
      </c>
      <c r="AI33" s="20">
        <f>COUNTIF(Novembre[[#This Row],[1]:[31]],$AI$4)+COUNTIF(Novembre[[#This Row],[1]:[31]],$AI$5)</f>
        <v>3</v>
      </c>
      <c r="AJ33" s="20">
        <f>COUNTIF(Novembre[[#This Row],[1]:[31]],$AJ$5)</f>
        <v>0</v>
      </c>
      <c r="AK33" s="20">
        <f>COUNTIF(Novembre[[#This Row],[1]:[31]],$AK$5)</f>
        <v>0</v>
      </c>
      <c r="AL33" s="20">
        <f>COUNTIF(Novembre[[#This Row],[1]:[31]],$AL$5)</f>
        <v>0</v>
      </c>
    </row>
    <row r="34" spans="2:38" ht="30" customHeight="1" x14ac:dyDescent="0.3">
      <c r="B34" s="12">
        <v>28</v>
      </c>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20">
        <f>COUNTIF(Novembre[[#This Row],[1]:[31]],$AH$5)</f>
        <v>0</v>
      </c>
      <c r="AI34" s="20">
        <f>COUNTIF(Novembre[[#This Row],[1]:[31]],$AI$4)+COUNTIF(Novembre[[#This Row],[1]:[31]],$AI$5)</f>
        <v>0</v>
      </c>
      <c r="AJ34" s="20">
        <f>COUNTIF(Novembre[[#This Row],[1]:[31]],$AJ$5)</f>
        <v>0</v>
      </c>
      <c r="AK34" s="20">
        <f>COUNTIF(Novembre[[#This Row],[1]:[31]],$AK$5)</f>
        <v>0</v>
      </c>
      <c r="AL34" s="20">
        <f>COUNTIF(Novembre[[#This Row],[1]:[31]],$AL$5)</f>
        <v>0</v>
      </c>
    </row>
    <row r="35" spans="2:38" ht="30" customHeight="1" x14ac:dyDescent="0.3">
      <c r="B35" s="12">
        <v>29</v>
      </c>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20">
        <f>COUNTIF(Novembre[[#This Row],[1]:[31]],$AH$5)</f>
        <v>0</v>
      </c>
      <c r="AI35" s="20">
        <f>COUNTIF(Novembre[[#This Row],[1]:[31]],$AI$4)+COUNTIF(Novembre[[#This Row],[1]:[31]],$AI$5)</f>
        <v>0</v>
      </c>
      <c r="AJ35" s="20">
        <f>COUNTIF(Novembre[[#This Row],[1]:[31]],$AJ$5)</f>
        <v>0</v>
      </c>
      <c r="AK35" s="20">
        <f>COUNTIF(Novembre[[#This Row],[1]:[31]],$AK$5)</f>
        <v>0</v>
      </c>
      <c r="AL35" s="20">
        <f>COUNTIF(Novembre[[#This Row],[1]:[31]],$AL$5)</f>
        <v>0</v>
      </c>
    </row>
    <row r="36" spans="2:38" ht="30" customHeight="1" x14ac:dyDescent="0.3">
      <c r="B36" s="13">
        <v>30</v>
      </c>
      <c r="C36" s="1"/>
      <c r="D36" s="1"/>
      <c r="E36" s="1"/>
      <c r="F36" s="1"/>
      <c r="G36" s="1"/>
      <c r="H36" s="1"/>
      <c r="I36" s="1"/>
      <c r="J36" s="1"/>
      <c r="K36" s="1"/>
      <c r="L36" s="1"/>
      <c r="M36" s="1"/>
      <c r="N36" s="1"/>
      <c r="O36" s="1"/>
      <c r="P36" s="1"/>
      <c r="Q36" s="1"/>
      <c r="R36" s="1"/>
      <c r="S36" s="1"/>
      <c r="T36" s="1"/>
      <c r="U36" s="1"/>
      <c r="V36" s="1" t="s">
        <v>7</v>
      </c>
      <c r="W36" s="1" t="s">
        <v>7</v>
      </c>
      <c r="X36" s="1" t="s">
        <v>7</v>
      </c>
      <c r="Y36" s="1" t="s">
        <v>7</v>
      </c>
      <c r="Z36" s="1" t="s">
        <v>7</v>
      </c>
      <c r="AA36" s="1" t="s">
        <v>7</v>
      </c>
      <c r="AB36" s="1" t="s">
        <v>7</v>
      </c>
      <c r="AC36" s="1" t="s">
        <v>7</v>
      </c>
      <c r="AD36" s="1" t="s">
        <v>7</v>
      </c>
      <c r="AE36" s="1"/>
      <c r="AF36" s="1"/>
      <c r="AG36" s="1"/>
      <c r="AH36" s="20">
        <f>COUNTIF(Novembre[[#This Row],[1]:[31]],$AH$5)</f>
        <v>0</v>
      </c>
      <c r="AI36" s="20">
        <f>COUNTIF(Novembre[[#This Row],[1]:[31]],$AI$4)+COUNTIF(Novembre[[#This Row],[1]:[31]],$AI$5)</f>
        <v>0</v>
      </c>
      <c r="AJ36" s="20">
        <f>COUNTIF(Novembre[[#This Row],[1]:[31]],$AJ$5)</f>
        <v>0</v>
      </c>
      <c r="AK36" s="20">
        <f>COUNTIF(Novembre[[#This Row],[1]:[31]],$AK$5)</f>
        <v>0</v>
      </c>
      <c r="AL36" s="20">
        <f>COUNTIF(Novembre[[#This Row],[1]:[31]],$AL$5)</f>
        <v>9</v>
      </c>
    </row>
    <row r="37" spans="2:38" ht="30" customHeight="1" x14ac:dyDescent="0.3">
      <c r="B37" s="26"/>
      <c r="AH37" s="21">
        <f>SUM(AH7:AH36)</f>
        <v>14</v>
      </c>
      <c r="AI37" s="21">
        <f t="shared" ref="AI37:AL37" si="1">SUM(AI7:AI36)</f>
        <v>60</v>
      </c>
      <c r="AJ37" s="21">
        <f t="shared" si="1"/>
        <v>17</v>
      </c>
      <c r="AK37" s="21">
        <f t="shared" si="1"/>
        <v>31</v>
      </c>
      <c r="AL37" s="21">
        <f t="shared" si="1"/>
        <v>9</v>
      </c>
    </row>
  </sheetData>
  <mergeCells count="8">
    <mergeCell ref="AC2:AF2"/>
    <mergeCell ref="C4:AG4"/>
    <mergeCell ref="D2:E2"/>
    <mergeCell ref="G2:I2"/>
    <mergeCell ref="K2:L2"/>
    <mergeCell ref="N2:Q2"/>
    <mergeCell ref="S2:V2"/>
    <mergeCell ref="X2:AA2"/>
  </mergeCells>
  <conditionalFormatting sqref="AH7:AH36">
    <cfRule type="dataBar" priority="44">
      <dataBar>
        <cfvo type="num" val="0"/>
        <cfvo type="num" val="31"/>
        <color theme="2" tint="-0.249977111117893"/>
      </dataBar>
      <extLst>
        <ext xmlns:x14="http://schemas.microsoft.com/office/spreadsheetml/2009/9/main" uri="{B025F937-C7B1-47D3-B67F-A62EFF666E3E}">
          <x14:id>{00CFD57C-68FA-417D-93E1-81D5C769315B}</x14:id>
        </ext>
      </extLst>
    </cfRule>
  </conditionalFormatting>
  <conditionalFormatting sqref="AI7:AK36">
    <cfRule type="dataBar" priority="37">
      <dataBar>
        <cfvo type="num" val="0"/>
        <cfvo type="num" val="31"/>
        <color theme="2" tint="-0.249977111117893"/>
      </dataBar>
      <extLst>
        <ext xmlns:x14="http://schemas.microsoft.com/office/spreadsheetml/2009/9/main" uri="{B025F937-C7B1-47D3-B67F-A62EFF666E3E}">
          <x14:id>{323EFF9D-8DF6-4F1F-9824-0E775A41495C}</x14:id>
        </ext>
      </extLst>
    </cfRule>
  </conditionalFormatting>
  <conditionalFormatting sqref="AI5">
    <cfRule type="expression" priority="31">
      <formula>AI5=""</formula>
    </cfRule>
  </conditionalFormatting>
  <conditionalFormatting sqref="AJ5">
    <cfRule type="expression" priority="25">
      <formula>AJ5=""</formula>
    </cfRule>
  </conditionalFormatting>
  <conditionalFormatting sqref="AI4">
    <cfRule type="expression" priority="19">
      <formula>AI4=""</formula>
    </cfRule>
  </conditionalFormatting>
  <conditionalFormatting sqref="C5:AG6">
    <cfRule type="expression" dxfId="49" priority="45">
      <formula>COUNTIF(feries,C$5)&gt;0</formula>
    </cfRule>
  </conditionalFormatting>
  <conditionalFormatting sqref="AL7:AL36">
    <cfRule type="dataBar" priority="17">
      <dataBar>
        <cfvo type="num" val="0"/>
        <cfvo type="num" val="31"/>
        <color theme="2" tint="-0.249977111117893"/>
      </dataBar>
      <extLst>
        <ext xmlns:x14="http://schemas.microsoft.com/office/spreadsheetml/2009/9/main" uri="{B025F937-C7B1-47D3-B67F-A62EFF666E3E}">
          <x14:id>{40DB03C6-B3F1-49ED-9820-CDA2F300A823}</x14:id>
        </ext>
      </extLst>
    </cfRule>
  </conditionalFormatting>
  <conditionalFormatting sqref="C7:AG15 C17:AG36 C16:G16 I16:AG16">
    <cfRule type="expression" priority="9">
      <formula>C7=""</formula>
    </cfRule>
    <cfRule type="cellIs" dxfId="48" priority="10" operator="equal">
      <formula>"M"</formula>
    </cfRule>
    <cfRule type="cellIs" dxfId="47" priority="11" operator="equal">
      <formula>"A"</formula>
    </cfRule>
    <cfRule type="cellIs" dxfId="46" priority="12" operator="equal">
      <formula>"FS"</formula>
    </cfRule>
    <cfRule type="cellIs" dxfId="45" priority="13" operator="equal">
      <formula>"G2"</formula>
    </cfRule>
    <cfRule type="cellIs" dxfId="44" priority="14" operator="equal">
      <formula>"G1"</formula>
    </cfRule>
    <cfRule type="cellIs" dxfId="43" priority="15" operator="equal">
      <formula>"C"</formula>
    </cfRule>
  </conditionalFormatting>
  <conditionalFormatting sqref="H16">
    <cfRule type="expression" dxfId="42" priority="8">
      <formula>COUNTIF(feries,H$5)&gt;0</formula>
    </cfRule>
  </conditionalFormatting>
  <conditionalFormatting sqref="H16">
    <cfRule type="expression" priority="1">
      <formula>H16=""</formula>
    </cfRule>
    <cfRule type="cellIs" dxfId="41" priority="2" operator="equal">
      <formula>"M"</formula>
    </cfRule>
    <cfRule type="cellIs" dxfId="40" priority="3" operator="equal">
      <formula>"A"</formula>
    </cfRule>
    <cfRule type="cellIs" dxfId="39" priority="4" operator="equal">
      <formula>"FS"</formula>
    </cfRule>
    <cfRule type="cellIs" dxfId="38" priority="5" operator="equal">
      <formula>"G2"</formula>
    </cfRule>
    <cfRule type="cellIs" dxfId="37" priority="6" operator="equal">
      <formula>"G1"</formula>
    </cfRule>
    <cfRule type="cellIs" dxfId="36" priority="7" operator="equal">
      <formula>"C"</formula>
    </cfRule>
  </conditionalFormatting>
  <dataValidations count="15">
    <dataValidation allowBlank="1" showInputMessage="1" showErrorMessage="1" prompt="Entrez l’année dans cette cellule." sqref="AH4 AJ4:AK4" xr:uid="{54C80EAA-D62C-44B5-89A3-870CE4DD5E20}"/>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C27EA64C-3347-4224-9116-60D106C719F0}"/>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0862EFBA-0865-44D9-AF1C-73567557ADF7}"/>
    <dataValidation allowBlank="1" showInputMessage="1" showErrorMessage="1" prompt="Les jours de la semaine dans cette ligne sont mis à jour automatiquement pour le mois en fonction de l’année entrée dans AH4. Chaque jour du mois est une colonne dans laquelle noter l’absence et le motif d’absence d’un employé" sqref="C5" xr:uid="{A9867CF0-89F2-4010-A8AD-90FED1C32A00}"/>
    <dataValidation allowBlank="1" showInputMessage="1" showErrorMessage="1" prompt="Calcule automatiquement le nombre total de jours d’absence d’un employé durant ce mois" sqref="AH6:AL6" xr:uid="{B70A3E31-DFC4-45DA-8C09-08AD75D16343}"/>
    <dataValidation allowBlank="1" showInputMessage="1" showErrorMessage="1" prompt="Si vous mettez à jour le titre, le changement est automatiquement répercuté sur chaque feuille de calcul. Si vous mettez à jour le titre, le changement est automatiquement répercuté sur chaque feuille de calcul" sqref="B1" xr:uid="{9131FC6A-F4F7-481E-AA4D-DABC499AC703}"/>
    <dataValidation allowBlank="1" showInputMessage="1" showErrorMessage="1" prompt="Mois de ce calendrier des absences. Mettez à jour l’année dans la cellule AH4. Suivez les totaux mensuels dans la dernière cellule du tableau. Entrez les noms des employés dans la colonne B du tableau" sqref="B4" xr:uid="{7F1CED4E-C22D-483E-B696-DD152E75856C}"/>
    <dataValidation allowBlank="1" showInputMessage="1" showErrorMessage="1" prompt="Cette ligne définit les clés utilisées dans le tableau : Congé en C2, Personnel en F2 et Congé maladie en J2. Les cellules M2 et R2 sont personnalisables" sqref="B2" xr:uid="{94CFCCA0-2B9A-4D0D-9D30-D77FBC2EC22F}"/>
    <dataValidation allowBlank="1" showInputMessage="1" showErrorMessage="1" prompt="La lettre « C » indique une absence pour cause de congé" sqref="C2 AH5" xr:uid="{557A731A-3043-4AB0-934C-2B96D52FA1C4}"/>
    <dataValidation allowBlank="1" showInputMessage="1" showErrorMessage="1" prompt="La lettre « P » indique une absence pour motifs personnels" sqref="F2" xr:uid="{00255ADC-966E-4B4A-B6BF-C63E1A724692}"/>
    <dataValidation allowBlank="1" showInputMessage="1" showErrorMessage="1" prompt="La lettre « M » indique une absence pour cause de maladie" sqref="J2" xr:uid="{635A949A-8D0A-433A-B7DD-028BE21DF699}"/>
    <dataValidation allowBlank="1" showInputMessage="1" showErrorMessage="1" prompt="Entrez une lettre et personnalisez l’étiquette à droite pour ajouter un élément de clé" sqref="M2 R2 AK5" xr:uid="{B004F88E-53FD-49FF-8545-D66829867C10}"/>
    <dataValidation allowBlank="1" showInputMessage="1" showErrorMessage="1" prompt="Entrez une étiquette pour décrire la clé personnalisée à gauche" sqref="N2 S2 X2 AC2" xr:uid="{7DB3F26A-1825-4195-9F38-84BB4CEC4AA1}"/>
    <dataValidation allowBlank="1" showInputMessage="1" showErrorMessage="1" prompt="Le Calendrier des absences des employés suit les absences exprimées en jours pour chaque mois. Il existe 13 feuilles de calcul, 12 mensuelles et la dernière pour les noms des employés. Suivez les absences du mois de janvier dans cette feuille de calcul" sqref="A1" xr:uid="{F668AE79-5223-41D0-B665-1AD93AFD2EBC}"/>
    <dataValidation allowBlank="1" showInputMessage="1" showErrorMessage="1" prompt="Entrez l’année dans la cellule ci-dessous" sqref="AH3:AK3" xr:uid="{1DCDF503-EC80-4415-9CF0-9E0420DB106E}"/>
  </dataValidations>
  <pageMargins left="0" right="0" top="0" bottom="0" header="0" footer="0"/>
  <pageSetup paperSize="8" scale="74" fitToWidth="0" orientation="landscape"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00CFD57C-68FA-417D-93E1-81D5C769315B}">
            <x14:dataBar minLength="0" maxLength="100">
              <x14:cfvo type="num">
                <xm:f>0</xm:f>
              </x14:cfvo>
              <x14:cfvo type="num">
                <xm:f>31</xm:f>
              </x14:cfvo>
              <x14:negativeFillColor rgb="FFFF0000"/>
              <x14:axisColor rgb="FF000000"/>
            </x14:dataBar>
          </x14:cfRule>
          <xm:sqref>AH7:AH36</xm:sqref>
        </x14:conditionalFormatting>
        <x14:conditionalFormatting xmlns:xm="http://schemas.microsoft.com/office/excel/2006/main">
          <x14:cfRule type="dataBar" id="{323EFF9D-8DF6-4F1F-9824-0E775A41495C}">
            <x14:dataBar minLength="0" maxLength="100">
              <x14:cfvo type="num">
                <xm:f>0</xm:f>
              </x14:cfvo>
              <x14:cfvo type="num">
                <xm:f>31</xm:f>
              </x14:cfvo>
              <x14:negativeFillColor rgb="FFFF0000"/>
              <x14:axisColor rgb="FF000000"/>
            </x14:dataBar>
          </x14:cfRule>
          <xm:sqref>AI7:AK36</xm:sqref>
        </x14:conditionalFormatting>
        <x14:conditionalFormatting xmlns:xm="http://schemas.microsoft.com/office/excel/2006/main">
          <x14:cfRule type="dataBar" id="{40DB03C6-B3F1-49ED-9820-CDA2F300A823}">
            <x14:dataBar minLength="0" maxLength="100">
              <x14:cfvo type="num">
                <xm:f>0</xm:f>
              </x14:cfvo>
              <x14:cfvo type="num">
                <xm:f>31</xm:f>
              </x14:cfvo>
              <x14:negativeFillColor rgb="FFFF0000"/>
              <x14:axisColor rgb="FF000000"/>
            </x14:dataBar>
          </x14:cfRule>
          <xm:sqref>AL7:AL36</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5BEC2BF4-7B37-4CCB-BC0A-0897DC74C893}">
          <x14:formula1>
            <xm:f>'Noms des employés'!$B$4:$B$33</xm:f>
          </x14:formula1>
          <xm:sqref>B7:B36</xm:sqref>
        </x14:dataValidation>
        <x14:dataValidation type="list" allowBlank="1" showInputMessage="1" showErrorMessage="1" prompt="Entrez une lettre et personnalisez l’étiquette à droite pour ajouter un élément de clé" xr:uid="{D981E230-A527-4EFD-BBB2-6E3A2DA5652B}">
          <x14:formula1>
            <xm:f>'Noms des employés'!$L$1:$L$6</xm:f>
          </x14:formula1>
          <xm:sqref>C7:AG36</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C899A8-0BC6-40F1-9100-D14E0985F005}">
  <sheetPr codeName="Feuil13">
    <tabColor theme="2" tint="-0.89999084444715716"/>
    <pageSetUpPr fitToPage="1"/>
  </sheetPr>
  <dimension ref="A1:AL37"/>
  <sheetViews>
    <sheetView showGridLines="0" showZeros="0" zoomScale="75" zoomScaleNormal="75" workbookViewId="0">
      <selection activeCell="V8" sqref="V8"/>
    </sheetView>
  </sheetViews>
  <sheetFormatPr baseColWidth="10" defaultColWidth="9.21875" defaultRowHeight="30" customHeight="1" x14ac:dyDescent="0.3"/>
  <cols>
    <col min="1" max="1" width="2.77734375" style="2" customWidth="1"/>
    <col min="2" max="2" width="30.77734375" style="2" customWidth="1"/>
    <col min="3" max="33" width="6.88671875" style="2" customWidth="1"/>
    <col min="34" max="35" width="11.6640625" style="2" customWidth="1"/>
    <col min="36" max="36" width="11.33203125" style="2" bestFit="1" customWidth="1"/>
    <col min="37" max="37" width="11.6640625" style="2" customWidth="1"/>
    <col min="38" max="39" width="9.21875" customWidth="1"/>
  </cols>
  <sheetData>
    <row r="1" spans="1:38" ht="42" customHeight="1" x14ac:dyDescent="0.3">
      <c r="A1" s="5"/>
      <c r="B1" s="4" t="s">
        <v>68</v>
      </c>
    </row>
    <row r="2" spans="1:38" ht="22.95" customHeight="1" x14ac:dyDescent="0.3">
      <c r="B2" s="37" t="s">
        <v>77</v>
      </c>
      <c r="C2" s="38" t="s">
        <v>2</v>
      </c>
      <c r="D2" s="46" t="s">
        <v>70</v>
      </c>
      <c r="E2" s="46"/>
      <c r="F2" s="39" t="s">
        <v>66</v>
      </c>
      <c r="G2" s="46" t="s">
        <v>72</v>
      </c>
      <c r="H2" s="46"/>
      <c r="I2" s="46"/>
      <c r="J2" s="40" t="s">
        <v>67</v>
      </c>
      <c r="K2" s="46" t="s">
        <v>73</v>
      </c>
      <c r="L2" s="46"/>
      <c r="M2" s="41" t="s">
        <v>37</v>
      </c>
      <c r="N2" s="46" t="s">
        <v>74</v>
      </c>
      <c r="O2" s="46"/>
      <c r="P2" s="46"/>
      <c r="Q2" s="46"/>
      <c r="R2" s="42" t="s">
        <v>38</v>
      </c>
      <c r="S2" s="46" t="s">
        <v>75</v>
      </c>
      <c r="T2" s="46"/>
      <c r="U2" s="46"/>
      <c r="V2" s="46"/>
      <c r="W2" s="43"/>
      <c r="X2" s="46" t="s">
        <v>91</v>
      </c>
      <c r="Y2" s="46"/>
      <c r="Z2" s="46"/>
      <c r="AA2" s="46"/>
      <c r="AB2" s="44" t="s">
        <v>7</v>
      </c>
      <c r="AC2" s="46" t="s">
        <v>13</v>
      </c>
      <c r="AD2" s="46"/>
      <c r="AE2" s="46"/>
      <c r="AF2" s="46"/>
    </row>
    <row r="3" spans="1:38" ht="15" customHeight="1" x14ac:dyDescent="0.3">
      <c r="AH3" s="6" t="s">
        <v>69</v>
      </c>
      <c r="AI3" s="6"/>
      <c r="AJ3" s="6"/>
      <c r="AK3" s="6"/>
    </row>
    <row r="4" spans="1:38" ht="30" customHeight="1" x14ac:dyDescent="0.3">
      <c r="B4" s="14" t="s">
        <v>103</v>
      </c>
      <c r="C4" s="45" t="s">
        <v>92</v>
      </c>
      <c r="D4" s="45"/>
      <c r="E4" s="45"/>
      <c r="F4" s="45"/>
      <c r="G4" s="45"/>
      <c r="H4" s="45"/>
      <c r="I4" s="45"/>
      <c r="J4" s="45"/>
      <c r="K4" s="45"/>
      <c r="L4" s="45"/>
      <c r="M4" s="45"/>
      <c r="N4" s="45"/>
      <c r="O4" s="45"/>
      <c r="P4" s="45"/>
      <c r="Q4" s="45"/>
      <c r="R4" s="45"/>
      <c r="S4" s="45"/>
      <c r="T4" s="45"/>
      <c r="U4" s="45"/>
      <c r="V4" s="45"/>
      <c r="W4" s="45"/>
      <c r="X4" s="45"/>
      <c r="Y4" s="45"/>
      <c r="Z4" s="45"/>
      <c r="AA4" s="45"/>
      <c r="AB4" s="45"/>
      <c r="AC4" s="45"/>
      <c r="AD4" s="45"/>
      <c r="AE4" s="45"/>
      <c r="AF4" s="45"/>
      <c r="AG4" s="45"/>
      <c r="AH4" s="30">
        <f>Janvier!AH4</f>
        <v>2023</v>
      </c>
      <c r="AI4" s="25" t="s">
        <v>67</v>
      </c>
      <c r="AJ4" s="30"/>
      <c r="AK4" s="30"/>
    </row>
    <row r="5" spans="1:38" ht="25.05" customHeight="1" x14ac:dyDescent="0.3">
      <c r="B5" s="30"/>
      <c r="C5" s="29">
        <f>DATE(AnnéeCalendrier,2,1)</f>
        <v>44958</v>
      </c>
      <c r="D5" s="29">
        <f>C5+1</f>
        <v>44959</v>
      </c>
      <c r="E5" s="29">
        <f t="shared" ref="E5:AG5" si="0">D5+1</f>
        <v>44960</v>
      </c>
      <c r="F5" s="29">
        <f t="shared" si="0"/>
        <v>44961</v>
      </c>
      <c r="G5" s="29">
        <f t="shared" si="0"/>
        <v>44962</v>
      </c>
      <c r="H5" s="29">
        <f t="shared" si="0"/>
        <v>44963</v>
      </c>
      <c r="I5" s="29">
        <f t="shared" si="0"/>
        <v>44964</v>
      </c>
      <c r="J5" s="29">
        <f t="shared" si="0"/>
        <v>44965</v>
      </c>
      <c r="K5" s="29">
        <f t="shared" si="0"/>
        <v>44966</v>
      </c>
      <c r="L5" s="29">
        <f t="shared" si="0"/>
        <v>44967</v>
      </c>
      <c r="M5" s="29">
        <f t="shared" si="0"/>
        <v>44968</v>
      </c>
      <c r="N5" s="29">
        <f t="shared" si="0"/>
        <v>44969</v>
      </c>
      <c r="O5" s="29">
        <f t="shared" si="0"/>
        <v>44970</v>
      </c>
      <c r="P5" s="29">
        <f t="shared" si="0"/>
        <v>44971</v>
      </c>
      <c r="Q5" s="29">
        <f t="shared" si="0"/>
        <v>44972</v>
      </c>
      <c r="R5" s="29">
        <f t="shared" si="0"/>
        <v>44973</v>
      </c>
      <c r="S5" s="29">
        <f t="shared" si="0"/>
        <v>44974</v>
      </c>
      <c r="T5" s="29">
        <f t="shared" si="0"/>
        <v>44975</v>
      </c>
      <c r="U5" s="29">
        <f t="shared" si="0"/>
        <v>44976</v>
      </c>
      <c r="V5" s="29">
        <f t="shared" si="0"/>
        <v>44977</v>
      </c>
      <c r="W5" s="29">
        <f t="shared" si="0"/>
        <v>44978</v>
      </c>
      <c r="X5" s="29">
        <f t="shared" si="0"/>
        <v>44979</v>
      </c>
      <c r="Y5" s="29">
        <f t="shared" si="0"/>
        <v>44980</v>
      </c>
      <c r="Z5" s="29">
        <f t="shared" si="0"/>
        <v>44981</v>
      </c>
      <c r="AA5" s="29">
        <f t="shared" si="0"/>
        <v>44982</v>
      </c>
      <c r="AB5" s="29">
        <f t="shared" si="0"/>
        <v>44983</v>
      </c>
      <c r="AC5" s="29">
        <f t="shared" si="0"/>
        <v>44984</v>
      </c>
      <c r="AD5" s="29">
        <f t="shared" si="0"/>
        <v>44985</v>
      </c>
      <c r="AE5" s="29">
        <f t="shared" si="0"/>
        <v>44986</v>
      </c>
      <c r="AF5" s="29">
        <f t="shared" si="0"/>
        <v>44987</v>
      </c>
      <c r="AG5" s="29">
        <f t="shared" si="0"/>
        <v>44988</v>
      </c>
      <c r="AH5" s="31" t="s">
        <v>2</v>
      </c>
      <c r="AI5" s="36" t="s">
        <v>66</v>
      </c>
      <c r="AJ5" s="35" t="s">
        <v>37</v>
      </c>
      <c r="AK5" s="34" t="s">
        <v>38</v>
      </c>
      <c r="AL5" s="33" t="s">
        <v>7</v>
      </c>
    </row>
    <row r="6" spans="1:38" ht="31.95" customHeight="1" x14ac:dyDescent="0.3">
      <c r="B6" s="11" t="s">
        <v>1</v>
      </c>
      <c r="C6" s="10" t="s">
        <v>3</v>
      </c>
      <c r="D6" s="32" t="s">
        <v>4</v>
      </c>
      <c r="E6" s="32" t="s">
        <v>5</v>
      </c>
      <c r="F6" s="32" t="s">
        <v>6</v>
      </c>
      <c r="G6" s="32" t="s">
        <v>8</v>
      </c>
      <c r="H6" s="32" t="s">
        <v>9</v>
      </c>
      <c r="I6" s="32" t="s">
        <v>10</v>
      </c>
      <c r="J6" s="32" t="s">
        <v>11</v>
      </c>
      <c r="K6" s="32" t="s">
        <v>12</v>
      </c>
      <c r="L6" s="32" t="s">
        <v>14</v>
      </c>
      <c r="M6" s="32" t="s">
        <v>15</v>
      </c>
      <c r="N6" s="32" t="s">
        <v>16</v>
      </c>
      <c r="O6" s="32" t="s">
        <v>17</v>
      </c>
      <c r="P6" s="32" t="s">
        <v>18</v>
      </c>
      <c r="Q6" s="32" t="s">
        <v>19</v>
      </c>
      <c r="R6" s="32" t="s">
        <v>20</v>
      </c>
      <c r="S6" s="32" t="s">
        <v>21</v>
      </c>
      <c r="T6" s="32" t="s">
        <v>22</v>
      </c>
      <c r="U6" s="32" t="s">
        <v>23</v>
      </c>
      <c r="V6" s="32" t="s">
        <v>24</v>
      </c>
      <c r="W6" s="32" t="s">
        <v>25</v>
      </c>
      <c r="X6" s="32" t="s">
        <v>26</v>
      </c>
      <c r="Y6" s="32" t="s">
        <v>27</v>
      </c>
      <c r="Z6" s="32" t="s">
        <v>28</v>
      </c>
      <c r="AA6" s="32" t="s">
        <v>29</v>
      </c>
      <c r="AB6" s="32" t="s">
        <v>30</v>
      </c>
      <c r="AC6" s="32" t="s">
        <v>31</v>
      </c>
      <c r="AD6" s="32" t="s">
        <v>32</v>
      </c>
      <c r="AE6" s="32" t="s">
        <v>33</v>
      </c>
      <c r="AF6" s="32" t="s">
        <v>34</v>
      </c>
      <c r="AG6" s="32" t="s">
        <v>35</v>
      </c>
      <c r="AH6" s="22" t="s">
        <v>70</v>
      </c>
      <c r="AI6" s="22" t="s">
        <v>71</v>
      </c>
      <c r="AJ6" s="23" t="s">
        <v>76</v>
      </c>
      <c r="AK6" s="22" t="s">
        <v>75</v>
      </c>
      <c r="AL6" s="22" t="s">
        <v>13</v>
      </c>
    </row>
    <row r="7" spans="1:38" ht="30" customHeight="1" x14ac:dyDescent="0.3">
      <c r="B7" s="15" t="s">
        <v>39</v>
      </c>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20">
        <f>COUNTIF(Décembre[[#This Row],[1]:[31]],$AH$5)</f>
        <v>0</v>
      </c>
      <c r="AI7" s="20">
        <f>COUNTIF(Décembre[[#This Row],[1]:[31]],$AI$4)+COUNTIF(Décembre[[#This Row],[1]:[31]],$AI$5)</f>
        <v>0</v>
      </c>
      <c r="AJ7" s="20">
        <f>COUNTIF(Décembre[[#This Row],[1]:[31]],$AJ$5)</f>
        <v>0</v>
      </c>
      <c r="AK7" s="20">
        <f>COUNTIF(Décembre[[#This Row],[1]:[31]],$AK$5)</f>
        <v>0</v>
      </c>
      <c r="AL7" s="20">
        <f>COUNTIF(Décembre[[#This Row],[1]:[31]],$AL$5)</f>
        <v>0</v>
      </c>
    </row>
    <row r="8" spans="1:38" ht="30" customHeight="1" x14ac:dyDescent="0.3">
      <c r="B8" s="16" t="s">
        <v>40</v>
      </c>
      <c r="C8" s="1"/>
      <c r="D8" s="1"/>
      <c r="E8" s="1"/>
      <c r="F8" s="1"/>
      <c r="G8" s="1"/>
      <c r="H8" s="1" t="s">
        <v>66</v>
      </c>
      <c r="I8" s="1" t="s">
        <v>66</v>
      </c>
      <c r="J8" s="1" t="s">
        <v>66</v>
      </c>
      <c r="K8" s="1"/>
      <c r="L8" s="1"/>
      <c r="M8" s="1"/>
      <c r="N8" s="1"/>
      <c r="O8" s="1"/>
      <c r="P8" s="1"/>
      <c r="Q8" s="1"/>
      <c r="R8" s="1"/>
      <c r="S8" s="1"/>
      <c r="T8" s="1"/>
      <c r="U8" s="1"/>
      <c r="V8" s="1"/>
      <c r="W8" s="1"/>
      <c r="X8" s="1"/>
      <c r="Y8" s="1"/>
      <c r="Z8" s="1"/>
      <c r="AA8" s="1"/>
      <c r="AB8" s="1"/>
      <c r="AC8" s="1" t="s">
        <v>66</v>
      </c>
      <c r="AD8" s="1" t="s">
        <v>66</v>
      </c>
      <c r="AE8" s="1" t="s">
        <v>66</v>
      </c>
      <c r="AF8" s="1"/>
      <c r="AG8" s="1"/>
      <c r="AH8" s="20">
        <f>COUNTIF(Décembre[[#This Row],[1]:[31]],$AH$5)</f>
        <v>0</v>
      </c>
      <c r="AI8" s="20">
        <f>COUNTIF(Décembre[[#This Row],[1]:[31]],$AI$4)+COUNTIF(Décembre[[#This Row],[1]:[31]],$AI$5)</f>
        <v>6</v>
      </c>
      <c r="AJ8" s="20">
        <f>COUNTIF(Décembre[[#This Row],[1]:[31]],$AJ$5)</f>
        <v>0</v>
      </c>
      <c r="AK8" s="20">
        <f>COUNTIF(Décembre[[#This Row],[1]:[31]],$AK$5)</f>
        <v>0</v>
      </c>
      <c r="AL8" s="20">
        <f>COUNTIF(Décembre[[#This Row],[1]:[31]],$AL$5)</f>
        <v>0</v>
      </c>
    </row>
    <row r="9" spans="1:38" ht="30" customHeight="1" x14ac:dyDescent="0.3">
      <c r="B9" s="18" t="s">
        <v>41</v>
      </c>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20">
        <f>COUNTIF(Décembre[[#This Row],[1]:[31]],$AH$5)</f>
        <v>0</v>
      </c>
      <c r="AI9" s="20">
        <f>COUNTIF(Décembre[[#This Row],[1]:[31]],$AI$4)+COUNTIF(Décembre[[#This Row],[1]:[31]],$AI$5)</f>
        <v>0</v>
      </c>
      <c r="AJ9" s="20">
        <f>COUNTIF(Décembre[[#This Row],[1]:[31]],$AJ$5)</f>
        <v>0</v>
      </c>
      <c r="AK9" s="20">
        <f>COUNTIF(Décembre[[#This Row],[1]:[31]],$AK$5)</f>
        <v>0</v>
      </c>
      <c r="AL9" s="20">
        <f>COUNTIF(Décembre[[#This Row],[1]:[31]],$AL$5)</f>
        <v>0</v>
      </c>
    </row>
    <row r="10" spans="1:38" ht="30" customHeight="1" x14ac:dyDescent="0.3">
      <c r="B10" s="17" t="s">
        <v>42</v>
      </c>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20">
        <f>COUNTIF(Décembre[[#This Row],[1]:[31]],$AH$5)</f>
        <v>0</v>
      </c>
      <c r="AI10" s="20">
        <f>COUNTIF(Décembre[[#This Row],[1]:[31]],$AI$4)+COUNTIF(Décembre[[#This Row],[1]:[31]],$AI$5)</f>
        <v>0</v>
      </c>
      <c r="AJ10" s="20">
        <f>COUNTIF(Décembre[[#This Row],[1]:[31]],$AJ$5)</f>
        <v>0</v>
      </c>
      <c r="AK10" s="20">
        <f>COUNTIF(Décembre[[#This Row],[1]:[31]],$AK$5)</f>
        <v>0</v>
      </c>
      <c r="AL10" s="20">
        <f>COUNTIF(Décembre[[#This Row],[1]:[31]],$AL$5)</f>
        <v>0</v>
      </c>
    </row>
    <row r="11" spans="1:38" ht="30" customHeight="1" x14ac:dyDescent="0.3">
      <c r="B11" s="18" t="s">
        <v>43</v>
      </c>
      <c r="C11" s="1" t="s">
        <v>67</v>
      </c>
      <c r="D11" s="1"/>
      <c r="E11" s="1"/>
      <c r="F11" s="1"/>
      <c r="G11" s="1"/>
      <c r="H11" s="1"/>
      <c r="I11" s="1"/>
      <c r="J11" s="1"/>
      <c r="K11" s="1"/>
      <c r="L11" s="1"/>
      <c r="M11" s="1"/>
      <c r="N11" s="1"/>
      <c r="O11" s="1"/>
      <c r="P11" s="1"/>
      <c r="Q11" s="1"/>
      <c r="R11" s="1" t="s">
        <v>66</v>
      </c>
      <c r="S11" s="1" t="s">
        <v>66</v>
      </c>
      <c r="T11" s="1" t="s">
        <v>66</v>
      </c>
      <c r="U11" s="1" t="s">
        <v>66</v>
      </c>
      <c r="V11" s="1" t="s">
        <v>66</v>
      </c>
      <c r="W11" s="1" t="s">
        <v>66</v>
      </c>
      <c r="X11" s="1" t="s">
        <v>66</v>
      </c>
      <c r="Y11" s="1"/>
      <c r="Z11" s="1"/>
      <c r="AA11" s="1"/>
      <c r="AB11" s="1"/>
      <c r="AC11" s="1"/>
      <c r="AD11" s="1"/>
      <c r="AE11" s="1"/>
      <c r="AF11" s="1"/>
      <c r="AG11" s="1"/>
      <c r="AH11" s="20">
        <f>COUNTIF(Décembre[[#This Row],[1]:[31]],$AH$5)</f>
        <v>0</v>
      </c>
      <c r="AI11" s="20">
        <f>COUNTIF(Décembre[[#This Row],[1]:[31]],$AI$4)+COUNTIF(Décembre[[#This Row],[1]:[31]],$AI$5)</f>
        <v>8</v>
      </c>
      <c r="AJ11" s="20">
        <f>COUNTIF(Décembre[[#This Row],[1]:[31]],$AJ$5)</f>
        <v>0</v>
      </c>
      <c r="AK11" s="20">
        <f>COUNTIF(Décembre[[#This Row],[1]:[31]],$AK$5)</f>
        <v>0</v>
      </c>
      <c r="AL11" s="20">
        <f>COUNTIF(Décembre[[#This Row],[1]:[31]],$AL$5)</f>
        <v>0</v>
      </c>
    </row>
    <row r="12" spans="1:38" ht="30" customHeight="1" x14ac:dyDescent="0.3">
      <c r="B12" s="17" t="s">
        <v>44</v>
      </c>
      <c r="C12" s="1"/>
      <c r="D12" s="1"/>
      <c r="E12" s="1"/>
      <c r="F12" s="1"/>
      <c r="G12" s="1"/>
      <c r="H12" s="1"/>
      <c r="I12" s="1"/>
      <c r="J12" s="1"/>
      <c r="K12" s="1"/>
      <c r="L12" s="1"/>
      <c r="M12" s="1"/>
      <c r="N12" s="1"/>
      <c r="O12" s="1" t="s">
        <v>66</v>
      </c>
      <c r="P12" s="1" t="s">
        <v>66</v>
      </c>
      <c r="Q12" s="1" t="s">
        <v>66</v>
      </c>
      <c r="R12" s="1"/>
      <c r="S12" s="1"/>
      <c r="T12" s="1"/>
      <c r="U12" s="1"/>
      <c r="V12" s="1"/>
      <c r="W12" s="1"/>
      <c r="X12" s="1"/>
      <c r="Y12" s="1"/>
      <c r="Z12" s="1"/>
      <c r="AA12" s="1"/>
      <c r="AB12" s="1"/>
      <c r="AC12" s="1"/>
      <c r="AD12" s="1"/>
      <c r="AE12" s="1"/>
      <c r="AF12" s="1"/>
      <c r="AG12" s="1"/>
      <c r="AH12" s="20">
        <f>COUNTIF(Décembre[[#This Row],[1]:[31]],$AH$5)</f>
        <v>0</v>
      </c>
      <c r="AI12" s="20">
        <f>COUNTIF(Décembre[[#This Row],[1]:[31]],$AI$4)+COUNTIF(Décembre[[#This Row],[1]:[31]],$AI$5)</f>
        <v>3</v>
      </c>
      <c r="AJ12" s="20">
        <f>COUNTIF(Décembre[[#This Row],[1]:[31]],$AJ$5)</f>
        <v>0</v>
      </c>
      <c r="AK12" s="20">
        <f>COUNTIF(Décembre[[#This Row],[1]:[31]],$AK$5)</f>
        <v>0</v>
      </c>
      <c r="AL12" s="20">
        <f>COUNTIF(Décembre[[#This Row],[1]:[31]],$AL$5)</f>
        <v>0</v>
      </c>
    </row>
    <row r="13" spans="1:38" ht="30" customHeight="1" x14ac:dyDescent="0.3">
      <c r="B13" s="18" t="s">
        <v>45</v>
      </c>
      <c r="C13" s="1"/>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20">
        <f>COUNTIF(Décembre[[#This Row],[1]:[31]],$AH$5)</f>
        <v>0</v>
      </c>
      <c r="AI13" s="20">
        <f>COUNTIF(Décembre[[#This Row],[1]:[31]],$AI$4)+COUNTIF(Décembre[[#This Row],[1]:[31]],$AI$5)</f>
        <v>0</v>
      </c>
      <c r="AJ13" s="20">
        <f>COUNTIF(Décembre[[#This Row],[1]:[31]],$AJ$5)</f>
        <v>0</v>
      </c>
      <c r="AK13" s="20">
        <f>COUNTIF(Décembre[[#This Row],[1]:[31]],$AK$5)</f>
        <v>0</v>
      </c>
      <c r="AL13" s="20">
        <f>COUNTIF(Décembre[[#This Row],[1]:[31]],$AL$5)</f>
        <v>0</v>
      </c>
    </row>
    <row r="14" spans="1:38" ht="30" customHeight="1" x14ac:dyDescent="0.3">
      <c r="B14" s="19" t="s">
        <v>46</v>
      </c>
      <c r="C14" s="1"/>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20">
        <f>COUNTIF(Décembre[[#This Row],[1]:[31]],$AH$5)</f>
        <v>0</v>
      </c>
      <c r="AI14" s="20">
        <f>COUNTIF(Décembre[[#This Row],[1]:[31]],$AI$4)+COUNTIF(Décembre[[#This Row],[1]:[31]],$AI$5)</f>
        <v>0</v>
      </c>
      <c r="AJ14" s="20">
        <f>COUNTIF(Décembre[[#This Row],[1]:[31]],$AJ$5)</f>
        <v>0</v>
      </c>
      <c r="AK14" s="20">
        <f>COUNTIF(Décembre[[#This Row],[1]:[31]],$AK$5)</f>
        <v>0</v>
      </c>
      <c r="AL14" s="20">
        <f>COUNTIF(Décembre[[#This Row],[1]:[31]],$AL$5)</f>
        <v>0</v>
      </c>
    </row>
    <row r="15" spans="1:38" ht="30" customHeight="1" x14ac:dyDescent="0.3">
      <c r="B15" s="19" t="s">
        <v>47</v>
      </c>
      <c r="C15" s="1"/>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20">
        <f>COUNTIF(Décembre[[#This Row],[1]:[31]],$AH$5)</f>
        <v>0</v>
      </c>
      <c r="AI15" s="20">
        <f>COUNTIF(Décembre[[#This Row],[1]:[31]],$AI$4)+COUNTIF(Décembre[[#This Row],[1]:[31]],$AI$5)</f>
        <v>0</v>
      </c>
      <c r="AJ15" s="20">
        <f>COUNTIF(Décembre[[#This Row],[1]:[31]],$AJ$5)</f>
        <v>0</v>
      </c>
      <c r="AK15" s="20">
        <f>COUNTIF(Décembre[[#This Row],[1]:[31]],$AK$5)</f>
        <v>0</v>
      </c>
      <c r="AL15" s="20">
        <f>COUNTIF(Décembre[[#This Row],[1]:[31]],$AL$5)</f>
        <v>0</v>
      </c>
    </row>
    <row r="16" spans="1:38" ht="30" customHeight="1" x14ac:dyDescent="0.3">
      <c r="B16" s="19" t="s">
        <v>48</v>
      </c>
      <c r="C16" s="1"/>
      <c r="D16" s="1" t="s">
        <v>37</v>
      </c>
      <c r="E16" s="1" t="s">
        <v>37</v>
      </c>
      <c r="F16" s="1" t="s">
        <v>37</v>
      </c>
      <c r="G16" s="1" t="s">
        <v>37</v>
      </c>
      <c r="H16" s="1" t="s">
        <v>37</v>
      </c>
      <c r="I16" s="1"/>
      <c r="J16" s="1"/>
      <c r="K16" s="1"/>
      <c r="L16" s="1"/>
      <c r="M16" s="1"/>
      <c r="N16" s="1"/>
      <c r="O16" s="1"/>
      <c r="P16" s="1"/>
      <c r="Q16" s="1"/>
      <c r="R16" s="1"/>
      <c r="S16" s="1"/>
      <c r="T16" s="1"/>
      <c r="U16" s="1"/>
      <c r="V16" s="1"/>
      <c r="W16" s="1"/>
      <c r="X16" s="1"/>
      <c r="Y16" s="1" t="s">
        <v>37</v>
      </c>
      <c r="Z16" s="1" t="s">
        <v>37</v>
      </c>
      <c r="AA16" s="1" t="s">
        <v>37</v>
      </c>
      <c r="AB16" s="1" t="s">
        <v>37</v>
      </c>
      <c r="AC16" s="1" t="s">
        <v>37</v>
      </c>
      <c r="AD16" s="1"/>
      <c r="AE16" s="1"/>
      <c r="AF16" s="1"/>
      <c r="AG16" s="1"/>
      <c r="AH16" s="20">
        <f>COUNTIF(Décembre[[#This Row],[1]:[31]],$AH$5)</f>
        <v>0</v>
      </c>
      <c r="AI16" s="20">
        <f>COUNTIF(Décembre[[#This Row],[1]:[31]],$AI$4)+COUNTIF(Décembre[[#This Row],[1]:[31]],$AI$5)</f>
        <v>0</v>
      </c>
      <c r="AJ16" s="20">
        <f>COUNTIF(Décembre[[#This Row],[1]:[31]],$AJ$5)</f>
        <v>10</v>
      </c>
      <c r="AK16" s="20">
        <f>COUNTIF(Décembre[[#This Row],[1]:[31]],$AK$5)</f>
        <v>0</v>
      </c>
      <c r="AL16" s="20">
        <f>COUNTIF(Décembre[[#This Row],[1]:[31]],$AL$5)</f>
        <v>0</v>
      </c>
    </row>
    <row r="17" spans="2:38" ht="30" customHeight="1" x14ac:dyDescent="0.3">
      <c r="B17" s="19" t="s">
        <v>49</v>
      </c>
      <c r="C17" s="1"/>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20">
        <f>COUNTIF(Décembre[[#This Row],[1]:[31]],$AH$5)</f>
        <v>0</v>
      </c>
      <c r="AI17" s="20">
        <f>COUNTIF(Décembre[[#This Row],[1]:[31]],$AI$4)+COUNTIF(Décembre[[#This Row],[1]:[31]],$AI$5)</f>
        <v>0</v>
      </c>
      <c r="AJ17" s="20">
        <f>COUNTIF(Décembre[[#This Row],[1]:[31]],$AJ$5)</f>
        <v>0</v>
      </c>
      <c r="AK17" s="20">
        <f>COUNTIF(Décembre[[#This Row],[1]:[31]],$AK$5)</f>
        <v>0</v>
      </c>
      <c r="AL17" s="20">
        <f>COUNTIF(Décembre[[#This Row],[1]:[31]],$AL$5)</f>
        <v>0</v>
      </c>
    </row>
    <row r="18" spans="2:38" ht="30" customHeight="1" x14ac:dyDescent="0.3">
      <c r="B18" s="16" t="s">
        <v>50</v>
      </c>
      <c r="C18" s="1" t="s">
        <v>66</v>
      </c>
      <c r="D18" s="1"/>
      <c r="E18" s="1"/>
      <c r="F18" s="1"/>
      <c r="G18" s="1"/>
      <c r="H18" s="1"/>
      <c r="I18" s="1"/>
      <c r="J18" s="1"/>
      <c r="K18" s="1"/>
      <c r="L18" s="1"/>
      <c r="M18" s="1"/>
      <c r="N18" s="1"/>
      <c r="O18" s="1"/>
      <c r="P18" s="1"/>
      <c r="Q18" s="1"/>
      <c r="R18" s="1" t="s">
        <v>66</v>
      </c>
      <c r="S18" s="1" t="s">
        <v>66</v>
      </c>
      <c r="T18" s="1" t="s">
        <v>66</v>
      </c>
      <c r="U18" s="1" t="s">
        <v>66</v>
      </c>
      <c r="V18" s="1" t="s">
        <v>66</v>
      </c>
      <c r="W18" s="1" t="s">
        <v>66</v>
      </c>
      <c r="X18" s="1" t="s">
        <v>66</v>
      </c>
      <c r="Y18" s="1"/>
      <c r="Z18" s="1"/>
      <c r="AA18" s="1"/>
      <c r="AB18" s="1"/>
      <c r="AC18" s="1"/>
      <c r="AD18" s="1"/>
      <c r="AE18" s="1"/>
      <c r="AF18" s="1"/>
      <c r="AG18" s="1"/>
      <c r="AH18" s="20">
        <f>COUNTIF(Décembre[[#This Row],[1]:[31]],$AH$5)</f>
        <v>0</v>
      </c>
      <c r="AI18" s="20">
        <f>COUNTIF(Décembre[[#This Row],[1]:[31]],$AI$4)+COUNTIF(Décembre[[#This Row],[1]:[31]],$AI$5)</f>
        <v>8</v>
      </c>
      <c r="AJ18" s="20">
        <f>COUNTIF(Décembre[[#This Row],[1]:[31]],$AJ$5)</f>
        <v>0</v>
      </c>
      <c r="AK18" s="20">
        <f>COUNTIF(Décembre[[#This Row],[1]:[31]],$AK$5)</f>
        <v>0</v>
      </c>
      <c r="AL18" s="20">
        <f>COUNTIF(Décembre[[#This Row],[1]:[31]],$AL$5)</f>
        <v>0</v>
      </c>
    </row>
    <row r="19" spans="2:38" ht="30" customHeight="1" x14ac:dyDescent="0.3">
      <c r="B19" s="16" t="s">
        <v>51</v>
      </c>
      <c r="C19" s="1" t="s">
        <v>38</v>
      </c>
      <c r="D19" s="1" t="s">
        <v>38</v>
      </c>
      <c r="E19" s="1" t="s">
        <v>38</v>
      </c>
      <c r="F19" s="1" t="s">
        <v>38</v>
      </c>
      <c r="G19" s="1" t="s">
        <v>38</v>
      </c>
      <c r="H19" s="1" t="s">
        <v>38</v>
      </c>
      <c r="I19" s="1" t="s">
        <v>38</v>
      </c>
      <c r="J19" s="1" t="s">
        <v>38</v>
      </c>
      <c r="K19" s="1" t="s">
        <v>38</v>
      </c>
      <c r="L19" s="1" t="s">
        <v>38</v>
      </c>
      <c r="M19" s="1" t="s">
        <v>38</v>
      </c>
      <c r="N19" s="1" t="s">
        <v>38</v>
      </c>
      <c r="O19" s="1" t="s">
        <v>38</v>
      </c>
      <c r="P19" s="1" t="s">
        <v>38</v>
      </c>
      <c r="Q19" s="1" t="s">
        <v>38</v>
      </c>
      <c r="R19" s="1" t="s">
        <v>38</v>
      </c>
      <c r="S19" s="1" t="s">
        <v>38</v>
      </c>
      <c r="T19" s="1" t="s">
        <v>38</v>
      </c>
      <c r="U19" s="1" t="s">
        <v>38</v>
      </c>
      <c r="V19" s="1" t="s">
        <v>38</v>
      </c>
      <c r="W19" s="1" t="s">
        <v>38</v>
      </c>
      <c r="X19" s="1" t="s">
        <v>38</v>
      </c>
      <c r="Y19" s="1" t="s">
        <v>38</v>
      </c>
      <c r="Z19" s="1" t="s">
        <v>38</v>
      </c>
      <c r="AA19" s="1" t="s">
        <v>38</v>
      </c>
      <c r="AB19" s="1" t="s">
        <v>38</v>
      </c>
      <c r="AC19" s="1" t="s">
        <v>38</v>
      </c>
      <c r="AD19" s="1" t="s">
        <v>38</v>
      </c>
      <c r="AE19" s="1" t="s">
        <v>38</v>
      </c>
      <c r="AF19" s="1" t="s">
        <v>38</v>
      </c>
      <c r="AG19" s="1" t="s">
        <v>38</v>
      </c>
      <c r="AH19" s="20">
        <f>COUNTIF(Décembre[[#This Row],[1]:[31]],$AH$5)</f>
        <v>0</v>
      </c>
      <c r="AI19" s="20">
        <f>COUNTIF(Décembre[[#This Row],[1]:[31]],$AI$4)+COUNTIF(Décembre[[#This Row],[1]:[31]],$AI$5)</f>
        <v>0</v>
      </c>
      <c r="AJ19" s="20">
        <f>COUNTIF(Décembre[[#This Row],[1]:[31]],$AJ$5)</f>
        <v>0</v>
      </c>
      <c r="AK19" s="20">
        <f>COUNTIF(Décembre[[#This Row],[1]:[31]],$AK$5)</f>
        <v>31</v>
      </c>
      <c r="AL19" s="20">
        <f>COUNTIF(Décembre[[#This Row],[1]:[31]],$AL$5)</f>
        <v>0</v>
      </c>
    </row>
    <row r="20" spans="2:38" ht="30" customHeight="1" x14ac:dyDescent="0.3">
      <c r="B20" s="19" t="s">
        <v>52</v>
      </c>
      <c r="C20" s="1"/>
      <c r="D20" s="1"/>
      <c r="E20" s="1"/>
      <c r="F20" s="1"/>
      <c r="G20" s="1"/>
      <c r="H20" s="1"/>
      <c r="I20" s="1"/>
      <c r="J20" s="1"/>
      <c r="K20" s="1"/>
      <c r="L20" s="1"/>
      <c r="M20" s="1"/>
      <c r="N20" s="1"/>
      <c r="O20" s="1" t="s">
        <v>67</v>
      </c>
      <c r="P20" s="1" t="s">
        <v>67</v>
      </c>
      <c r="Q20" s="1" t="s">
        <v>67</v>
      </c>
      <c r="R20" s="1"/>
      <c r="S20" s="1"/>
      <c r="T20" s="1"/>
      <c r="U20" s="1"/>
      <c r="V20" s="1"/>
      <c r="W20" s="1"/>
      <c r="X20" s="1"/>
      <c r="Y20" s="1"/>
      <c r="Z20" s="1"/>
      <c r="AA20" s="1"/>
      <c r="AB20" s="1"/>
      <c r="AC20" s="1"/>
      <c r="AD20" s="1"/>
      <c r="AE20" s="1"/>
      <c r="AF20" s="1" t="s">
        <v>37</v>
      </c>
      <c r="AG20" s="1"/>
      <c r="AH20" s="20">
        <f>COUNTIF(Décembre[[#This Row],[1]:[31]],$AH$5)</f>
        <v>0</v>
      </c>
      <c r="AI20" s="20">
        <f>COUNTIF(Décembre[[#This Row],[1]:[31]],$AI$4)+COUNTIF(Décembre[[#This Row],[1]:[31]],$AI$5)</f>
        <v>3</v>
      </c>
      <c r="AJ20" s="20">
        <f>COUNTIF(Décembre[[#This Row],[1]:[31]],$AJ$5)</f>
        <v>1</v>
      </c>
      <c r="AK20" s="20">
        <f>COUNTIF(Décembre[[#This Row],[1]:[31]],$AK$5)</f>
        <v>0</v>
      </c>
      <c r="AL20" s="20">
        <f>COUNTIF(Décembre[[#This Row],[1]:[31]],$AL$5)</f>
        <v>0</v>
      </c>
    </row>
    <row r="21" spans="2:38" ht="30" customHeight="1" x14ac:dyDescent="0.3">
      <c r="B21" s="18" t="s">
        <v>53</v>
      </c>
      <c r="C21" s="1" t="s">
        <v>66</v>
      </c>
      <c r="D21" s="1" t="s">
        <v>2</v>
      </c>
      <c r="E21" s="1" t="s">
        <v>2</v>
      </c>
      <c r="F21" s="1" t="s">
        <v>2</v>
      </c>
      <c r="G21" s="1" t="s">
        <v>2</v>
      </c>
      <c r="H21" s="1" t="s">
        <v>2</v>
      </c>
      <c r="I21" s="1" t="s">
        <v>2</v>
      </c>
      <c r="J21" s="1" t="s">
        <v>2</v>
      </c>
      <c r="K21" s="1" t="s">
        <v>2</v>
      </c>
      <c r="L21" s="1" t="s">
        <v>2</v>
      </c>
      <c r="M21" s="1" t="s">
        <v>2</v>
      </c>
      <c r="N21" s="1" t="s">
        <v>2</v>
      </c>
      <c r="O21" s="1" t="s">
        <v>2</v>
      </c>
      <c r="P21" s="1" t="s">
        <v>2</v>
      </c>
      <c r="Q21" s="1" t="s">
        <v>2</v>
      </c>
      <c r="R21" s="1"/>
      <c r="S21" s="1"/>
      <c r="T21" s="1"/>
      <c r="U21" s="1"/>
      <c r="V21" s="1"/>
      <c r="W21" s="1"/>
      <c r="X21" s="1"/>
      <c r="Y21" s="1"/>
      <c r="Z21" s="1"/>
      <c r="AA21" s="1"/>
      <c r="AB21" s="1"/>
      <c r="AC21" s="1"/>
      <c r="AD21" s="1"/>
      <c r="AE21" s="1"/>
      <c r="AF21" s="1"/>
      <c r="AG21" s="1"/>
      <c r="AH21" s="20">
        <f>COUNTIF(Décembre[[#This Row],[1]:[31]],$AH$5)</f>
        <v>14</v>
      </c>
      <c r="AI21" s="20">
        <f>COUNTIF(Décembre[[#This Row],[1]:[31]],$AI$4)+COUNTIF(Décembre[[#This Row],[1]:[31]],$AI$5)</f>
        <v>1</v>
      </c>
      <c r="AJ21" s="20">
        <f>COUNTIF(Décembre[[#This Row],[1]:[31]],$AJ$5)</f>
        <v>0</v>
      </c>
      <c r="AK21" s="20">
        <f>COUNTIF(Décembre[[#This Row],[1]:[31]],$AK$5)</f>
        <v>0</v>
      </c>
      <c r="AL21" s="20">
        <f>COUNTIF(Décembre[[#This Row],[1]:[31]],$AL$5)</f>
        <v>0</v>
      </c>
    </row>
    <row r="22" spans="2:38" ht="30" customHeight="1" x14ac:dyDescent="0.3">
      <c r="B22" s="17" t="s">
        <v>54</v>
      </c>
      <c r="C22" s="1"/>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20">
        <f>COUNTIF(Décembre[[#This Row],[1]:[31]],$AH$5)</f>
        <v>0</v>
      </c>
      <c r="AI22" s="20">
        <f>COUNTIF(Décembre[[#This Row],[1]:[31]],$AI$4)+COUNTIF(Décembre[[#This Row],[1]:[31]],$AI$5)</f>
        <v>0</v>
      </c>
      <c r="AJ22" s="20">
        <f>COUNTIF(Décembre[[#This Row],[1]:[31]],$AJ$5)</f>
        <v>0</v>
      </c>
      <c r="AK22" s="20">
        <f>COUNTIF(Décembre[[#This Row],[1]:[31]],$AK$5)</f>
        <v>0</v>
      </c>
      <c r="AL22" s="20">
        <f>COUNTIF(Décembre[[#This Row],[1]:[31]],$AL$5)</f>
        <v>0</v>
      </c>
    </row>
    <row r="23" spans="2:38" ht="30" customHeight="1" x14ac:dyDescent="0.3">
      <c r="B23" s="19" t="s">
        <v>55</v>
      </c>
      <c r="C23" s="1"/>
      <c r="D23" s="1"/>
      <c r="E23" s="1"/>
      <c r="F23" s="1"/>
      <c r="G23" s="1"/>
      <c r="H23" s="1"/>
      <c r="I23" s="1"/>
      <c r="J23" s="1"/>
      <c r="K23" s="1"/>
      <c r="L23" s="1"/>
      <c r="M23" s="1"/>
      <c r="N23" s="1"/>
      <c r="O23" s="1"/>
      <c r="P23" s="1"/>
      <c r="Q23" s="1"/>
      <c r="R23" s="1"/>
      <c r="S23" s="1"/>
      <c r="T23" s="1"/>
      <c r="U23" s="1"/>
      <c r="V23" s="1"/>
      <c r="W23" s="1"/>
      <c r="X23" s="1"/>
      <c r="Y23" s="1"/>
      <c r="Z23" s="1"/>
      <c r="AA23" s="1"/>
      <c r="AB23" s="1"/>
      <c r="AC23" s="1" t="s">
        <v>66</v>
      </c>
      <c r="AD23" s="1" t="s">
        <v>66</v>
      </c>
      <c r="AE23" s="1" t="s">
        <v>66</v>
      </c>
      <c r="AF23" s="1"/>
      <c r="AG23" s="1"/>
      <c r="AH23" s="20">
        <f>COUNTIF(Décembre[[#This Row],[1]:[31]],$AH$5)</f>
        <v>0</v>
      </c>
      <c r="AI23" s="20">
        <f>COUNTIF(Décembre[[#This Row],[1]:[31]],$AI$4)+COUNTIF(Décembre[[#This Row],[1]:[31]],$AI$5)</f>
        <v>3</v>
      </c>
      <c r="AJ23" s="20">
        <f>COUNTIF(Décembre[[#This Row],[1]:[31]],$AJ$5)</f>
        <v>0</v>
      </c>
      <c r="AK23" s="20">
        <f>COUNTIF(Décembre[[#This Row],[1]:[31]],$AK$5)</f>
        <v>0</v>
      </c>
      <c r="AL23" s="20">
        <f>COUNTIF(Décembre[[#This Row],[1]:[31]],$AL$5)</f>
        <v>0</v>
      </c>
    </row>
    <row r="24" spans="2:38" ht="30" customHeight="1" x14ac:dyDescent="0.3">
      <c r="B24" s="17" t="s">
        <v>56</v>
      </c>
      <c r="C24" s="1"/>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20">
        <f>COUNTIF(Décembre[[#This Row],[1]:[31]],$AH$5)</f>
        <v>0</v>
      </c>
      <c r="AI24" s="20">
        <f>COUNTIF(Décembre[[#This Row],[1]:[31]],$AI$4)+COUNTIF(Décembre[[#This Row],[1]:[31]],$AI$5)</f>
        <v>0</v>
      </c>
      <c r="AJ24" s="20">
        <f>COUNTIF(Décembre[[#This Row],[1]:[31]],$AJ$5)</f>
        <v>0</v>
      </c>
      <c r="AK24" s="20">
        <f>COUNTIF(Décembre[[#This Row],[1]:[31]],$AK$5)</f>
        <v>0</v>
      </c>
      <c r="AL24" s="20">
        <f>COUNTIF(Décembre[[#This Row],[1]:[31]],$AL$5)</f>
        <v>0</v>
      </c>
    </row>
    <row r="25" spans="2:38" ht="30" customHeight="1" x14ac:dyDescent="0.3">
      <c r="B25" s="19" t="s">
        <v>57</v>
      </c>
      <c r="C25" s="1"/>
      <c r="D25" s="1"/>
      <c r="E25" s="1"/>
      <c r="F25" s="1"/>
      <c r="G25" s="1"/>
      <c r="H25" s="1" t="s">
        <v>66</v>
      </c>
      <c r="I25" s="1" t="s">
        <v>66</v>
      </c>
      <c r="J25" s="1" t="s">
        <v>66</v>
      </c>
      <c r="K25" s="1"/>
      <c r="L25" s="1"/>
      <c r="M25" s="1"/>
      <c r="N25" s="1"/>
      <c r="O25" s="1"/>
      <c r="P25" s="1"/>
      <c r="Q25" s="1"/>
      <c r="R25" s="1"/>
      <c r="S25" s="1"/>
      <c r="T25" s="1"/>
      <c r="U25" s="1"/>
      <c r="V25" s="1"/>
      <c r="W25" s="1"/>
      <c r="X25" s="1"/>
      <c r="Y25" s="1"/>
      <c r="Z25" s="1"/>
      <c r="AA25" s="1"/>
      <c r="AB25" s="1"/>
      <c r="AC25" s="1"/>
      <c r="AD25" s="1"/>
      <c r="AE25" s="1"/>
      <c r="AF25" s="1"/>
      <c r="AG25" s="1"/>
      <c r="AH25" s="20">
        <f>COUNTIF(Décembre[[#This Row],[1]:[31]],$AH$5)</f>
        <v>0</v>
      </c>
      <c r="AI25" s="20">
        <f>COUNTIF(Décembre[[#This Row],[1]:[31]],$AI$4)+COUNTIF(Décembre[[#This Row],[1]:[31]],$AI$5)</f>
        <v>3</v>
      </c>
      <c r="AJ25" s="20">
        <f>COUNTIF(Décembre[[#This Row],[1]:[31]],$AJ$5)</f>
        <v>0</v>
      </c>
      <c r="AK25" s="20">
        <f>COUNTIF(Décembre[[#This Row],[1]:[31]],$AK$5)</f>
        <v>0</v>
      </c>
      <c r="AL25" s="20">
        <f>COUNTIF(Décembre[[#This Row],[1]:[31]],$AL$5)</f>
        <v>0</v>
      </c>
    </row>
    <row r="26" spans="2:38" ht="30" customHeight="1" x14ac:dyDescent="0.3">
      <c r="B26" s="16" t="s">
        <v>58</v>
      </c>
      <c r="C26" s="1"/>
      <c r="D26" s="1"/>
      <c r="E26" s="1"/>
      <c r="F26" s="1"/>
      <c r="G26" s="1"/>
      <c r="H26" s="1"/>
      <c r="I26" s="1"/>
      <c r="J26" s="1"/>
      <c r="K26" s="1"/>
      <c r="L26" s="1"/>
      <c r="M26" s="1"/>
      <c r="N26" s="1"/>
      <c r="O26" s="1" t="s">
        <v>66</v>
      </c>
      <c r="P26" s="1" t="s">
        <v>66</v>
      </c>
      <c r="Q26" s="1" t="s">
        <v>66</v>
      </c>
      <c r="R26" s="1"/>
      <c r="S26" s="1"/>
      <c r="T26" s="1"/>
      <c r="U26" s="1"/>
      <c r="V26" s="1"/>
      <c r="W26" s="1"/>
      <c r="X26" s="1"/>
      <c r="Y26" s="1"/>
      <c r="Z26" s="1"/>
      <c r="AA26" s="1"/>
      <c r="AB26" s="1"/>
      <c r="AC26" s="1" t="s">
        <v>67</v>
      </c>
      <c r="AD26" s="1" t="s">
        <v>67</v>
      </c>
      <c r="AE26" s="1" t="s">
        <v>67</v>
      </c>
      <c r="AF26" s="1"/>
      <c r="AG26" s="1"/>
      <c r="AH26" s="20">
        <f>COUNTIF(Décembre[[#This Row],[1]:[31]],$AH$5)</f>
        <v>0</v>
      </c>
      <c r="AI26" s="20">
        <f>COUNTIF(Décembre[[#This Row],[1]:[31]],$AI$4)+COUNTIF(Décembre[[#This Row],[1]:[31]],$AI$5)</f>
        <v>6</v>
      </c>
      <c r="AJ26" s="20">
        <f>COUNTIF(Décembre[[#This Row],[1]:[31]],$AJ$5)</f>
        <v>0</v>
      </c>
      <c r="AK26" s="20">
        <f>COUNTIF(Décembre[[#This Row],[1]:[31]],$AK$5)</f>
        <v>0</v>
      </c>
      <c r="AL26" s="20">
        <f>COUNTIF(Décembre[[#This Row],[1]:[31]],$AL$5)</f>
        <v>0</v>
      </c>
    </row>
    <row r="27" spans="2:38" ht="30" customHeight="1" x14ac:dyDescent="0.3">
      <c r="B27" s="19" t="s">
        <v>59</v>
      </c>
      <c r="C27" s="1"/>
      <c r="D27" s="1"/>
      <c r="E27" s="1"/>
      <c r="F27" s="1"/>
      <c r="G27" s="1"/>
      <c r="H27" s="1"/>
      <c r="I27" s="1"/>
      <c r="J27" s="1"/>
      <c r="K27" s="1"/>
      <c r="L27" s="1"/>
      <c r="M27" s="1"/>
      <c r="N27" s="1"/>
      <c r="O27" s="1"/>
      <c r="P27" s="1"/>
      <c r="Q27" s="1"/>
      <c r="R27" s="1"/>
      <c r="S27" s="1"/>
      <c r="T27" s="1"/>
      <c r="U27" s="1"/>
      <c r="V27" s="1" t="s">
        <v>67</v>
      </c>
      <c r="W27" s="1" t="s">
        <v>67</v>
      </c>
      <c r="X27" s="1" t="s">
        <v>67</v>
      </c>
      <c r="Y27" s="1"/>
      <c r="Z27" s="1"/>
      <c r="AA27" s="1"/>
      <c r="AB27" s="1"/>
      <c r="AC27" s="1"/>
      <c r="AD27" s="1"/>
      <c r="AE27" s="1"/>
      <c r="AF27" s="1"/>
      <c r="AG27" s="1"/>
      <c r="AH27" s="20">
        <f>COUNTIF(Décembre[[#This Row],[1]:[31]],$AH$5)</f>
        <v>0</v>
      </c>
      <c r="AI27" s="20">
        <f>COUNTIF(Décembre[[#This Row],[1]:[31]],$AI$4)+COUNTIF(Décembre[[#This Row],[1]:[31]],$AI$5)</f>
        <v>3</v>
      </c>
      <c r="AJ27" s="20">
        <f>COUNTIF(Décembre[[#This Row],[1]:[31]],$AJ$5)</f>
        <v>0</v>
      </c>
      <c r="AK27" s="20">
        <f>COUNTIF(Décembre[[#This Row],[1]:[31]],$AK$5)</f>
        <v>0</v>
      </c>
      <c r="AL27" s="20">
        <f>COUNTIF(Décembre[[#This Row],[1]:[31]],$AL$5)</f>
        <v>0</v>
      </c>
    </row>
    <row r="28" spans="2:38" ht="30" customHeight="1" x14ac:dyDescent="0.3">
      <c r="B28" s="16" t="s">
        <v>60</v>
      </c>
      <c r="C28" s="1"/>
      <c r="D28" s="1"/>
      <c r="E28" s="1"/>
      <c r="F28" s="1"/>
      <c r="G28" s="1"/>
      <c r="H28" s="1"/>
      <c r="I28" s="1"/>
      <c r="J28" s="1"/>
      <c r="K28" s="1"/>
      <c r="L28" s="1"/>
      <c r="M28" s="1"/>
      <c r="N28" s="1"/>
      <c r="O28" s="1" t="s">
        <v>67</v>
      </c>
      <c r="P28" s="1" t="s">
        <v>67</v>
      </c>
      <c r="Q28" s="1" t="s">
        <v>67</v>
      </c>
      <c r="R28" s="1"/>
      <c r="S28" s="1"/>
      <c r="T28" s="1"/>
      <c r="U28" s="1"/>
      <c r="V28" s="1"/>
      <c r="W28" s="1"/>
      <c r="X28" s="1"/>
      <c r="Y28" s="1"/>
      <c r="Z28" s="1"/>
      <c r="AA28" s="1"/>
      <c r="AB28" s="1"/>
      <c r="AC28" s="1"/>
      <c r="AD28" s="1"/>
      <c r="AE28" s="1"/>
      <c r="AF28" s="1"/>
      <c r="AG28" s="1"/>
      <c r="AH28" s="20">
        <f>COUNTIF(Décembre[[#This Row],[1]:[31]],$AH$5)</f>
        <v>0</v>
      </c>
      <c r="AI28" s="20">
        <f>COUNTIF(Décembre[[#This Row],[1]:[31]],$AI$4)+COUNTIF(Décembre[[#This Row],[1]:[31]],$AI$5)</f>
        <v>3</v>
      </c>
      <c r="AJ28" s="20">
        <f>COUNTIF(Décembre[[#This Row],[1]:[31]],$AJ$5)</f>
        <v>0</v>
      </c>
      <c r="AK28" s="20">
        <f>COUNTIF(Décembre[[#This Row],[1]:[31]],$AK$5)</f>
        <v>0</v>
      </c>
      <c r="AL28" s="20">
        <f>COUNTIF(Décembre[[#This Row],[1]:[31]],$AL$5)</f>
        <v>0</v>
      </c>
    </row>
    <row r="29" spans="2:38" ht="30" customHeight="1" x14ac:dyDescent="0.3">
      <c r="B29" s="16" t="s">
        <v>61</v>
      </c>
      <c r="C29" s="1" t="s">
        <v>67</v>
      </c>
      <c r="D29" s="1"/>
      <c r="E29" s="1"/>
      <c r="F29" s="1"/>
      <c r="G29" s="1"/>
      <c r="H29" s="1"/>
      <c r="I29" s="1"/>
      <c r="J29" s="1"/>
      <c r="K29" s="1"/>
      <c r="L29" s="1"/>
      <c r="M29" s="1"/>
      <c r="N29" s="1"/>
      <c r="O29" s="1"/>
      <c r="P29" s="1"/>
      <c r="Q29" s="1"/>
      <c r="R29" s="1"/>
      <c r="S29" s="1"/>
      <c r="T29" s="1"/>
      <c r="U29" s="1"/>
      <c r="V29" s="1" t="s">
        <v>67</v>
      </c>
      <c r="W29" s="1" t="s">
        <v>67</v>
      </c>
      <c r="X29" s="1" t="s">
        <v>67</v>
      </c>
      <c r="Y29" s="1"/>
      <c r="Z29" s="1"/>
      <c r="AA29" s="1"/>
      <c r="AB29" s="1"/>
      <c r="AC29" s="1"/>
      <c r="AD29" s="1"/>
      <c r="AE29" s="1"/>
      <c r="AF29" s="1"/>
      <c r="AG29" s="1"/>
      <c r="AH29" s="20">
        <f>COUNTIF(Décembre[[#This Row],[1]:[31]],$AH$5)</f>
        <v>0</v>
      </c>
      <c r="AI29" s="20">
        <f>COUNTIF(Décembre[[#This Row],[1]:[31]],$AI$4)+COUNTIF(Décembre[[#This Row],[1]:[31]],$AI$5)</f>
        <v>4</v>
      </c>
      <c r="AJ29" s="20">
        <f>COUNTIF(Décembre[[#This Row],[1]:[31]],$AJ$5)</f>
        <v>0</v>
      </c>
      <c r="AK29" s="20">
        <f>COUNTIF(Décembre[[#This Row],[1]:[31]],$AK$5)</f>
        <v>0</v>
      </c>
      <c r="AL29" s="20">
        <f>COUNTIF(Décembre[[#This Row],[1]:[31]],$AL$5)</f>
        <v>0</v>
      </c>
    </row>
    <row r="30" spans="2:38" ht="30" customHeight="1" x14ac:dyDescent="0.3">
      <c r="B30" s="19" t="s">
        <v>62</v>
      </c>
      <c r="C30" s="1"/>
      <c r="D30" s="1"/>
      <c r="E30" s="1"/>
      <c r="F30" s="1"/>
      <c r="G30" s="1"/>
      <c r="H30" s="1"/>
      <c r="I30" s="1"/>
      <c r="J30" s="1"/>
      <c r="K30" s="1"/>
      <c r="L30" s="1"/>
      <c r="M30" s="1"/>
      <c r="N30" s="1"/>
      <c r="O30" s="1"/>
      <c r="P30" s="1"/>
      <c r="Q30" s="1"/>
      <c r="R30" s="1"/>
      <c r="S30" s="1"/>
      <c r="T30" s="1"/>
      <c r="U30" s="1"/>
      <c r="V30" s="1"/>
      <c r="W30" s="1"/>
      <c r="X30" s="1"/>
      <c r="Y30" s="1"/>
      <c r="Z30" s="1"/>
      <c r="AA30" s="1"/>
      <c r="AB30" s="1"/>
      <c r="AC30" s="1" t="s">
        <v>67</v>
      </c>
      <c r="AD30" s="1" t="s">
        <v>67</v>
      </c>
      <c r="AE30" s="1" t="s">
        <v>67</v>
      </c>
      <c r="AF30" s="1"/>
      <c r="AG30" s="1"/>
      <c r="AH30" s="20">
        <f>COUNTIF(Décembre[[#This Row],[1]:[31]],$AH$5)</f>
        <v>0</v>
      </c>
      <c r="AI30" s="20">
        <f>COUNTIF(Décembre[[#This Row],[1]:[31]],$AI$4)+COUNTIF(Décembre[[#This Row],[1]:[31]],$AI$5)</f>
        <v>3</v>
      </c>
      <c r="AJ30" s="20">
        <f>COUNTIF(Décembre[[#This Row],[1]:[31]],$AJ$5)</f>
        <v>0</v>
      </c>
      <c r="AK30" s="20">
        <f>COUNTIF(Décembre[[#This Row],[1]:[31]],$AK$5)</f>
        <v>0</v>
      </c>
      <c r="AL30" s="20">
        <f>COUNTIF(Décembre[[#This Row],[1]:[31]],$AL$5)</f>
        <v>0</v>
      </c>
    </row>
    <row r="31" spans="2:38" ht="30" customHeight="1" x14ac:dyDescent="0.3">
      <c r="B31" s="19" t="s">
        <v>63</v>
      </c>
      <c r="C31" s="1"/>
      <c r="D31" s="1"/>
      <c r="E31" s="1"/>
      <c r="F31" s="1"/>
      <c r="G31" s="1"/>
      <c r="H31" s="1" t="s">
        <v>67</v>
      </c>
      <c r="I31" s="1" t="s">
        <v>67</v>
      </c>
      <c r="J31" s="1" t="s">
        <v>67</v>
      </c>
      <c r="K31" s="1"/>
      <c r="L31" s="1"/>
      <c r="M31" s="1"/>
      <c r="N31" s="1"/>
      <c r="O31" s="1"/>
      <c r="P31" s="1"/>
      <c r="Q31" s="1"/>
      <c r="R31" s="1"/>
      <c r="S31" s="1"/>
      <c r="T31" s="1"/>
      <c r="U31" s="1"/>
      <c r="V31" s="1"/>
      <c r="W31" s="1"/>
      <c r="X31" s="1"/>
      <c r="Y31" s="1"/>
      <c r="Z31" s="1"/>
      <c r="AA31" s="1"/>
      <c r="AB31" s="1"/>
      <c r="AC31" s="1"/>
      <c r="AD31" s="1"/>
      <c r="AE31" s="1"/>
      <c r="AF31" s="1"/>
      <c r="AG31" s="1"/>
      <c r="AH31" s="20">
        <f>COUNTIF(Décembre[[#This Row],[1]:[31]],$AH$5)</f>
        <v>0</v>
      </c>
      <c r="AI31" s="20">
        <f>COUNTIF(Décembre[[#This Row],[1]:[31]],$AI$4)+COUNTIF(Décembre[[#This Row],[1]:[31]],$AI$5)</f>
        <v>3</v>
      </c>
      <c r="AJ31" s="20">
        <f>COUNTIF(Décembre[[#This Row],[1]:[31]],$AJ$5)</f>
        <v>0</v>
      </c>
      <c r="AK31" s="20">
        <f>COUNTIF(Décembre[[#This Row],[1]:[31]],$AK$5)</f>
        <v>0</v>
      </c>
      <c r="AL31" s="20">
        <f>COUNTIF(Décembre[[#This Row],[1]:[31]],$AL$5)</f>
        <v>0</v>
      </c>
    </row>
    <row r="32" spans="2:38" ht="30" customHeight="1" x14ac:dyDescent="0.3">
      <c r="B32" s="17" t="s">
        <v>64</v>
      </c>
      <c r="C32" s="1"/>
      <c r="D32" s="1" t="s">
        <v>37</v>
      </c>
      <c r="E32" s="1" t="s">
        <v>37</v>
      </c>
      <c r="F32" s="1" t="s">
        <v>37</v>
      </c>
      <c r="G32" s="1" t="s">
        <v>37</v>
      </c>
      <c r="H32" s="1" t="s">
        <v>37</v>
      </c>
      <c r="I32" s="1"/>
      <c r="J32" s="1"/>
      <c r="K32" s="1"/>
      <c r="L32" s="1"/>
      <c r="M32" s="1"/>
      <c r="N32" s="1"/>
      <c r="O32" s="1"/>
      <c r="P32" s="1"/>
      <c r="Q32" s="1"/>
      <c r="R32" s="1"/>
      <c r="S32" s="1"/>
      <c r="T32" s="1"/>
      <c r="U32" s="1"/>
      <c r="V32" s="1"/>
      <c r="W32" s="1"/>
      <c r="X32" s="1"/>
      <c r="Y32" s="1"/>
      <c r="Z32" s="1"/>
      <c r="AA32" s="1"/>
      <c r="AB32" s="1"/>
      <c r="AC32" s="1"/>
      <c r="AD32" s="1"/>
      <c r="AE32" s="1"/>
      <c r="AF32" s="1" t="s">
        <v>37</v>
      </c>
      <c r="AG32" s="1"/>
      <c r="AH32" s="20">
        <f>COUNTIF(Décembre[[#This Row],[1]:[31]],$AH$5)</f>
        <v>0</v>
      </c>
      <c r="AI32" s="20">
        <f>COUNTIF(Décembre[[#This Row],[1]:[31]],$AI$4)+COUNTIF(Décembre[[#This Row],[1]:[31]],$AI$5)</f>
        <v>0</v>
      </c>
      <c r="AJ32" s="20">
        <f>COUNTIF(Décembre[[#This Row],[1]:[31]],$AJ$5)</f>
        <v>6</v>
      </c>
      <c r="AK32" s="20">
        <f>COUNTIF(Décembre[[#This Row],[1]:[31]],$AK$5)</f>
        <v>0</v>
      </c>
      <c r="AL32" s="20">
        <f>COUNTIF(Décembre[[#This Row],[1]:[31]],$AL$5)</f>
        <v>0</v>
      </c>
    </row>
    <row r="33" spans="2:38" ht="30" customHeight="1" x14ac:dyDescent="0.3">
      <c r="B33" s="16" t="s">
        <v>65</v>
      </c>
      <c r="C33" s="1"/>
      <c r="D33" s="1"/>
      <c r="E33" s="1"/>
      <c r="F33" s="1"/>
      <c r="G33" s="1"/>
      <c r="H33" s="1" t="s">
        <v>67</v>
      </c>
      <c r="I33" s="1" t="s">
        <v>67</v>
      </c>
      <c r="J33" s="1" t="s">
        <v>67</v>
      </c>
      <c r="K33" s="1"/>
      <c r="L33" s="1"/>
      <c r="M33" s="1"/>
      <c r="N33" s="1"/>
      <c r="O33" s="1"/>
      <c r="P33" s="1"/>
      <c r="Q33" s="1"/>
      <c r="R33" s="1"/>
      <c r="S33" s="1"/>
      <c r="T33" s="1"/>
      <c r="U33" s="1"/>
      <c r="V33" s="1"/>
      <c r="W33" s="1"/>
      <c r="X33" s="1"/>
      <c r="Y33" s="1"/>
      <c r="Z33" s="1"/>
      <c r="AA33" s="1"/>
      <c r="AB33" s="1"/>
      <c r="AC33" s="1"/>
      <c r="AD33" s="1"/>
      <c r="AE33" s="1"/>
      <c r="AF33" s="1"/>
      <c r="AG33" s="1"/>
      <c r="AH33" s="20">
        <f>COUNTIF(Décembre[[#This Row],[1]:[31]],$AH$5)</f>
        <v>0</v>
      </c>
      <c r="AI33" s="20">
        <f>COUNTIF(Décembre[[#This Row],[1]:[31]],$AI$4)+COUNTIF(Décembre[[#This Row],[1]:[31]],$AI$5)</f>
        <v>3</v>
      </c>
      <c r="AJ33" s="20">
        <f>COUNTIF(Décembre[[#This Row],[1]:[31]],$AJ$5)</f>
        <v>0</v>
      </c>
      <c r="AK33" s="20">
        <f>COUNTIF(Décembre[[#This Row],[1]:[31]],$AK$5)</f>
        <v>0</v>
      </c>
      <c r="AL33" s="20">
        <f>COUNTIF(Décembre[[#This Row],[1]:[31]],$AL$5)</f>
        <v>0</v>
      </c>
    </row>
    <row r="34" spans="2:38" ht="30" customHeight="1" x14ac:dyDescent="0.3">
      <c r="B34" s="12">
        <v>28</v>
      </c>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20">
        <f>COUNTIF(Décembre[[#This Row],[1]:[31]],$AH$5)</f>
        <v>0</v>
      </c>
      <c r="AI34" s="20">
        <f>COUNTIF(Décembre[[#This Row],[1]:[31]],$AI$4)+COUNTIF(Décembre[[#This Row],[1]:[31]],$AI$5)</f>
        <v>0</v>
      </c>
      <c r="AJ34" s="20">
        <f>COUNTIF(Décembre[[#This Row],[1]:[31]],$AJ$5)</f>
        <v>0</v>
      </c>
      <c r="AK34" s="20">
        <f>COUNTIF(Décembre[[#This Row],[1]:[31]],$AK$5)</f>
        <v>0</v>
      </c>
      <c r="AL34" s="20">
        <f>COUNTIF(Décembre[[#This Row],[1]:[31]],$AL$5)</f>
        <v>0</v>
      </c>
    </row>
    <row r="35" spans="2:38" ht="30" customHeight="1" x14ac:dyDescent="0.3">
      <c r="B35" s="12">
        <v>29</v>
      </c>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20">
        <f>COUNTIF(Décembre[[#This Row],[1]:[31]],$AH$5)</f>
        <v>0</v>
      </c>
      <c r="AI35" s="20">
        <f>COUNTIF(Décembre[[#This Row],[1]:[31]],$AI$4)+COUNTIF(Décembre[[#This Row],[1]:[31]],$AI$5)</f>
        <v>0</v>
      </c>
      <c r="AJ35" s="20">
        <f>COUNTIF(Décembre[[#This Row],[1]:[31]],$AJ$5)</f>
        <v>0</v>
      </c>
      <c r="AK35" s="20">
        <f>COUNTIF(Décembre[[#This Row],[1]:[31]],$AK$5)</f>
        <v>0</v>
      </c>
      <c r="AL35" s="20">
        <f>COUNTIF(Décembre[[#This Row],[1]:[31]],$AL$5)</f>
        <v>0</v>
      </c>
    </row>
    <row r="36" spans="2:38" ht="30" customHeight="1" x14ac:dyDescent="0.3">
      <c r="B36" s="13">
        <v>30</v>
      </c>
      <c r="C36" s="1"/>
      <c r="D36" s="1"/>
      <c r="E36" s="1"/>
      <c r="F36" s="1"/>
      <c r="G36" s="1"/>
      <c r="H36" s="1"/>
      <c r="I36" s="1"/>
      <c r="J36" s="1"/>
      <c r="K36" s="1"/>
      <c r="L36" s="1"/>
      <c r="M36" s="1"/>
      <c r="N36" s="1"/>
      <c r="O36" s="1"/>
      <c r="P36" s="1"/>
      <c r="Q36" s="1"/>
      <c r="R36" s="1"/>
      <c r="S36" s="1"/>
      <c r="T36" s="1"/>
      <c r="U36" s="1"/>
      <c r="V36" s="1" t="s">
        <v>7</v>
      </c>
      <c r="W36" s="1" t="s">
        <v>7</v>
      </c>
      <c r="X36" s="1" t="s">
        <v>7</v>
      </c>
      <c r="Y36" s="1" t="s">
        <v>7</v>
      </c>
      <c r="Z36" s="1" t="s">
        <v>7</v>
      </c>
      <c r="AA36" s="1" t="s">
        <v>7</v>
      </c>
      <c r="AB36" s="1" t="s">
        <v>7</v>
      </c>
      <c r="AC36" s="1" t="s">
        <v>7</v>
      </c>
      <c r="AD36" s="1" t="s">
        <v>7</v>
      </c>
      <c r="AE36" s="1"/>
      <c r="AF36" s="1"/>
      <c r="AG36" s="1"/>
      <c r="AH36" s="20">
        <f>COUNTIF(Décembre[[#This Row],[1]:[31]],$AH$5)</f>
        <v>0</v>
      </c>
      <c r="AI36" s="20">
        <f>COUNTIF(Décembre[[#This Row],[1]:[31]],$AI$4)+COUNTIF(Décembre[[#This Row],[1]:[31]],$AI$5)</f>
        <v>0</v>
      </c>
      <c r="AJ36" s="20">
        <f>COUNTIF(Décembre[[#This Row],[1]:[31]],$AJ$5)</f>
        <v>0</v>
      </c>
      <c r="AK36" s="20">
        <f>COUNTIF(Décembre[[#This Row],[1]:[31]],$AK$5)</f>
        <v>0</v>
      </c>
      <c r="AL36" s="20">
        <f>COUNTIF(Décembre[[#This Row],[1]:[31]],$AL$5)</f>
        <v>9</v>
      </c>
    </row>
    <row r="37" spans="2:38" ht="30" customHeight="1" x14ac:dyDescent="0.3">
      <c r="B37" s="26"/>
      <c r="AH37" s="21">
        <f>SUM(AH7:AH36)</f>
        <v>14</v>
      </c>
      <c r="AI37" s="21">
        <f t="shared" ref="AI37:AL37" si="1">SUM(AI7:AI36)</f>
        <v>60</v>
      </c>
      <c r="AJ37" s="21">
        <f t="shared" si="1"/>
        <v>17</v>
      </c>
      <c r="AK37" s="21">
        <f t="shared" si="1"/>
        <v>31</v>
      </c>
      <c r="AL37" s="21">
        <f t="shared" si="1"/>
        <v>9</v>
      </c>
    </row>
  </sheetData>
  <mergeCells count="8">
    <mergeCell ref="AC2:AF2"/>
    <mergeCell ref="C4:AG4"/>
    <mergeCell ref="D2:E2"/>
    <mergeCell ref="G2:I2"/>
    <mergeCell ref="K2:L2"/>
    <mergeCell ref="N2:Q2"/>
    <mergeCell ref="S2:V2"/>
    <mergeCell ref="X2:AA2"/>
  </mergeCells>
  <conditionalFormatting sqref="AH7:AH36">
    <cfRule type="dataBar" priority="36">
      <dataBar>
        <cfvo type="num" val="0"/>
        <cfvo type="num" val="31"/>
        <color theme="2" tint="-0.249977111117893"/>
      </dataBar>
      <extLst>
        <ext xmlns:x14="http://schemas.microsoft.com/office/spreadsheetml/2009/9/main" uri="{B025F937-C7B1-47D3-B67F-A62EFF666E3E}">
          <x14:id>{39B269DD-0436-4CFF-A7A8-E8F453FCFEDC}</x14:id>
        </ext>
      </extLst>
    </cfRule>
  </conditionalFormatting>
  <conditionalFormatting sqref="AI7:AK36">
    <cfRule type="dataBar" priority="29">
      <dataBar>
        <cfvo type="num" val="0"/>
        <cfvo type="num" val="31"/>
        <color theme="2" tint="-0.249977111117893"/>
      </dataBar>
      <extLst>
        <ext xmlns:x14="http://schemas.microsoft.com/office/spreadsheetml/2009/9/main" uri="{B025F937-C7B1-47D3-B67F-A62EFF666E3E}">
          <x14:id>{21DA3BD3-6416-4BDA-ADCE-5F1AF47525EB}</x14:id>
        </ext>
      </extLst>
    </cfRule>
  </conditionalFormatting>
  <conditionalFormatting sqref="AI5">
    <cfRule type="expression" priority="23">
      <formula>AI5=""</formula>
    </cfRule>
    <cfRule type="expression" dxfId="1293" priority="24">
      <formula>AI5=CléPersonnalisée2</formula>
    </cfRule>
    <cfRule type="expression" dxfId="1292" priority="25">
      <formula>AI5=CléPersonnalisée1</formula>
    </cfRule>
    <cfRule type="expression" dxfId="1291" priority="26">
      <formula>AI5=CléMaladie</formula>
    </cfRule>
    <cfRule type="expression" dxfId="1290" priority="27">
      <formula>AI5=CléPersonnel</formula>
    </cfRule>
    <cfRule type="expression" dxfId="1289" priority="28">
      <formula>AI5=CléCongé</formula>
    </cfRule>
  </conditionalFormatting>
  <conditionalFormatting sqref="AJ5">
    <cfRule type="expression" priority="17">
      <formula>AJ5=""</formula>
    </cfRule>
    <cfRule type="expression" dxfId="1288" priority="18">
      <formula>AJ5=CléPersonnalisée2</formula>
    </cfRule>
    <cfRule type="expression" dxfId="1287" priority="19">
      <formula>AJ5=CléPersonnalisée1</formula>
    </cfRule>
    <cfRule type="expression" dxfId="1286" priority="20">
      <formula>AJ5=CléMaladie</formula>
    </cfRule>
    <cfRule type="expression" dxfId="1285" priority="21">
      <formula>AJ5=CléPersonnel</formula>
    </cfRule>
    <cfRule type="expression" dxfId="1284" priority="22">
      <formula>AJ5=CléCongé</formula>
    </cfRule>
  </conditionalFormatting>
  <conditionalFormatting sqref="AI4">
    <cfRule type="expression" priority="11">
      <formula>AI4=""</formula>
    </cfRule>
    <cfRule type="expression" dxfId="1283" priority="12">
      <formula>AI4=CléPersonnalisée2</formula>
    </cfRule>
    <cfRule type="expression" dxfId="1282" priority="13">
      <formula>AI4=CléPersonnalisée1</formula>
    </cfRule>
    <cfRule type="expression" dxfId="1281" priority="14">
      <formula>AI4=CléMaladie</formula>
    </cfRule>
    <cfRule type="expression" dxfId="1280" priority="15">
      <formula>AI4=CléPersonnel</formula>
    </cfRule>
    <cfRule type="expression" dxfId="1279" priority="16">
      <formula>AI4=CléCongé</formula>
    </cfRule>
  </conditionalFormatting>
  <conditionalFormatting sqref="C5:AG6">
    <cfRule type="expression" dxfId="1278" priority="37">
      <formula>COUNTIF(feries,C$5)&gt;0</formula>
    </cfRule>
  </conditionalFormatting>
  <conditionalFormatting sqref="AL7:AL36">
    <cfRule type="dataBar" priority="9">
      <dataBar>
        <cfvo type="num" val="0"/>
        <cfvo type="num" val="31"/>
        <color theme="2" tint="-0.249977111117893"/>
      </dataBar>
      <extLst>
        <ext xmlns:x14="http://schemas.microsoft.com/office/spreadsheetml/2009/9/main" uri="{B025F937-C7B1-47D3-B67F-A62EFF666E3E}">
          <x14:id>{515E4094-9760-45C5-8D87-B152392CEAA3}</x14:id>
        </ext>
      </extLst>
    </cfRule>
  </conditionalFormatting>
  <conditionalFormatting sqref="C17:AG36">
    <cfRule type="expression" dxfId="531" priority="8">
      <formula>COUNTIF(feries,C$5)&gt;0</formula>
    </cfRule>
  </conditionalFormatting>
  <conditionalFormatting sqref="C7:AG36">
    <cfRule type="expression" priority="1">
      <formula>C7=""</formula>
    </cfRule>
    <cfRule type="cellIs" dxfId="530" priority="2" operator="equal">
      <formula>"M"</formula>
    </cfRule>
    <cfRule type="cellIs" dxfId="529" priority="3" operator="equal">
      <formula>"A"</formula>
    </cfRule>
    <cfRule type="cellIs" dxfId="528" priority="4" operator="equal">
      <formula>"FS"</formula>
    </cfRule>
    <cfRule type="cellIs" dxfId="527" priority="5" operator="equal">
      <formula>"G2"</formula>
    </cfRule>
    <cfRule type="cellIs" dxfId="526" priority="6" operator="equal">
      <formula>"G1"</formula>
    </cfRule>
    <cfRule type="cellIs" dxfId="525" priority="7" operator="equal">
      <formula>"C"</formula>
    </cfRule>
  </conditionalFormatting>
  <dataValidations count="15">
    <dataValidation allowBlank="1" showInputMessage="1" showErrorMessage="1" prompt="Entrez l’année dans la cellule ci-dessous" sqref="AH3:AK3" xr:uid="{3F782D21-AC80-4AEA-A3DE-2538C8BCECF2}"/>
    <dataValidation allowBlank="1" showInputMessage="1" showErrorMessage="1" prompt="Le Calendrier des absences des employés suit les absences exprimées en jours pour chaque mois. Il existe 13 feuilles de calcul, 12 mensuelles et la dernière pour les noms des employés. Suivez les absences du mois de janvier dans cette feuille de calcul" sqref="A1" xr:uid="{19757B25-FE2F-484F-87E0-7666F352AE23}"/>
    <dataValidation allowBlank="1" showInputMessage="1" showErrorMessage="1" prompt="Entrez une étiquette pour décrire la clé personnalisée à gauche" sqref="N2 S2 X2 AC2" xr:uid="{72000F0F-9B1D-4219-A437-EAE950EE5D23}"/>
    <dataValidation allowBlank="1" showInputMessage="1" showErrorMessage="1" prompt="Entrez une lettre et personnalisez l’étiquette à droite pour ajouter un élément de clé" sqref="M2 R2 AK5" xr:uid="{667093D2-A663-4D7B-BC77-FD039655ED95}"/>
    <dataValidation allowBlank="1" showInputMessage="1" showErrorMessage="1" prompt="La lettre « M » indique une absence pour cause de maladie" sqref="J2" xr:uid="{B61E4ACA-609E-4D80-9B7B-9C222B11552E}"/>
    <dataValidation allowBlank="1" showInputMessage="1" showErrorMessage="1" prompt="La lettre « P » indique une absence pour motifs personnels" sqref="F2" xr:uid="{63078508-7580-41B9-AFE2-1DB55F45751D}"/>
    <dataValidation allowBlank="1" showInputMessage="1" showErrorMessage="1" prompt="La lettre « C » indique une absence pour cause de congé" sqref="C2 AH5" xr:uid="{20BBA46A-FB8B-4833-9AFD-855FD2D9AD0C}"/>
    <dataValidation allowBlank="1" showInputMessage="1" showErrorMessage="1" prompt="Cette ligne définit les clés utilisées dans le tableau : Congé en C2, Personnel en F2 et Congé maladie en J2. Les cellules M2 et R2 sont personnalisables" sqref="B2" xr:uid="{B6894CCF-4E6F-462E-9391-849582C4D574}"/>
    <dataValidation allowBlank="1" showInputMessage="1" showErrorMessage="1" prompt="Mois de ce calendrier des absences. Mettez à jour l’année dans la cellule AH4. Suivez les totaux mensuels dans la dernière cellule du tableau. Entrez les noms des employés dans la colonne B du tableau" sqref="B4" xr:uid="{A6C21C86-6170-44AD-8932-4A4D1AF5FC33}"/>
    <dataValidation allowBlank="1" showInputMessage="1" showErrorMessage="1" prompt="Si vous mettez à jour le titre, le changement est automatiquement répercuté sur chaque feuille de calcul. Si vous mettez à jour le titre, le changement est automatiquement répercuté sur chaque feuille de calcul" sqref="B1" xr:uid="{0CD8027B-4022-4DF4-A23C-05584C0015ED}"/>
    <dataValidation allowBlank="1" showInputMessage="1" showErrorMessage="1" prompt="Calcule automatiquement le nombre total de jours d’absence d’un employé durant ce mois" sqref="AH6:AL6" xr:uid="{8DFD04FB-920E-4DCD-8F3E-9673A1885794}"/>
    <dataValidation allowBlank="1" showInputMessage="1" showErrorMessage="1" prompt="Les jours de la semaine dans cette ligne sont mis à jour automatiquement pour le mois en fonction de l’année entrée dans AH4. Chaque jour du mois est une colonne dans laquelle noter l’absence et le motif d’absence d’un employé" sqref="C5" xr:uid="{BED7FF19-07E4-4B24-8EFD-F5FA353407BA}"/>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C2A69069-8C60-4152-8E22-71550A845B3B}"/>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C8570CC6-9A23-4756-9375-5E0A6FDFF26A}"/>
    <dataValidation allowBlank="1" showInputMessage="1" showErrorMessage="1" prompt="Entrez l’année dans cette cellule." sqref="AH4 AJ4:AK4" xr:uid="{835F78A3-D791-4FB3-81F4-66F3C1E7DF01}"/>
  </dataValidations>
  <pageMargins left="0" right="0" top="0" bottom="0" header="0" footer="0"/>
  <pageSetup paperSize="8" scale="74" fitToWidth="0" orientation="landscape"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39B269DD-0436-4CFF-A7A8-E8F453FCFEDC}">
            <x14:dataBar minLength="0" maxLength="100">
              <x14:cfvo type="num">
                <xm:f>0</xm:f>
              </x14:cfvo>
              <x14:cfvo type="num">
                <xm:f>31</xm:f>
              </x14:cfvo>
              <x14:negativeFillColor rgb="FFFF0000"/>
              <x14:axisColor rgb="FF000000"/>
            </x14:dataBar>
          </x14:cfRule>
          <xm:sqref>AH7:AH36</xm:sqref>
        </x14:conditionalFormatting>
        <x14:conditionalFormatting xmlns:xm="http://schemas.microsoft.com/office/excel/2006/main">
          <x14:cfRule type="dataBar" id="{21DA3BD3-6416-4BDA-ADCE-5F1AF47525EB}">
            <x14:dataBar minLength="0" maxLength="100">
              <x14:cfvo type="num">
                <xm:f>0</xm:f>
              </x14:cfvo>
              <x14:cfvo type="num">
                <xm:f>31</xm:f>
              </x14:cfvo>
              <x14:negativeFillColor rgb="FFFF0000"/>
              <x14:axisColor rgb="FF000000"/>
            </x14:dataBar>
          </x14:cfRule>
          <xm:sqref>AI7:AK36</xm:sqref>
        </x14:conditionalFormatting>
        <x14:conditionalFormatting xmlns:xm="http://schemas.microsoft.com/office/excel/2006/main">
          <x14:cfRule type="dataBar" id="{515E4094-9760-45C5-8D87-B152392CEAA3}">
            <x14:dataBar minLength="0" maxLength="100">
              <x14:cfvo type="num">
                <xm:f>0</xm:f>
              </x14:cfvo>
              <x14:cfvo type="num">
                <xm:f>31</xm:f>
              </x14:cfvo>
              <x14:negativeFillColor rgb="FFFF0000"/>
              <x14:axisColor rgb="FF000000"/>
            </x14:dataBar>
          </x14:cfRule>
          <xm:sqref>AL7:AL36</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E9B3E570-0AA8-4DE2-BAAD-05272F242F88}">
          <x14:formula1>
            <xm:f>'Noms des employés'!$B$4:$B$33</xm:f>
          </x14:formula1>
          <xm:sqref>B7:B36</xm:sqref>
        </x14:dataValidation>
        <x14:dataValidation type="list" allowBlank="1" showInputMessage="1" showErrorMessage="1" prompt="Entrez une lettre et personnalisez l’étiquette à droite pour ajouter un élément de clé" xr:uid="{EA4EF7F4-D8D5-4C4F-9217-A13B43607492}">
          <x14:formula1>
            <xm:f>'Noms des employés'!$L$1:$L$6</xm:f>
          </x14:formula1>
          <xm:sqref>C7:AG36</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tabColor theme="1"/>
  </sheetPr>
  <dimension ref="B1:L33"/>
  <sheetViews>
    <sheetView showGridLines="0" workbookViewId="0">
      <selection activeCell="L8" sqref="L8"/>
    </sheetView>
  </sheetViews>
  <sheetFormatPr baseColWidth="10" defaultColWidth="9.21875" defaultRowHeight="30" customHeight="1" x14ac:dyDescent="0.3"/>
  <cols>
    <col min="1" max="1" width="2.77734375" customWidth="1"/>
    <col min="2" max="2" width="30.77734375" customWidth="1"/>
    <col min="3" max="3" width="2.77734375" customWidth="1"/>
    <col min="9" max="9" width="19.33203125" customWidth="1"/>
    <col min="10" max="10" width="19.21875" customWidth="1"/>
  </cols>
  <sheetData>
    <row r="1" spans="2:12" ht="50.1" customHeight="1" x14ac:dyDescent="0.25">
      <c r="B1" s="7" t="s">
        <v>36</v>
      </c>
      <c r="I1" s="27" t="s">
        <v>78</v>
      </c>
      <c r="J1" s="28">
        <f>DATE(AnnéeCalendrier,1,1)</f>
        <v>44927</v>
      </c>
      <c r="L1" s="38" t="s">
        <v>2</v>
      </c>
    </row>
    <row r="2" spans="2:12" ht="15" customHeight="1" x14ac:dyDescent="0.25">
      <c r="I2" s="27" t="s">
        <v>79</v>
      </c>
      <c r="J2" s="28">
        <f>ROUND(DATE(AnnéeCalendrier,4,MOD(234-11*MOD(AnnéeCalendrier,19),30))/7,)*7-6</f>
        <v>45025</v>
      </c>
      <c r="L2" s="39" t="s">
        <v>66</v>
      </c>
    </row>
    <row r="3" spans="2:12" ht="30" customHeight="1" x14ac:dyDescent="0.25">
      <c r="B3" t="s">
        <v>36</v>
      </c>
      <c r="I3" s="27" t="s">
        <v>80</v>
      </c>
      <c r="J3" s="28">
        <f>SUM(J2+1)</f>
        <v>45026</v>
      </c>
      <c r="L3" s="40" t="s">
        <v>67</v>
      </c>
    </row>
    <row r="4" spans="2:12" ht="30" customHeight="1" x14ac:dyDescent="0.25">
      <c r="B4" s="9" t="s">
        <v>39</v>
      </c>
      <c r="I4" s="27" t="s">
        <v>81</v>
      </c>
      <c r="J4" s="28">
        <f>DATE(AnnéeCalendrier,5,1)</f>
        <v>45047</v>
      </c>
      <c r="L4" s="41" t="s">
        <v>37</v>
      </c>
    </row>
    <row r="5" spans="2:12" ht="30" customHeight="1" x14ac:dyDescent="0.25">
      <c r="B5" s="9" t="s">
        <v>40</v>
      </c>
      <c r="I5" s="27" t="s">
        <v>82</v>
      </c>
      <c r="J5" s="28">
        <f>DATE(AnnéeCalendrier,5,8)</f>
        <v>45054</v>
      </c>
      <c r="L5" s="42" t="s">
        <v>38</v>
      </c>
    </row>
    <row r="6" spans="2:12" ht="30" customHeight="1" x14ac:dyDescent="0.25">
      <c r="B6" s="9" t="s">
        <v>41</v>
      </c>
      <c r="I6" s="27" t="s">
        <v>83</v>
      </c>
      <c r="J6" s="28">
        <f>J2+39</f>
        <v>45064</v>
      </c>
      <c r="L6" s="44" t="s">
        <v>7</v>
      </c>
    </row>
    <row r="7" spans="2:12" ht="30" customHeight="1" x14ac:dyDescent="0.25">
      <c r="B7" s="9" t="s">
        <v>42</v>
      </c>
      <c r="I7" s="27" t="s">
        <v>84</v>
      </c>
      <c r="J7" s="28">
        <f>J2+49</f>
        <v>45074</v>
      </c>
    </row>
    <row r="8" spans="2:12" ht="30" customHeight="1" x14ac:dyDescent="0.25">
      <c r="B8" s="9" t="s">
        <v>43</v>
      </c>
      <c r="I8" s="27" t="s">
        <v>85</v>
      </c>
      <c r="J8" s="28">
        <f>J7+1</f>
        <v>45075</v>
      </c>
    </row>
    <row r="9" spans="2:12" ht="30" customHeight="1" x14ac:dyDescent="0.25">
      <c r="B9" s="9" t="s">
        <v>44</v>
      </c>
      <c r="I9" s="27" t="s">
        <v>86</v>
      </c>
      <c r="J9" s="28">
        <f>DATE(AnnéeCalendrier,7,14)</f>
        <v>45121</v>
      </c>
    </row>
    <row r="10" spans="2:12" ht="30" customHeight="1" x14ac:dyDescent="0.25">
      <c r="B10" s="9" t="s">
        <v>45</v>
      </c>
      <c r="I10" s="27" t="s">
        <v>87</v>
      </c>
      <c r="J10" s="28">
        <f>DATE(AnnéeCalendrier,8,15)</f>
        <v>45153</v>
      </c>
    </row>
    <row r="11" spans="2:12" ht="30" customHeight="1" x14ac:dyDescent="0.25">
      <c r="B11" s="9" t="s">
        <v>46</v>
      </c>
      <c r="I11" s="27" t="s">
        <v>88</v>
      </c>
      <c r="J11" s="28">
        <f>DATE(AnnéeCalendrier,11,1)</f>
        <v>45231</v>
      </c>
    </row>
    <row r="12" spans="2:12" ht="30" customHeight="1" x14ac:dyDescent="0.25">
      <c r="B12" s="9" t="s">
        <v>47</v>
      </c>
      <c r="I12" s="27" t="s">
        <v>89</v>
      </c>
      <c r="J12" s="28">
        <f>DATE(AnnéeCalendrier,11,11)</f>
        <v>45241</v>
      </c>
    </row>
    <row r="13" spans="2:12" ht="30" customHeight="1" x14ac:dyDescent="0.25">
      <c r="B13" s="24" t="s">
        <v>48</v>
      </c>
      <c r="I13" s="27" t="s">
        <v>90</v>
      </c>
      <c r="J13" s="28">
        <f>DATE(AnnéeCalendrier,12,25)</f>
        <v>45285</v>
      </c>
    </row>
    <row r="14" spans="2:12" ht="30" customHeight="1" x14ac:dyDescent="0.3">
      <c r="B14" s="9" t="s">
        <v>49</v>
      </c>
    </row>
    <row r="15" spans="2:12" ht="30" customHeight="1" x14ac:dyDescent="0.3">
      <c r="B15" s="9" t="s">
        <v>50</v>
      </c>
    </row>
    <row r="16" spans="2:12" ht="30" customHeight="1" x14ac:dyDescent="0.3">
      <c r="B16" s="9" t="s">
        <v>51</v>
      </c>
    </row>
    <row r="17" spans="2:2" ht="30" customHeight="1" x14ac:dyDescent="0.3">
      <c r="B17" s="9" t="s">
        <v>52</v>
      </c>
    </row>
    <row r="18" spans="2:2" ht="30" customHeight="1" x14ac:dyDescent="0.3">
      <c r="B18" s="9" t="s">
        <v>53</v>
      </c>
    </row>
    <row r="19" spans="2:2" ht="30" customHeight="1" x14ac:dyDescent="0.3">
      <c r="B19" s="9" t="s">
        <v>54</v>
      </c>
    </row>
    <row r="20" spans="2:2" ht="30" customHeight="1" x14ac:dyDescent="0.3">
      <c r="B20" s="9" t="s">
        <v>55</v>
      </c>
    </row>
    <row r="21" spans="2:2" ht="30" customHeight="1" x14ac:dyDescent="0.3">
      <c r="B21" s="9" t="s">
        <v>56</v>
      </c>
    </row>
    <row r="22" spans="2:2" ht="30" customHeight="1" x14ac:dyDescent="0.3">
      <c r="B22" s="9" t="s">
        <v>57</v>
      </c>
    </row>
    <row r="23" spans="2:2" ht="30" customHeight="1" x14ac:dyDescent="0.3">
      <c r="B23" s="9" t="s">
        <v>58</v>
      </c>
    </row>
    <row r="24" spans="2:2" ht="30" customHeight="1" x14ac:dyDescent="0.3">
      <c r="B24" s="9" t="s">
        <v>59</v>
      </c>
    </row>
    <row r="25" spans="2:2" ht="30" customHeight="1" x14ac:dyDescent="0.3">
      <c r="B25" s="9" t="s">
        <v>60</v>
      </c>
    </row>
    <row r="26" spans="2:2" ht="30" customHeight="1" x14ac:dyDescent="0.3">
      <c r="B26" s="9" t="s">
        <v>61</v>
      </c>
    </row>
    <row r="27" spans="2:2" ht="30" customHeight="1" x14ac:dyDescent="0.3">
      <c r="B27" s="9" t="s">
        <v>62</v>
      </c>
    </row>
    <row r="28" spans="2:2" ht="30" customHeight="1" x14ac:dyDescent="0.3">
      <c r="B28" s="9" t="s">
        <v>63</v>
      </c>
    </row>
    <row r="29" spans="2:2" ht="30" customHeight="1" x14ac:dyDescent="0.3">
      <c r="B29" s="9" t="s">
        <v>64</v>
      </c>
    </row>
    <row r="30" spans="2:2" ht="30" customHeight="1" x14ac:dyDescent="0.3">
      <c r="B30" s="9" t="s">
        <v>65</v>
      </c>
    </row>
    <row r="31" spans="2:2" ht="30" customHeight="1" x14ac:dyDescent="0.3">
      <c r="B31" s="9">
        <v>28</v>
      </c>
    </row>
    <row r="32" spans="2:2" ht="30" customHeight="1" x14ac:dyDescent="0.3">
      <c r="B32" s="9">
        <v>29</v>
      </c>
    </row>
    <row r="33" spans="2:2" ht="30" customHeight="1" x14ac:dyDescent="0.3">
      <c r="B33" s="9">
        <v>30</v>
      </c>
    </row>
  </sheetData>
  <dataValidations xWindow="238" yWindow="485" count="7">
    <dataValidation allowBlank="1" showInputMessage="1" showErrorMessage="1" prompt="Titre Noms des employés" sqref="B1" xr:uid="{00000000-0002-0000-0100-000000000000}"/>
    <dataValidation allowBlank="1" showInputMessage="1" showErrorMessage="1" prompt="Entrez les noms des employés dans le tableau Noms des employés dans cette feuille de calcul. Ces noms sont utilisés en tant qu’options dans la colonne B du tableau des absences de chaque mois." sqref="A1" xr:uid="{00000000-0002-0000-0100-000001000000}"/>
    <dataValidation allowBlank="1" showInputMessage="1" showErrorMessage="1" prompt="Entrez les noms des employés dans cette colonne" sqref="B3" xr:uid="{00000000-0002-0000-0100-000002000000}"/>
    <dataValidation allowBlank="1" showInputMessage="1" showErrorMessage="1" prompt="Entrez une lettre et personnalisez l’étiquette à droite pour ajouter un élément de clé" sqref="L4:L5" xr:uid="{C6F9CE48-B246-4FE9-9F10-8551316DBD77}"/>
    <dataValidation allowBlank="1" showInputMessage="1" showErrorMessage="1" prompt="La lettre « M » indique une absence pour cause de maladie" sqref="L3" xr:uid="{42976D89-C533-4EFE-9C84-474F38B5F99E}"/>
    <dataValidation allowBlank="1" showInputMessage="1" showErrorMessage="1" prompt="La lettre « P » indique une absence pour motifs personnels" sqref="L2" xr:uid="{FB469FB8-B87D-4CBE-B60B-047F1C59B4A4}"/>
    <dataValidation allowBlank="1" showInputMessage="1" showErrorMessage="1" prompt="La lettre « C » indique une absence pour cause de congé" sqref="L1" xr:uid="{44642CE0-5CDD-432E-A870-95C611CB17B9}"/>
  </dataValidations>
  <pageMargins left="0.7" right="0.7" top="0.75" bottom="0.75" header="0.3" footer="0.3"/>
  <pageSetup paperSize="9" orientation="portrait" horizontalDpi="200" verticalDpi="200"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13</vt:i4>
      </vt:variant>
      <vt:variant>
        <vt:lpstr>Plages nommées</vt:lpstr>
      </vt:variant>
      <vt:variant>
        <vt:i4>2</vt:i4>
      </vt:variant>
    </vt:vector>
  </HeadingPairs>
  <TitlesOfParts>
    <vt:vector size="15" baseType="lpstr">
      <vt:lpstr>Janvier</vt:lpstr>
      <vt:lpstr>Février</vt:lpstr>
      <vt:lpstr>Mars</vt:lpstr>
      <vt:lpstr>Avril</vt:lpstr>
      <vt:lpstr>Mai</vt:lpstr>
      <vt:lpstr>Juin</vt:lpstr>
      <vt:lpstr>Juillet</vt:lpstr>
      <vt:lpstr>Août</vt:lpstr>
      <vt:lpstr>Septembre</vt:lpstr>
      <vt:lpstr>Octobre</vt:lpstr>
      <vt:lpstr>Novembre</vt:lpstr>
      <vt:lpstr>Décembre</vt:lpstr>
      <vt:lpstr>Noms des employés</vt:lpstr>
      <vt:lpstr>AnnéeCalendrier</vt:lpstr>
      <vt:lpstr>feries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Alexandre PC Pro</dc:creator>
  <cp:lastModifiedBy>François ROUZE</cp:lastModifiedBy>
  <cp:lastPrinted>2022-12-01T16:42:50Z</cp:lastPrinted>
  <dcterms:created xsi:type="dcterms:W3CDTF">2016-12-06T04:52:27Z</dcterms:created>
  <dcterms:modified xsi:type="dcterms:W3CDTF">2022-12-02T14:43:40Z</dcterms:modified>
</cp:coreProperties>
</file>