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4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5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6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7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8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9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0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11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13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14.xml" ContentType="application/vnd.openxmlformats-officedocument.drawing+xml"/>
  <Override PartName="/xl/ctrlProps/ctrlProp3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B05386D-1DA3-44FC-8470-2BDFCBEE4C87}" xr6:coauthVersionLast="36" xr6:coauthVersionMax="36" xr10:uidLastSave="{00000000-0000-0000-0000-000000000000}"/>
  <bookViews>
    <workbookView xWindow="0" yWindow="0" windowWidth="23040" windowHeight="9072" firstSheet="1" activeTab="8" xr2:uid="{00000000-000D-0000-FFFF-FFFF00000000}"/>
  </bookViews>
  <sheets>
    <sheet name="Ensemble" sheetId="18" r:id="rId1"/>
    <sheet name="Janvier" sheetId="1" r:id="rId2"/>
    <sheet name="Février" sheetId="19" r:id="rId3"/>
    <sheet name="Mars" sheetId="20" r:id="rId4"/>
    <sheet name="Avril" sheetId="21" r:id="rId5"/>
    <sheet name="Mai" sheetId="22" r:id="rId6"/>
    <sheet name="Juin" sheetId="23" r:id="rId7"/>
    <sheet name="Juillet" sheetId="24" r:id="rId8"/>
    <sheet name="Août" sheetId="25" r:id="rId9"/>
    <sheet name="Septembre" sheetId="26" r:id="rId10"/>
    <sheet name="Octobre" sheetId="27" r:id="rId11"/>
    <sheet name="Novembre" sheetId="28" r:id="rId12"/>
    <sheet name="Décembre" sheetId="29" r:id="rId13"/>
    <sheet name="Sources" sheetId="2" r:id="rId1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03" i="29" l="1"/>
  <c r="AH103" i="29"/>
  <c r="AG103" i="29"/>
  <c r="AF103" i="29"/>
  <c r="AE103" i="29"/>
  <c r="AD103" i="29"/>
  <c r="AC103" i="29"/>
  <c r="AB103" i="29"/>
  <c r="AA103" i="29"/>
  <c r="Z103" i="29"/>
  <c r="Y103" i="29"/>
  <c r="X103" i="29"/>
  <c r="W103" i="29"/>
  <c r="V103" i="29"/>
  <c r="U103" i="29"/>
  <c r="T103" i="29"/>
  <c r="S103" i="29"/>
  <c r="R103" i="29"/>
  <c r="Q103" i="29"/>
  <c r="P103" i="29"/>
  <c r="O103" i="29"/>
  <c r="N103" i="29"/>
  <c r="M103" i="29"/>
  <c r="L103" i="29"/>
  <c r="K103" i="29"/>
  <c r="J103" i="29"/>
  <c r="I103" i="29"/>
  <c r="H103" i="29"/>
  <c r="G103" i="29"/>
  <c r="F103" i="29"/>
  <c r="E103" i="29"/>
  <c r="AI100" i="29"/>
  <c r="AH100" i="29"/>
  <c r="AG100" i="29"/>
  <c r="AF100" i="29"/>
  <c r="AE100" i="29"/>
  <c r="AD100" i="29"/>
  <c r="AC100" i="29"/>
  <c r="AB100" i="29"/>
  <c r="AA100" i="29"/>
  <c r="Z100" i="29"/>
  <c r="Y100" i="29"/>
  <c r="X100" i="29"/>
  <c r="W100" i="29"/>
  <c r="V100" i="29"/>
  <c r="U100" i="29"/>
  <c r="T100" i="29"/>
  <c r="S100" i="29"/>
  <c r="R100" i="29"/>
  <c r="Q100" i="29"/>
  <c r="P100" i="29"/>
  <c r="O100" i="29"/>
  <c r="N100" i="29"/>
  <c r="M100" i="29"/>
  <c r="L100" i="29"/>
  <c r="K100" i="29"/>
  <c r="J100" i="29"/>
  <c r="I100" i="29"/>
  <c r="H100" i="29"/>
  <c r="G100" i="29"/>
  <c r="F100" i="29"/>
  <c r="E100" i="29"/>
  <c r="AI97" i="29"/>
  <c r="AH97" i="29"/>
  <c r="AG97" i="29"/>
  <c r="AF97" i="29"/>
  <c r="AE97" i="29"/>
  <c r="AD97" i="29"/>
  <c r="AC97" i="29"/>
  <c r="AB97" i="29"/>
  <c r="AA97" i="29"/>
  <c r="Z97" i="29"/>
  <c r="Y97" i="29"/>
  <c r="X97" i="29"/>
  <c r="W97" i="29"/>
  <c r="V97" i="29"/>
  <c r="U97" i="29"/>
  <c r="T97" i="29"/>
  <c r="S97" i="29"/>
  <c r="R97" i="29"/>
  <c r="Q97" i="29"/>
  <c r="P97" i="29"/>
  <c r="O97" i="29"/>
  <c r="N97" i="29"/>
  <c r="M97" i="29"/>
  <c r="L97" i="29"/>
  <c r="K97" i="29"/>
  <c r="J97" i="29"/>
  <c r="I97" i="29"/>
  <c r="H97" i="29"/>
  <c r="G97" i="29"/>
  <c r="F97" i="29"/>
  <c r="E97" i="29"/>
  <c r="AI94" i="29"/>
  <c r="AH94" i="29"/>
  <c r="AG94" i="29"/>
  <c r="AF94" i="29"/>
  <c r="AE94" i="29"/>
  <c r="AD94" i="29"/>
  <c r="AC94" i="29"/>
  <c r="AB94" i="29"/>
  <c r="AA94" i="29"/>
  <c r="Z94" i="29"/>
  <c r="Y94" i="29"/>
  <c r="X94" i="29"/>
  <c r="W94" i="29"/>
  <c r="V94" i="29"/>
  <c r="U94" i="29"/>
  <c r="T94" i="29"/>
  <c r="S94" i="29"/>
  <c r="R94" i="29"/>
  <c r="Q94" i="29"/>
  <c r="P94" i="29"/>
  <c r="O94" i="29"/>
  <c r="N94" i="29"/>
  <c r="M94" i="29"/>
  <c r="L94" i="29"/>
  <c r="K94" i="29"/>
  <c r="J94" i="29"/>
  <c r="I94" i="29"/>
  <c r="H94" i="29"/>
  <c r="G94" i="29"/>
  <c r="F94" i="29"/>
  <c r="E94" i="29"/>
  <c r="C85" i="29"/>
  <c r="C77" i="29"/>
  <c r="D70" i="29"/>
  <c r="D66" i="29"/>
  <c r="D62" i="29"/>
  <c r="D58" i="29"/>
  <c r="D54" i="29"/>
  <c r="D50" i="29"/>
  <c r="D46" i="29"/>
  <c r="D42" i="29"/>
  <c r="D38" i="29"/>
  <c r="D34" i="29"/>
  <c r="D30" i="29"/>
  <c r="D26" i="29"/>
  <c r="D22" i="29"/>
  <c r="D18" i="29"/>
  <c r="D14" i="29"/>
  <c r="D10" i="29"/>
  <c r="E8" i="29"/>
  <c r="C89" i="29" s="1"/>
  <c r="AH6" i="29"/>
  <c r="AF6" i="29"/>
  <c r="AD6" i="29"/>
  <c r="AB6" i="29"/>
  <c r="Z6" i="29"/>
  <c r="X6" i="29"/>
  <c r="V6" i="29"/>
  <c r="T6" i="29"/>
  <c r="R6" i="29"/>
  <c r="P6" i="29"/>
  <c r="N6" i="29"/>
  <c r="L6" i="29"/>
  <c r="J6" i="29"/>
  <c r="H6" i="29"/>
  <c r="F6" i="29"/>
  <c r="G2" i="29"/>
  <c r="C2" i="29"/>
  <c r="AI6" i="29" s="1"/>
  <c r="AI103" i="28"/>
  <c r="AH103" i="28"/>
  <c r="AG103" i="28"/>
  <c r="AF103" i="28"/>
  <c r="AE103" i="28"/>
  <c r="AD103" i="28"/>
  <c r="AC103" i="28"/>
  <c r="AB103" i="28"/>
  <c r="AA103" i="28"/>
  <c r="Z103" i="28"/>
  <c r="Y103" i="28"/>
  <c r="X103" i="28"/>
  <c r="W103" i="28"/>
  <c r="V103" i="28"/>
  <c r="U103" i="28"/>
  <c r="T103" i="28"/>
  <c r="S103" i="28"/>
  <c r="R103" i="28"/>
  <c r="Q103" i="28"/>
  <c r="P103" i="28"/>
  <c r="O103" i="28"/>
  <c r="N103" i="28"/>
  <c r="M103" i="28"/>
  <c r="L103" i="28"/>
  <c r="K103" i="28"/>
  <c r="J103" i="28"/>
  <c r="I103" i="28"/>
  <c r="H103" i="28"/>
  <c r="G103" i="28"/>
  <c r="F103" i="28"/>
  <c r="E103" i="28"/>
  <c r="AI100" i="28"/>
  <c r="AH100" i="28"/>
  <c r="AG100" i="28"/>
  <c r="AF100" i="28"/>
  <c r="AE100" i="28"/>
  <c r="AD100" i="28"/>
  <c r="AC100" i="28"/>
  <c r="AB100" i="28"/>
  <c r="AA100" i="28"/>
  <c r="Z100" i="28"/>
  <c r="Y100" i="28"/>
  <c r="X100" i="28"/>
  <c r="W100" i="28"/>
  <c r="V100" i="28"/>
  <c r="U100" i="28"/>
  <c r="T100" i="28"/>
  <c r="S100" i="28"/>
  <c r="R100" i="28"/>
  <c r="Q100" i="28"/>
  <c r="P100" i="28"/>
  <c r="O100" i="28"/>
  <c r="N100" i="28"/>
  <c r="M100" i="28"/>
  <c r="L100" i="28"/>
  <c r="K100" i="28"/>
  <c r="J100" i="28"/>
  <c r="I100" i="28"/>
  <c r="H100" i="28"/>
  <c r="G100" i="28"/>
  <c r="F100" i="28"/>
  <c r="E100" i="28"/>
  <c r="AI97" i="28"/>
  <c r="AH97" i="28"/>
  <c r="AG97" i="28"/>
  <c r="AF97" i="28"/>
  <c r="AE97" i="28"/>
  <c r="AD97" i="28"/>
  <c r="AC97" i="28"/>
  <c r="AB97" i="28"/>
  <c r="AA97" i="28"/>
  <c r="Z97" i="28"/>
  <c r="Y97" i="28"/>
  <c r="X97" i="28"/>
  <c r="W97" i="28"/>
  <c r="V97" i="28"/>
  <c r="U97" i="28"/>
  <c r="T97" i="28"/>
  <c r="S97" i="28"/>
  <c r="R97" i="28"/>
  <c r="Q97" i="28"/>
  <c r="P97" i="28"/>
  <c r="O97" i="28"/>
  <c r="N97" i="28"/>
  <c r="M97" i="28"/>
  <c r="L97" i="28"/>
  <c r="K97" i="28"/>
  <c r="J97" i="28"/>
  <c r="I97" i="28"/>
  <c r="H97" i="28"/>
  <c r="G97" i="28"/>
  <c r="F97" i="28"/>
  <c r="E97" i="28"/>
  <c r="AI94" i="28"/>
  <c r="AH94" i="28"/>
  <c r="AG94" i="28"/>
  <c r="AF94" i="28"/>
  <c r="AF6" i="28" s="1"/>
  <c r="AE94" i="28"/>
  <c r="AD94" i="28"/>
  <c r="AC94" i="28"/>
  <c r="AB94" i="28"/>
  <c r="AB6" i="28" s="1"/>
  <c r="AA94" i="28"/>
  <c r="Z94" i="28"/>
  <c r="Y94" i="28"/>
  <c r="X94" i="28"/>
  <c r="X6" i="28" s="1"/>
  <c r="W94" i="28"/>
  <c r="V94" i="28"/>
  <c r="U94" i="28"/>
  <c r="T94" i="28"/>
  <c r="T6" i="28" s="1"/>
  <c r="S94" i="28"/>
  <c r="R94" i="28"/>
  <c r="Q94" i="28"/>
  <c r="P94" i="28"/>
  <c r="P6" i="28" s="1"/>
  <c r="O94" i="28"/>
  <c r="N94" i="28"/>
  <c r="M94" i="28"/>
  <c r="L94" i="28"/>
  <c r="L6" i="28" s="1"/>
  <c r="K94" i="28"/>
  <c r="J94" i="28"/>
  <c r="I94" i="28"/>
  <c r="H94" i="28"/>
  <c r="H6" i="28" s="1"/>
  <c r="G94" i="28"/>
  <c r="F94" i="28"/>
  <c r="E94" i="28"/>
  <c r="D90" i="28"/>
  <c r="D86" i="28"/>
  <c r="D82" i="28"/>
  <c r="D78" i="28"/>
  <c r="D74" i="28"/>
  <c r="D70" i="28"/>
  <c r="D66" i="28"/>
  <c r="D62" i="28"/>
  <c r="D58" i="28"/>
  <c r="D54" i="28"/>
  <c r="D50" i="28"/>
  <c r="D46" i="28"/>
  <c r="D42" i="28"/>
  <c r="D38" i="28"/>
  <c r="D34" i="28"/>
  <c r="D30" i="28"/>
  <c r="D26" i="28"/>
  <c r="D22" i="28"/>
  <c r="D18" i="28"/>
  <c r="D14" i="28"/>
  <c r="D10" i="28"/>
  <c r="E8" i="28"/>
  <c r="D92" i="28" s="1"/>
  <c r="AH6" i="28"/>
  <c r="AD6" i="28"/>
  <c r="Z6" i="28"/>
  <c r="V6" i="28"/>
  <c r="R6" i="28"/>
  <c r="N6" i="28"/>
  <c r="J6" i="28"/>
  <c r="F6" i="28"/>
  <c r="G2" i="28"/>
  <c r="C2" i="28"/>
  <c r="AI6" i="28" s="1"/>
  <c r="AI103" i="27"/>
  <c r="AH103" i="27"/>
  <c r="AG103" i="27"/>
  <c r="AF103" i="27"/>
  <c r="AE103" i="27"/>
  <c r="AD103" i="27"/>
  <c r="AC103" i="27"/>
  <c r="AB103" i="27"/>
  <c r="AA103" i="27"/>
  <c r="Z103" i="27"/>
  <c r="Y103" i="27"/>
  <c r="X103" i="27"/>
  <c r="W103" i="27"/>
  <c r="V103" i="27"/>
  <c r="U103" i="27"/>
  <c r="T103" i="27"/>
  <c r="S103" i="27"/>
  <c r="R103" i="27"/>
  <c r="Q103" i="27"/>
  <c r="P103" i="27"/>
  <c r="O103" i="27"/>
  <c r="N103" i="27"/>
  <c r="M103" i="27"/>
  <c r="L103" i="27"/>
  <c r="K103" i="27"/>
  <c r="J103" i="27"/>
  <c r="I103" i="27"/>
  <c r="H103" i="27"/>
  <c r="G103" i="27"/>
  <c r="F103" i="27"/>
  <c r="E103" i="27"/>
  <c r="AI100" i="27"/>
  <c r="AH100" i="27"/>
  <c r="AG100" i="27"/>
  <c r="AF100" i="27"/>
  <c r="AE100" i="27"/>
  <c r="AD100" i="27"/>
  <c r="AC100" i="27"/>
  <c r="AB100" i="27"/>
  <c r="AA100" i="27"/>
  <c r="Z100" i="27"/>
  <c r="Y100" i="27"/>
  <c r="X100" i="27"/>
  <c r="W100" i="27"/>
  <c r="V100" i="27"/>
  <c r="U100" i="27"/>
  <c r="T100" i="27"/>
  <c r="S100" i="27"/>
  <c r="R100" i="27"/>
  <c r="Q100" i="27"/>
  <c r="P100" i="27"/>
  <c r="O100" i="27"/>
  <c r="N100" i="27"/>
  <c r="M100" i="27"/>
  <c r="L100" i="27"/>
  <c r="K100" i="27"/>
  <c r="J100" i="27"/>
  <c r="I100" i="27"/>
  <c r="H100" i="27"/>
  <c r="G100" i="27"/>
  <c r="F100" i="27"/>
  <c r="E100" i="27"/>
  <c r="AI97" i="27"/>
  <c r="AH97" i="27"/>
  <c r="AG97" i="27"/>
  <c r="AF97" i="27"/>
  <c r="AE97" i="27"/>
  <c r="AD97" i="27"/>
  <c r="AC97" i="27"/>
  <c r="AB97" i="27"/>
  <c r="AA97" i="27"/>
  <c r="Z97" i="27"/>
  <c r="Y97" i="27"/>
  <c r="X97" i="27"/>
  <c r="W97" i="27"/>
  <c r="V97" i="27"/>
  <c r="U97" i="27"/>
  <c r="T97" i="27"/>
  <c r="S97" i="27"/>
  <c r="R97" i="27"/>
  <c r="Q97" i="27"/>
  <c r="P97" i="27"/>
  <c r="O97" i="27"/>
  <c r="N97" i="27"/>
  <c r="M97" i="27"/>
  <c r="L97" i="27"/>
  <c r="K97" i="27"/>
  <c r="J97" i="27"/>
  <c r="I97" i="27"/>
  <c r="H97" i="27"/>
  <c r="G97" i="27"/>
  <c r="F97" i="27"/>
  <c r="E97" i="27"/>
  <c r="AI94" i="27"/>
  <c r="AH94" i="27"/>
  <c r="AG94" i="27"/>
  <c r="AF94" i="27"/>
  <c r="AE94" i="27"/>
  <c r="AD94" i="27"/>
  <c r="AC94" i="27"/>
  <c r="AB94" i="27"/>
  <c r="AA94" i="27"/>
  <c r="Z94" i="27"/>
  <c r="Y94" i="27"/>
  <c r="X94" i="27"/>
  <c r="W94" i="27"/>
  <c r="V94" i="27"/>
  <c r="U94" i="27"/>
  <c r="T94" i="27"/>
  <c r="S94" i="27"/>
  <c r="R94" i="27"/>
  <c r="Q94" i="27"/>
  <c r="P94" i="27"/>
  <c r="O94" i="27"/>
  <c r="N94" i="27"/>
  <c r="M94" i="27"/>
  <c r="L94" i="27"/>
  <c r="K94" i="27"/>
  <c r="J94" i="27"/>
  <c r="I94" i="27"/>
  <c r="H94" i="27"/>
  <c r="G94" i="27"/>
  <c r="F94" i="27"/>
  <c r="E94" i="27"/>
  <c r="C2" i="27"/>
  <c r="E8" i="27" s="1"/>
  <c r="AI103" i="26"/>
  <c r="AH103" i="26"/>
  <c r="AG103" i="26"/>
  <c r="AF103" i="26"/>
  <c r="AE103" i="26"/>
  <c r="AD103" i="26"/>
  <c r="AC103" i="26"/>
  <c r="AB103" i="26"/>
  <c r="AA103" i="26"/>
  <c r="Z103" i="26"/>
  <c r="Y103" i="26"/>
  <c r="X103" i="26"/>
  <c r="W103" i="26"/>
  <c r="V103" i="26"/>
  <c r="U103" i="26"/>
  <c r="T103" i="26"/>
  <c r="S103" i="26"/>
  <c r="R103" i="26"/>
  <c r="Q103" i="26"/>
  <c r="P103" i="26"/>
  <c r="O103" i="26"/>
  <c r="N103" i="26"/>
  <c r="M103" i="26"/>
  <c r="L103" i="26"/>
  <c r="K103" i="26"/>
  <c r="J103" i="26"/>
  <c r="I103" i="26"/>
  <c r="H103" i="26"/>
  <c r="G103" i="26"/>
  <c r="F103" i="26"/>
  <c r="E103" i="26"/>
  <c r="AI100" i="26"/>
  <c r="AH100" i="26"/>
  <c r="AG100" i="26"/>
  <c r="AF100" i="26"/>
  <c r="AE100" i="26"/>
  <c r="AD100" i="26"/>
  <c r="AC100" i="26"/>
  <c r="AB100" i="26"/>
  <c r="AA100" i="26"/>
  <c r="Z100" i="26"/>
  <c r="Y100" i="26"/>
  <c r="X100" i="26"/>
  <c r="W100" i="26"/>
  <c r="V100" i="26"/>
  <c r="U100" i="26"/>
  <c r="T100" i="26"/>
  <c r="S100" i="26"/>
  <c r="R100" i="26"/>
  <c r="Q100" i="26"/>
  <c r="P100" i="26"/>
  <c r="O100" i="26"/>
  <c r="N100" i="26"/>
  <c r="M100" i="26"/>
  <c r="L100" i="26"/>
  <c r="K100" i="26"/>
  <c r="J100" i="26"/>
  <c r="I100" i="26"/>
  <c r="H100" i="26"/>
  <c r="G100" i="26"/>
  <c r="F100" i="26"/>
  <c r="E100" i="26"/>
  <c r="AI97" i="26"/>
  <c r="AH97" i="26"/>
  <c r="AG97" i="26"/>
  <c r="AF97" i="26"/>
  <c r="AE97" i="26"/>
  <c r="AD97" i="26"/>
  <c r="AC97" i="26"/>
  <c r="AB97" i="26"/>
  <c r="AA97" i="26"/>
  <c r="Z97" i="26"/>
  <c r="Y97" i="26"/>
  <c r="X97" i="26"/>
  <c r="W97" i="26"/>
  <c r="V97" i="26"/>
  <c r="U97" i="26"/>
  <c r="T97" i="26"/>
  <c r="S97" i="26"/>
  <c r="R97" i="26"/>
  <c r="Q97" i="26"/>
  <c r="P97" i="26"/>
  <c r="O97" i="26"/>
  <c r="N97" i="26"/>
  <c r="M97" i="26"/>
  <c r="L97" i="26"/>
  <c r="K97" i="26"/>
  <c r="J97" i="26"/>
  <c r="I97" i="26"/>
  <c r="H97" i="26"/>
  <c r="G97" i="26"/>
  <c r="F97" i="26"/>
  <c r="E97" i="26"/>
  <c r="AI94" i="26"/>
  <c r="AH94" i="26"/>
  <c r="AG94" i="26"/>
  <c r="AF94" i="26"/>
  <c r="AE94" i="26"/>
  <c r="AD94" i="26"/>
  <c r="AC94" i="26"/>
  <c r="AB94" i="26"/>
  <c r="AA94" i="26"/>
  <c r="Z94" i="26"/>
  <c r="Y94" i="26"/>
  <c r="X94" i="26"/>
  <c r="W94" i="26"/>
  <c r="V94" i="26"/>
  <c r="U94" i="26"/>
  <c r="T94" i="26"/>
  <c r="S94" i="26"/>
  <c r="R94" i="26"/>
  <c r="Q94" i="26"/>
  <c r="P94" i="26"/>
  <c r="O94" i="26"/>
  <c r="N94" i="26"/>
  <c r="M94" i="26"/>
  <c r="L94" i="26"/>
  <c r="K94" i="26"/>
  <c r="J94" i="26"/>
  <c r="I94" i="26"/>
  <c r="H94" i="26"/>
  <c r="G94" i="26"/>
  <c r="F94" i="26"/>
  <c r="E94" i="26"/>
  <c r="C2" i="26"/>
  <c r="AI103" i="25"/>
  <c r="AH103" i="25"/>
  <c r="AG103" i="25"/>
  <c r="AF103" i="25"/>
  <c r="AE103" i="25"/>
  <c r="AD103" i="25"/>
  <c r="AC103" i="25"/>
  <c r="AB103" i="25"/>
  <c r="AA103" i="25"/>
  <c r="Z103" i="25"/>
  <c r="Y103" i="25"/>
  <c r="X103" i="25"/>
  <c r="W103" i="25"/>
  <c r="V103" i="25"/>
  <c r="U103" i="25"/>
  <c r="T103" i="25"/>
  <c r="S103" i="25"/>
  <c r="R103" i="25"/>
  <c r="Q103" i="25"/>
  <c r="P103" i="25"/>
  <c r="O103" i="25"/>
  <c r="N103" i="25"/>
  <c r="M103" i="25"/>
  <c r="L103" i="25"/>
  <c r="K103" i="25"/>
  <c r="J103" i="25"/>
  <c r="I103" i="25"/>
  <c r="H103" i="25"/>
  <c r="G103" i="25"/>
  <c r="F103" i="25"/>
  <c r="E103" i="25"/>
  <c r="AI100" i="25"/>
  <c r="AH100" i="25"/>
  <c r="AG100" i="25"/>
  <c r="AF100" i="25"/>
  <c r="AE100" i="25"/>
  <c r="AD100" i="25"/>
  <c r="AC100" i="25"/>
  <c r="AB100" i="25"/>
  <c r="AA100" i="25"/>
  <c r="Z100" i="25"/>
  <c r="Y100" i="25"/>
  <c r="X100" i="25"/>
  <c r="W100" i="25"/>
  <c r="V100" i="25"/>
  <c r="U100" i="25"/>
  <c r="T100" i="25"/>
  <c r="S100" i="25"/>
  <c r="R100" i="25"/>
  <c r="Q100" i="25"/>
  <c r="P100" i="25"/>
  <c r="O100" i="25"/>
  <c r="N100" i="25"/>
  <c r="M100" i="25"/>
  <c r="L100" i="25"/>
  <c r="K100" i="25"/>
  <c r="J100" i="25"/>
  <c r="I100" i="25"/>
  <c r="H100" i="25"/>
  <c r="G100" i="25"/>
  <c r="F100" i="25"/>
  <c r="E100" i="25"/>
  <c r="AI97" i="25"/>
  <c r="AH97" i="25"/>
  <c r="AG97" i="25"/>
  <c r="AF97" i="25"/>
  <c r="AE97" i="25"/>
  <c r="AD97" i="25"/>
  <c r="AC97" i="25"/>
  <c r="AB97" i="25"/>
  <c r="AA97" i="25"/>
  <c r="Z97" i="25"/>
  <c r="Y97" i="25"/>
  <c r="X97" i="25"/>
  <c r="X6" i="25" s="1"/>
  <c r="W97" i="25"/>
  <c r="V97" i="25"/>
  <c r="U97" i="25"/>
  <c r="T97" i="25"/>
  <c r="S97" i="25"/>
  <c r="R97" i="25"/>
  <c r="Q97" i="25"/>
  <c r="P97" i="25"/>
  <c r="O97" i="25"/>
  <c r="N97" i="25"/>
  <c r="M97" i="25"/>
  <c r="L97" i="25"/>
  <c r="K97" i="25"/>
  <c r="J97" i="25"/>
  <c r="I97" i="25"/>
  <c r="H97" i="25"/>
  <c r="G97" i="25"/>
  <c r="F97" i="25"/>
  <c r="E97" i="25"/>
  <c r="AI94" i="25"/>
  <c r="AH94" i="25"/>
  <c r="AG94" i="25"/>
  <c r="AF94" i="25"/>
  <c r="AE94" i="25"/>
  <c r="AD94" i="25"/>
  <c r="AC94" i="25"/>
  <c r="AB94" i="25"/>
  <c r="AA94" i="25"/>
  <c r="Z94" i="25"/>
  <c r="Y94" i="25"/>
  <c r="X94" i="25"/>
  <c r="W94" i="25"/>
  <c r="V94" i="25"/>
  <c r="U94" i="25"/>
  <c r="T94" i="25"/>
  <c r="S94" i="25"/>
  <c r="R94" i="25"/>
  <c r="Q94" i="25"/>
  <c r="P94" i="25"/>
  <c r="O94" i="25"/>
  <c r="N94" i="25"/>
  <c r="M94" i="25"/>
  <c r="L94" i="25"/>
  <c r="K94" i="25"/>
  <c r="J94" i="25"/>
  <c r="I94" i="25"/>
  <c r="H94" i="25"/>
  <c r="H6" i="25" s="1"/>
  <c r="G94" i="25"/>
  <c r="F94" i="25"/>
  <c r="E94" i="25"/>
  <c r="E8" i="25"/>
  <c r="C89" i="25" s="1"/>
  <c r="AH6" i="25"/>
  <c r="AF6" i="25"/>
  <c r="AD6" i="25"/>
  <c r="AB6" i="25"/>
  <c r="Z6" i="25"/>
  <c r="V6" i="25"/>
  <c r="T6" i="25"/>
  <c r="R6" i="25"/>
  <c r="P6" i="25"/>
  <c r="N6" i="25"/>
  <c r="L6" i="25"/>
  <c r="J6" i="25"/>
  <c r="F6" i="25"/>
  <c r="G2" i="25"/>
  <c r="C2" i="25"/>
  <c r="AI6" i="25" s="1"/>
  <c r="AI103" i="24"/>
  <c r="AH103" i="24"/>
  <c r="AG103" i="24"/>
  <c r="AF103" i="24"/>
  <c r="AE103" i="24"/>
  <c r="AD103" i="24"/>
  <c r="AC103" i="24"/>
  <c r="AB103" i="24"/>
  <c r="AA103" i="24"/>
  <c r="Z103" i="24"/>
  <c r="Y103" i="24"/>
  <c r="X103" i="24"/>
  <c r="W103" i="24"/>
  <c r="V103" i="24"/>
  <c r="U103" i="24"/>
  <c r="T103" i="24"/>
  <c r="S103" i="24"/>
  <c r="R103" i="24"/>
  <c r="Q103" i="24"/>
  <c r="P103" i="24"/>
  <c r="O103" i="24"/>
  <c r="N103" i="24"/>
  <c r="M103" i="24"/>
  <c r="L103" i="24"/>
  <c r="K103" i="24"/>
  <c r="J103" i="24"/>
  <c r="I103" i="24"/>
  <c r="H103" i="24"/>
  <c r="G103" i="24"/>
  <c r="F103" i="24"/>
  <c r="E103" i="24"/>
  <c r="AI100" i="24"/>
  <c r="AH100" i="24"/>
  <c r="AG100" i="24"/>
  <c r="AF100" i="24"/>
  <c r="AE100" i="24"/>
  <c r="AD100" i="24"/>
  <c r="AC100" i="24"/>
  <c r="AB100" i="24"/>
  <c r="AA100" i="24"/>
  <c r="Z100" i="24"/>
  <c r="Y100" i="24"/>
  <c r="X100" i="24"/>
  <c r="W100" i="24"/>
  <c r="V100" i="24"/>
  <c r="U100" i="24"/>
  <c r="T100" i="24"/>
  <c r="S100" i="24"/>
  <c r="R100" i="24"/>
  <c r="Q100" i="24"/>
  <c r="P100" i="24"/>
  <c r="O100" i="24"/>
  <c r="N100" i="24"/>
  <c r="M100" i="24"/>
  <c r="L100" i="24"/>
  <c r="K100" i="24"/>
  <c r="J100" i="24"/>
  <c r="I100" i="24"/>
  <c r="H100" i="24"/>
  <c r="G100" i="24"/>
  <c r="F100" i="24"/>
  <c r="E100" i="24"/>
  <c r="AI97" i="24"/>
  <c r="AH97" i="24"/>
  <c r="AG97" i="24"/>
  <c r="AF97" i="24"/>
  <c r="AE97" i="24"/>
  <c r="AD97" i="24"/>
  <c r="AC97" i="24"/>
  <c r="AB97" i="24"/>
  <c r="AA97" i="24"/>
  <c r="Z97" i="24"/>
  <c r="Y97" i="24"/>
  <c r="X97" i="24"/>
  <c r="W97" i="24"/>
  <c r="V97" i="24"/>
  <c r="U97" i="24"/>
  <c r="T97" i="24"/>
  <c r="S97" i="24"/>
  <c r="R97" i="24"/>
  <c r="Q97" i="24"/>
  <c r="P97" i="24"/>
  <c r="O97" i="24"/>
  <c r="N97" i="24"/>
  <c r="M97" i="24"/>
  <c r="L97" i="24"/>
  <c r="K97" i="24"/>
  <c r="J97" i="24"/>
  <c r="I97" i="24"/>
  <c r="H97" i="24"/>
  <c r="G97" i="24"/>
  <c r="F97" i="24"/>
  <c r="E97" i="24"/>
  <c r="AI94" i="24"/>
  <c r="AH94" i="24"/>
  <c r="AG94" i="24"/>
  <c r="AF94" i="24"/>
  <c r="AF6" i="24" s="1"/>
  <c r="AE94" i="24"/>
  <c r="AD94" i="24"/>
  <c r="AC94" i="24"/>
  <c r="AB94" i="24"/>
  <c r="AB6" i="24" s="1"/>
  <c r="AA94" i="24"/>
  <c r="Z94" i="24"/>
  <c r="Y94" i="24"/>
  <c r="X94" i="24"/>
  <c r="X6" i="24" s="1"/>
  <c r="W94" i="24"/>
  <c r="V94" i="24"/>
  <c r="U94" i="24"/>
  <c r="T94" i="24"/>
  <c r="T6" i="24" s="1"/>
  <c r="S94" i="24"/>
  <c r="R94" i="24"/>
  <c r="Q94" i="24"/>
  <c r="P94" i="24"/>
  <c r="P6" i="24" s="1"/>
  <c r="O94" i="24"/>
  <c r="N94" i="24"/>
  <c r="M94" i="24"/>
  <c r="L94" i="24"/>
  <c r="L6" i="24" s="1"/>
  <c r="K94" i="24"/>
  <c r="J94" i="24"/>
  <c r="I94" i="24"/>
  <c r="H94" i="24"/>
  <c r="H6" i="24" s="1"/>
  <c r="G94" i="24"/>
  <c r="F94" i="24"/>
  <c r="E94" i="24"/>
  <c r="E8" i="24"/>
  <c r="D90" i="24" s="1"/>
  <c r="AH6" i="24"/>
  <c r="AD6" i="24"/>
  <c r="Z6" i="24"/>
  <c r="V6" i="24"/>
  <c r="R6" i="24"/>
  <c r="N6" i="24"/>
  <c r="J6" i="24"/>
  <c r="F6" i="24"/>
  <c r="G2" i="24"/>
  <c r="C2" i="24"/>
  <c r="AI6" i="24" s="1"/>
  <c r="AI103" i="23"/>
  <c r="AH103" i="23"/>
  <c r="AG103" i="23"/>
  <c r="AF103" i="23"/>
  <c r="AE103" i="23"/>
  <c r="AD103" i="23"/>
  <c r="AC103" i="23"/>
  <c r="AB103" i="23"/>
  <c r="AA103" i="23"/>
  <c r="Z103" i="23"/>
  <c r="Y103" i="23"/>
  <c r="X103" i="23"/>
  <c r="W103" i="23"/>
  <c r="V103" i="23"/>
  <c r="U103" i="23"/>
  <c r="T103" i="23"/>
  <c r="S103" i="23"/>
  <c r="R103" i="23"/>
  <c r="Q103" i="23"/>
  <c r="P103" i="23"/>
  <c r="O103" i="23"/>
  <c r="N103" i="23"/>
  <c r="M103" i="23"/>
  <c r="L103" i="23"/>
  <c r="K103" i="23"/>
  <c r="J103" i="23"/>
  <c r="I103" i="23"/>
  <c r="H103" i="23"/>
  <c r="G103" i="23"/>
  <c r="F103" i="23"/>
  <c r="E103" i="23"/>
  <c r="AI100" i="23"/>
  <c r="AH100" i="23"/>
  <c r="AG100" i="23"/>
  <c r="AF100" i="23"/>
  <c r="AE100" i="23"/>
  <c r="AD100" i="23"/>
  <c r="AC100" i="23"/>
  <c r="AB100" i="23"/>
  <c r="AA100" i="23"/>
  <c r="Z100" i="23"/>
  <c r="Y100" i="23"/>
  <c r="X100" i="23"/>
  <c r="W100" i="23"/>
  <c r="V100" i="23"/>
  <c r="U100" i="23"/>
  <c r="T100" i="23"/>
  <c r="S100" i="23"/>
  <c r="R100" i="23"/>
  <c r="Q100" i="23"/>
  <c r="P100" i="23"/>
  <c r="O100" i="23"/>
  <c r="N100" i="23"/>
  <c r="M100" i="23"/>
  <c r="L100" i="23"/>
  <c r="K100" i="23"/>
  <c r="J100" i="23"/>
  <c r="I100" i="23"/>
  <c r="H100" i="23"/>
  <c r="G100" i="23"/>
  <c r="F100" i="23"/>
  <c r="E100" i="23"/>
  <c r="AI97" i="23"/>
  <c r="AH97" i="23"/>
  <c r="AG97" i="23"/>
  <c r="AF97" i="23"/>
  <c r="AE97" i="23"/>
  <c r="AD97" i="23"/>
  <c r="AC97" i="23"/>
  <c r="AB97" i="23"/>
  <c r="AA97" i="23"/>
  <c r="Z97" i="23"/>
  <c r="Y97" i="23"/>
  <c r="X97" i="23"/>
  <c r="W97" i="23"/>
  <c r="V97" i="23"/>
  <c r="U97" i="23"/>
  <c r="T97" i="23"/>
  <c r="S97" i="23"/>
  <c r="R97" i="23"/>
  <c r="Q97" i="23"/>
  <c r="P97" i="23"/>
  <c r="O97" i="23"/>
  <c r="N97" i="23"/>
  <c r="M97" i="23"/>
  <c r="L97" i="23"/>
  <c r="K97" i="23"/>
  <c r="J97" i="23"/>
  <c r="I97" i="23"/>
  <c r="H97" i="23"/>
  <c r="G97" i="23"/>
  <c r="F97" i="23"/>
  <c r="E97" i="23"/>
  <c r="AI94" i="23"/>
  <c r="AH94" i="23"/>
  <c r="AG94" i="23"/>
  <c r="AF94" i="23"/>
  <c r="AE94" i="23"/>
  <c r="AD94" i="23"/>
  <c r="AC94" i="23"/>
  <c r="AB94" i="23"/>
  <c r="AA94" i="23"/>
  <c r="Z94" i="23"/>
  <c r="Y94" i="23"/>
  <c r="X94" i="23"/>
  <c r="W94" i="23"/>
  <c r="V94" i="23"/>
  <c r="U94" i="23"/>
  <c r="T94" i="23"/>
  <c r="S94" i="23"/>
  <c r="R94" i="23"/>
  <c r="Q94" i="23"/>
  <c r="P94" i="23"/>
  <c r="O94" i="23"/>
  <c r="N94" i="23"/>
  <c r="M94" i="23"/>
  <c r="L94" i="23"/>
  <c r="K94" i="23"/>
  <c r="J94" i="23"/>
  <c r="I94" i="23"/>
  <c r="H94" i="23"/>
  <c r="G94" i="23"/>
  <c r="F94" i="23"/>
  <c r="E94" i="23"/>
  <c r="C2" i="23"/>
  <c r="AI103" i="22"/>
  <c r="AH103" i="22"/>
  <c r="AG103" i="22"/>
  <c r="AF103" i="22"/>
  <c r="AE103" i="22"/>
  <c r="AD103" i="22"/>
  <c r="AC103" i="22"/>
  <c r="AB103" i="22"/>
  <c r="AA103" i="22"/>
  <c r="Z103" i="22"/>
  <c r="Y103" i="22"/>
  <c r="X103" i="22"/>
  <c r="W103" i="22"/>
  <c r="V103" i="22"/>
  <c r="U103" i="22"/>
  <c r="T103" i="22"/>
  <c r="S103" i="22"/>
  <c r="R103" i="22"/>
  <c r="Q103" i="22"/>
  <c r="P103" i="22"/>
  <c r="O103" i="22"/>
  <c r="N103" i="22"/>
  <c r="M103" i="22"/>
  <c r="L103" i="22"/>
  <c r="K103" i="22"/>
  <c r="J103" i="22"/>
  <c r="I103" i="22"/>
  <c r="H103" i="22"/>
  <c r="G103" i="22"/>
  <c r="F103" i="22"/>
  <c r="E103" i="22"/>
  <c r="AI100" i="22"/>
  <c r="AH100" i="22"/>
  <c r="AG100" i="22"/>
  <c r="AF100" i="22"/>
  <c r="AE100" i="22"/>
  <c r="AD100" i="22"/>
  <c r="AC100" i="22"/>
  <c r="AB100" i="22"/>
  <c r="AA100" i="22"/>
  <c r="Z100" i="22"/>
  <c r="Y100" i="22"/>
  <c r="X100" i="22"/>
  <c r="W100" i="22"/>
  <c r="V100" i="22"/>
  <c r="U100" i="22"/>
  <c r="T100" i="22"/>
  <c r="S100" i="22"/>
  <c r="R100" i="22"/>
  <c r="Q100" i="22"/>
  <c r="P100" i="22"/>
  <c r="O100" i="22"/>
  <c r="N100" i="22"/>
  <c r="M100" i="22"/>
  <c r="L100" i="22"/>
  <c r="K100" i="22"/>
  <c r="J100" i="22"/>
  <c r="I100" i="22"/>
  <c r="H100" i="22"/>
  <c r="G100" i="22"/>
  <c r="F100" i="22"/>
  <c r="E100" i="22"/>
  <c r="AI97" i="22"/>
  <c r="AH97" i="22"/>
  <c r="AG97" i="22"/>
  <c r="AF97" i="22"/>
  <c r="AE97" i="22"/>
  <c r="AD97" i="22"/>
  <c r="AC97" i="22"/>
  <c r="AB97" i="22"/>
  <c r="AA97" i="22"/>
  <c r="Z97" i="22"/>
  <c r="Y97" i="22"/>
  <c r="X97" i="22"/>
  <c r="W97" i="22"/>
  <c r="V97" i="22"/>
  <c r="U97" i="22"/>
  <c r="T97" i="22"/>
  <c r="S97" i="22"/>
  <c r="R97" i="22"/>
  <c r="Q97" i="22"/>
  <c r="P97" i="22"/>
  <c r="O97" i="22"/>
  <c r="N97" i="22"/>
  <c r="M97" i="22"/>
  <c r="L97" i="22"/>
  <c r="K97" i="22"/>
  <c r="J97" i="22"/>
  <c r="I97" i="22"/>
  <c r="H97" i="22"/>
  <c r="G97" i="22"/>
  <c r="F97" i="22"/>
  <c r="E97" i="22"/>
  <c r="AI94" i="22"/>
  <c r="AH94" i="22"/>
  <c r="AG94" i="22"/>
  <c r="AF94" i="22"/>
  <c r="AE94" i="22"/>
  <c r="AD94" i="22"/>
  <c r="AC94" i="22"/>
  <c r="AB94" i="22"/>
  <c r="AA94" i="22"/>
  <c r="Z94" i="22"/>
  <c r="Y94" i="22"/>
  <c r="X94" i="22"/>
  <c r="W94" i="22"/>
  <c r="V94" i="22"/>
  <c r="U94" i="22"/>
  <c r="T94" i="22"/>
  <c r="S94" i="22"/>
  <c r="R94" i="22"/>
  <c r="Q94" i="22"/>
  <c r="P94" i="22"/>
  <c r="O94" i="22"/>
  <c r="N94" i="22"/>
  <c r="M94" i="22"/>
  <c r="L94" i="22"/>
  <c r="K94" i="22"/>
  <c r="J94" i="22"/>
  <c r="I94" i="22"/>
  <c r="H94" i="22"/>
  <c r="G94" i="22"/>
  <c r="F94" i="22"/>
  <c r="E94" i="22"/>
  <c r="C2" i="22"/>
  <c r="AI103" i="21"/>
  <c r="AH103" i="21"/>
  <c r="AG103" i="21"/>
  <c r="AF103" i="21"/>
  <c r="AE103" i="21"/>
  <c r="AD103" i="21"/>
  <c r="AC103" i="21"/>
  <c r="AB103" i="21"/>
  <c r="AA103" i="21"/>
  <c r="Z103" i="21"/>
  <c r="Y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E103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E8" i="21"/>
  <c r="D82" i="21" s="1"/>
  <c r="AH6" i="21"/>
  <c r="AF6" i="21"/>
  <c r="AD6" i="21"/>
  <c r="AB6" i="21"/>
  <c r="Z6" i="21"/>
  <c r="X6" i="21"/>
  <c r="V6" i="21"/>
  <c r="T6" i="21"/>
  <c r="R6" i="21"/>
  <c r="P6" i="21"/>
  <c r="N6" i="21"/>
  <c r="L6" i="21"/>
  <c r="J6" i="21"/>
  <c r="H6" i="21"/>
  <c r="F6" i="21"/>
  <c r="G2" i="21"/>
  <c r="C2" i="21"/>
  <c r="AI6" i="21" s="1"/>
  <c r="AI103" i="20"/>
  <c r="AH103" i="20"/>
  <c r="AG103" i="20"/>
  <c r="AF103" i="20"/>
  <c r="AE103" i="20"/>
  <c r="AD103" i="20"/>
  <c r="AC103" i="20"/>
  <c r="AB103" i="20"/>
  <c r="AA103" i="20"/>
  <c r="Z103" i="20"/>
  <c r="Y103" i="20"/>
  <c r="X103" i="20"/>
  <c r="W103" i="20"/>
  <c r="V103" i="20"/>
  <c r="U103" i="20"/>
  <c r="T103" i="20"/>
  <c r="S103" i="20"/>
  <c r="R103" i="20"/>
  <c r="Q103" i="20"/>
  <c r="P103" i="20"/>
  <c r="O103" i="20"/>
  <c r="N103" i="20"/>
  <c r="M103" i="20"/>
  <c r="L103" i="20"/>
  <c r="K103" i="20"/>
  <c r="J103" i="20"/>
  <c r="I103" i="20"/>
  <c r="H103" i="20"/>
  <c r="G103" i="20"/>
  <c r="F103" i="20"/>
  <c r="E103" i="20"/>
  <c r="AI100" i="20"/>
  <c r="AH100" i="20"/>
  <c r="AG100" i="20"/>
  <c r="AF100" i="20"/>
  <c r="AE100" i="20"/>
  <c r="AD100" i="20"/>
  <c r="AC100" i="20"/>
  <c r="AB100" i="20"/>
  <c r="AA100" i="20"/>
  <c r="Z100" i="20"/>
  <c r="Y100" i="20"/>
  <c r="X100" i="20"/>
  <c r="W100" i="20"/>
  <c r="V100" i="20"/>
  <c r="U100" i="20"/>
  <c r="S100" i="20"/>
  <c r="R100" i="20"/>
  <c r="Q100" i="20"/>
  <c r="P100" i="20"/>
  <c r="O100" i="20"/>
  <c r="N100" i="20"/>
  <c r="M100" i="20"/>
  <c r="L100" i="20"/>
  <c r="K100" i="20"/>
  <c r="J100" i="20"/>
  <c r="I100" i="20"/>
  <c r="H100" i="20"/>
  <c r="G100" i="20"/>
  <c r="F100" i="20"/>
  <c r="E100" i="20"/>
  <c r="AI97" i="20"/>
  <c r="AH97" i="20"/>
  <c r="AG97" i="20"/>
  <c r="AF97" i="20"/>
  <c r="AE97" i="20"/>
  <c r="AD97" i="20"/>
  <c r="AC97" i="20"/>
  <c r="AB97" i="20"/>
  <c r="AA97" i="20"/>
  <c r="Z97" i="20"/>
  <c r="Y97" i="20"/>
  <c r="X97" i="20"/>
  <c r="W97" i="20"/>
  <c r="V97" i="20"/>
  <c r="U97" i="20"/>
  <c r="T97" i="20"/>
  <c r="S97" i="20"/>
  <c r="R97" i="20"/>
  <c r="Q97" i="20"/>
  <c r="P97" i="20"/>
  <c r="O97" i="20"/>
  <c r="N97" i="20"/>
  <c r="M97" i="20"/>
  <c r="L97" i="20"/>
  <c r="K97" i="20"/>
  <c r="J97" i="20"/>
  <c r="I97" i="20"/>
  <c r="H97" i="20"/>
  <c r="G97" i="20"/>
  <c r="F97" i="20"/>
  <c r="E97" i="20"/>
  <c r="AI94" i="20"/>
  <c r="AH94" i="20"/>
  <c r="AG94" i="20"/>
  <c r="AF94" i="20"/>
  <c r="AE94" i="20"/>
  <c r="AD94" i="20"/>
  <c r="AC94" i="20"/>
  <c r="AB94" i="20"/>
  <c r="AA94" i="20"/>
  <c r="Z94" i="20"/>
  <c r="Y94" i="20"/>
  <c r="X94" i="20"/>
  <c r="W94" i="20"/>
  <c r="V94" i="20"/>
  <c r="U94" i="20"/>
  <c r="T94" i="20"/>
  <c r="S94" i="20"/>
  <c r="R94" i="20"/>
  <c r="Q94" i="20"/>
  <c r="P94" i="20"/>
  <c r="O94" i="20"/>
  <c r="N94" i="20"/>
  <c r="M94" i="20"/>
  <c r="L94" i="20"/>
  <c r="K94" i="20"/>
  <c r="J94" i="20"/>
  <c r="I94" i="20"/>
  <c r="H94" i="20"/>
  <c r="G94" i="20"/>
  <c r="F94" i="20"/>
  <c r="E94" i="20"/>
  <c r="E8" i="20"/>
  <c r="AH6" i="20"/>
  <c r="AF6" i="20"/>
  <c r="AD6" i="20"/>
  <c r="AB6" i="20"/>
  <c r="Z6" i="20"/>
  <c r="X6" i="20"/>
  <c r="V6" i="20"/>
  <c r="T6" i="20"/>
  <c r="R6" i="20"/>
  <c r="P6" i="20"/>
  <c r="N6" i="20"/>
  <c r="L6" i="20"/>
  <c r="J6" i="20"/>
  <c r="H6" i="20"/>
  <c r="F6" i="20"/>
  <c r="G2" i="20"/>
  <c r="C2" i="20"/>
  <c r="AI6" i="20" s="1"/>
  <c r="AI103" i="19"/>
  <c r="AH103" i="19"/>
  <c r="AG103" i="19"/>
  <c r="AF103" i="19"/>
  <c r="AE103" i="19"/>
  <c r="AD103" i="19"/>
  <c r="AC103" i="19"/>
  <c r="AB103" i="19"/>
  <c r="AA103" i="19"/>
  <c r="Z103" i="19"/>
  <c r="Y103" i="19"/>
  <c r="X103" i="19"/>
  <c r="W103" i="19"/>
  <c r="V103" i="19"/>
  <c r="U103" i="19"/>
  <c r="T103" i="19"/>
  <c r="S103" i="19"/>
  <c r="R103" i="19"/>
  <c r="Q103" i="19"/>
  <c r="P103" i="19"/>
  <c r="O103" i="19"/>
  <c r="N103" i="19"/>
  <c r="M103" i="19"/>
  <c r="L103" i="19"/>
  <c r="K103" i="19"/>
  <c r="J103" i="19"/>
  <c r="I103" i="19"/>
  <c r="H103" i="19"/>
  <c r="G103" i="19"/>
  <c r="F103" i="19"/>
  <c r="E103" i="19"/>
  <c r="AI100" i="19"/>
  <c r="AH100" i="19"/>
  <c r="AG100" i="19"/>
  <c r="AF100" i="19"/>
  <c r="AE100" i="19"/>
  <c r="AD100" i="19"/>
  <c r="AC100" i="19"/>
  <c r="AB100" i="19"/>
  <c r="AA100" i="19"/>
  <c r="Z100" i="19"/>
  <c r="Y100" i="19"/>
  <c r="X100" i="19"/>
  <c r="W100" i="19"/>
  <c r="V100" i="19"/>
  <c r="U100" i="19"/>
  <c r="T100" i="19"/>
  <c r="S100" i="19"/>
  <c r="R100" i="19"/>
  <c r="Q100" i="19"/>
  <c r="P100" i="19"/>
  <c r="O100" i="19"/>
  <c r="N100" i="19"/>
  <c r="M100" i="19"/>
  <c r="L100" i="19"/>
  <c r="K100" i="19"/>
  <c r="J100" i="19"/>
  <c r="I100" i="19"/>
  <c r="H100" i="19"/>
  <c r="G100" i="19"/>
  <c r="F100" i="19"/>
  <c r="E100" i="19"/>
  <c r="AI97" i="19"/>
  <c r="AH97" i="19"/>
  <c r="AG97" i="19"/>
  <c r="AF97" i="19"/>
  <c r="AE97" i="19"/>
  <c r="AD97" i="19"/>
  <c r="AC97" i="19"/>
  <c r="AB97" i="19"/>
  <c r="AA97" i="19"/>
  <c r="Z97" i="19"/>
  <c r="Y97" i="19"/>
  <c r="X97" i="19"/>
  <c r="W97" i="19"/>
  <c r="V97" i="19"/>
  <c r="U97" i="19"/>
  <c r="T97" i="19"/>
  <c r="S97" i="19"/>
  <c r="R97" i="19"/>
  <c r="Q97" i="19"/>
  <c r="P97" i="19"/>
  <c r="O97" i="19"/>
  <c r="N97" i="19"/>
  <c r="M97" i="19"/>
  <c r="L97" i="19"/>
  <c r="K97" i="19"/>
  <c r="J97" i="19"/>
  <c r="I97" i="19"/>
  <c r="H97" i="19"/>
  <c r="G97" i="19"/>
  <c r="F97" i="19"/>
  <c r="E97" i="19"/>
  <c r="AI94" i="19"/>
  <c r="AH94" i="19"/>
  <c r="AG94" i="19"/>
  <c r="AF94" i="19"/>
  <c r="AE94" i="19"/>
  <c r="AD94" i="19"/>
  <c r="AC94" i="19"/>
  <c r="AB94" i="19"/>
  <c r="AA94" i="19"/>
  <c r="Z94" i="19"/>
  <c r="Y94" i="19"/>
  <c r="X94" i="19"/>
  <c r="W94" i="19"/>
  <c r="V94" i="19"/>
  <c r="U94" i="19"/>
  <c r="T94" i="19"/>
  <c r="S94" i="19"/>
  <c r="R94" i="19"/>
  <c r="Q94" i="19"/>
  <c r="P94" i="19"/>
  <c r="O94" i="19"/>
  <c r="N94" i="19"/>
  <c r="M94" i="19"/>
  <c r="L94" i="19"/>
  <c r="K94" i="19"/>
  <c r="J94" i="19"/>
  <c r="I94" i="19"/>
  <c r="H94" i="19"/>
  <c r="G94" i="19"/>
  <c r="F94" i="19"/>
  <c r="E94" i="19"/>
  <c r="E8" i="19"/>
  <c r="AH6" i="19"/>
  <c r="AF6" i="19"/>
  <c r="AD6" i="19"/>
  <c r="AB6" i="19"/>
  <c r="Z6" i="19"/>
  <c r="X6" i="19"/>
  <c r="V6" i="19"/>
  <c r="T6" i="19"/>
  <c r="R6" i="19"/>
  <c r="P6" i="19"/>
  <c r="N6" i="19"/>
  <c r="L6" i="19"/>
  <c r="J6" i="19"/>
  <c r="H6" i="19"/>
  <c r="F6" i="19"/>
  <c r="G2" i="19"/>
  <c r="C2" i="19"/>
  <c r="AI6" i="19" s="1"/>
  <c r="D10" i="25" l="1"/>
  <c r="D18" i="25"/>
  <c r="D26" i="25"/>
  <c r="D34" i="25"/>
  <c r="D42" i="25"/>
  <c r="D50" i="25"/>
  <c r="D58" i="25"/>
  <c r="D66" i="25"/>
  <c r="C77" i="25"/>
  <c r="D14" i="25"/>
  <c r="D22" i="25"/>
  <c r="D30" i="25"/>
  <c r="D38" i="25"/>
  <c r="D46" i="25"/>
  <c r="D54" i="25"/>
  <c r="D62" i="25"/>
  <c r="D70" i="25"/>
  <c r="C85" i="25"/>
  <c r="D12" i="25"/>
  <c r="D16" i="25"/>
  <c r="D20" i="25"/>
  <c r="D24" i="25"/>
  <c r="D28" i="25"/>
  <c r="D32" i="25"/>
  <c r="D36" i="25"/>
  <c r="D40" i="25"/>
  <c r="D44" i="25"/>
  <c r="D48" i="25"/>
  <c r="D52" i="25"/>
  <c r="D56" i="25"/>
  <c r="D60" i="25"/>
  <c r="D64" i="25"/>
  <c r="D68" i="25"/>
  <c r="C73" i="25"/>
  <c r="C81" i="25"/>
  <c r="D12" i="28"/>
  <c r="D16" i="28"/>
  <c r="D20" i="28"/>
  <c r="D24" i="28"/>
  <c r="D28" i="28"/>
  <c r="D32" i="28"/>
  <c r="D36" i="28"/>
  <c r="D40" i="28"/>
  <c r="D44" i="28"/>
  <c r="D48" i="28"/>
  <c r="D52" i="28"/>
  <c r="D56" i="28"/>
  <c r="D60" i="28"/>
  <c r="D64" i="28"/>
  <c r="D68" i="28"/>
  <c r="D72" i="28"/>
  <c r="D76" i="28"/>
  <c r="D80" i="28"/>
  <c r="D84" i="28"/>
  <c r="D88" i="28"/>
  <c r="D12" i="29"/>
  <c r="D16" i="29"/>
  <c r="D20" i="29"/>
  <c r="D24" i="29"/>
  <c r="D28" i="29"/>
  <c r="D32" i="29"/>
  <c r="D36" i="29"/>
  <c r="D40" i="29"/>
  <c r="D44" i="29"/>
  <c r="D48" i="29"/>
  <c r="D52" i="29"/>
  <c r="D56" i="29"/>
  <c r="D60" i="29"/>
  <c r="D64" i="29"/>
  <c r="D68" i="29"/>
  <c r="C73" i="29"/>
  <c r="C81" i="29"/>
  <c r="C15" i="21"/>
  <c r="C23" i="21"/>
  <c r="C31" i="21"/>
  <c r="C39" i="21"/>
  <c r="C47" i="21"/>
  <c r="C55" i="21"/>
  <c r="C63" i="21"/>
  <c r="D74" i="21"/>
  <c r="C11" i="21"/>
  <c r="C19" i="21"/>
  <c r="C27" i="21"/>
  <c r="C35" i="21"/>
  <c r="C43" i="21"/>
  <c r="C51" i="21"/>
  <c r="C59" i="21"/>
  <c r="C67" i="21"/>
  <c r="D12" i="24"/>
  <c r="D16" i="24"/>
  <c r="D20" i="24"/>
  <c r="D24" i="24"/>
  <c r="D28" i="24"/>
  <c r="D32" i="24"/>
  <c r="D36" i="24"/>
  <c r="D40" i="24"/>
  <c r="D44" i="24"/>
  <c r="D48" i="24"/>
  <c r="D52" i="24"/>
  <c r="D56" i="24"/>
  <c r="D60" i="24"/>
  <c r="D64" i="24"/>
  <c r="D68" i="24"/>
  <c r="D72" i="24"/>
  <c r="D76" i="24"/>
  <c r="D80" i="24"/>
  <c r="D84" i="24"/>
  <c r="D88" i="24"/>
  <c r="D92" i="24"/>
  <c r="D10" i="24"/>
  <c r="D14" i="24"/>
  <c r="D18" i="24"/>
  <c r="D22" i="24"/>
  <c r="D26" i="24"/>
  <c r="D30" i="24"/>
  <c r="D34" i="24"/>
  <c r="D38" i="24"/>
  <c r="D42" i="24"/>
  <c r="D46" i="24"/>
  <c r="D50" i="24"/>
  <c r="D54" i="24"/>
  <c r="D58" i="24"/>
  <c r="D62" i="24"/>
  <c r="D66" i="24"/>
  <c r="D70" i="24"/>
  <c r="D74" i="24"/>
  <c r="D78" i="24"/>
  <c r="D82" i="24"/>
  <c r="D86" i="24"/>
  <c r="E8" i="26"/>
  <c r="AH6" i="26"/>
  <c r="AF6" i="26"/>
  <c r="AD6" i="26"/>
  <c r="AB6" i="26"/>
  <c r="Z6" i="26"/>
  <c r="X6" i="26"/>
  <c r="V6" i="26"/>
  <c r="T6" i="26"/>
  <c r="R6" i="26"/>
  <c r="P6" i="26"/>
  <c r="N6" i="26"/>
  <c r="L6" i="26"/>
  <c r="J6" i="26"/>
  <c r="H6" i="26"/>
  <c r="F6" i="26"/>
  <c r="G2" i="26"/>
  <c r="G6" i="26"/>
  <c r="K6" i="26"/>
  <c r="O6" i="26"/>
  <c r="S6" i="26"/>
  <c r="W6" i="26"/>
  <c r="AA6" i="26"/>
  <c r="AE6" i="26"/>
  <c r="AI6" i="26"/>
  <c r="C92" i="27"/>
  <c r="C91" i="27"/>
  <c r="C90" i="27"/>
  <c r="C89" i="27"/>
  <c r="C88" i="27"/>
  <c r="C87" i="27"/>
  <c r="C86" i="27"/>
  <c r="C85" i="27"/>
  <c r="C84" i="27"/>
  <c r="C83" i="27"/>
  <c r="C82" i="27"/>
  <c r="C81" i="27"/>
  <c r="C80" i="27"/>
  <c r="C79" i="27"/>
  <c r="C78" i="27"/>
  <c r="C77" i="27"/>
  <c r="C76" i="27"/>
  <c r="C75" i="27"/>
  <c r="C74" i="27"/>
  <c r="C73" i="27"/>
  <c r="C72" i="27"/>
  <c r="C71" i="27"/>
  <c r="C70" i="27"/>
  <c r="C69" i="27"/>
  <c r="C68" i="27"/>
  <c r="C67" i="27"/>
  <c r="C66" i="27"/>
  <c r="C65" i="27"/>
  <c r="C64" i="27"/>
  <c r="C63" i="27"/>
  <c r="D92" i="27"/>
  <c r="D90" i="27"/>
  <c r="D88" i="27"/>
  <c r="D86" i="27"/>
  <c r="D84" i="27"/>
  <c r="D82" i="27"/>
  <c r="D80" i="27"/>
  <c r="D78" i="27"/>
  <c r="D76" i="27"/>
  <c r="D74" i="27"/>
  <c r="D72" i="27"/>
  <c r="D70" i="27"/>
  <c r="D68" i="27"/>
  <c r="D66" i="27"/>
  <c r="D64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D91" i="27"/>
  <c r="D89" i="27"/>
  <c r="D87" i="27"/>
  <c r="D85" i="27"/>
  <c r="D83" i="27"/>
  <c r="D81" i="27"/>
  <c r="D79" i="27"/>
  <c r="D77" i="27"/>
  <c r="D75" i="27"/>
  <c r="D73" i="27"/>
  <c r="D71" i="27"/>
  <c r="D69" i="27"/>
  <c r="D67" i="27"/>
  <c r="D65" i="27"/>
  <c r="D63" i="27"/>
  <c r="C62" i="27"/>
  <c r="C61" i="27"/>
  <c r="C60" i="27"/>
  <c r="C59" i="27"/>
  <c r="C58" i="27"/>
  <c r="C57" i="27"/>
  <c r="C56" i="27"/>
  <c r="C55" i="27"/>
  <c r="C54" i="27"/>
  <c r="C53" i="27"/>
  <c r="C52" i="27"/>
  <c r="C51" i="27"/>
  <c r="C50" i="27"/>
  <c r="C49" i="27"/>
  <c r="C48" i="27"/>
  <c r="C47" i="27"/>
  <c r="C46" i="27"/>
  <c r="C45" i="27"/>
  <c r="C44" i="27"/>
  <c r="C43" i="27"/>
  <c r="C42" i="27"/>
  <c r="C41" i="27"/>
  <c r="C40" i="27"/>
  <c r="C39" i="27"/>
  <c r="C38" i="27"/>
  <c r="C37" i="27"/>
  <c r="C36" i="27"/>
  <c r="C35" i="27"/>
  <c r="C34" i="27"/>
  <c r="C33" i="27"/>
  <c r="C32" i="27"/>
  <c r="C31" i="27"/>
  <c r="C30" i="27"/>
  <c r="C29" i="27"/>
  <c r="C28" i="27"/>
  <c r="C27" i="27"/>
  <c r="C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10" i="27"/>
  <c r="C9" i="27"/>
  <c r="F8" i="27"/>
  <c r="E7" i="27"/>
  <c r="E6" i="26"/>
  <c r="I6" i="26"/>
  <c r="M6" i="26"/>
  <c r="Q6" i="26"/>
  <c r="U6" i="26"/>
  <c r="Y6" i="26"/>
  <c r="AC6" i="26"/>
  <c r="AG6" i="26"/>
  <c r="E6" i="27"/>
  <c r="G6" i="27"/>
  <c r="I6" i="27"/>
  <c r="K6" i="27"/>
  <c r="M6" i="27"/>
  <c r="O6" i="27"/>
  <c r="Q6" i="27"/>
  <c r="S6" i="27"/>
  <c r="U6" i="27"/>
  <c r="W6" i="27"/>
  <c r="Y6" i="27"/>
  <c r="AA6" i="27"/>
  <c r="AC6" i="27"/>
  <c r="AE6" i="27"/>
  <c r="AG6" i="27"/>
  <c r="AI6" i="27"/>
  <c r="G2" i="27"/>
  <c r="F6" i="27"/>
  <c r="H6" i="27"/>
  <c r="J6" i="27"/>
  <c r="L6" i="27"/>
  <c r="N6" i="27"/>
  <c r="P6" i="27"/>
  <c r="R6" i="27"/>
  <c r="T6" i="27"/>
  <c r="V6" i="27"/>
  <c r="X6" i="27"/>
  <c r="Z6" i="27"/>
  <c r="AB6" i="27"/>
  <c r="AD6" i="27"/>
  <c r="AF6" i="27"/>
  <c r="AH6" i="27"/>
  <c r="C92" i="28"/>
  <c r="C91" i="28"/>
  <c r="C90" i="28"/>
  <c r="C89" i="28"/>
  <c r="C88" i="28"/>
  <c r="C87" i="28"/>
  <c r="C86" i="28"/>
  <c r="C85" i="28"/>
  <c r="C84" i="28"/>
  <c r="C83" i="28"/>
  <c r="C82" i="28"/>
  <c r="C81" i="28"/>
  <c r="C80" i="28"/>
  <c r="C79" i="28"/>
  <c r="C78" i="28"/>
  <c r="C77" i="28"/>
  <c r="C76" i="28"/>
  <c r="C75" i="28"/>
  <c r="C74" i="28"/>
  <c r="C73" i="28"/>
  <c r="C72" i="28"/>
  <c r="C71" i="28"/>
  <c r="C70" i="28"/>
  <c r="C69" i="28"/>
  <c r="C68" i="28"/>
  <c r="C67" i="28"/>
  <c r="C66" i="28"/>
  <c r="C65" i="28"/>
  <c r="C64" i="28"/>
  <c r="C63" i="28"/>
  <c r="C62" i="28"/>
  <c r="C61" i="28"/>
  <c r="C60" i="28"/>
  <c r="C59" i="28"/>
  <c r="C58" i="28"/>
  <c r="C57" i="28"/>
  <c r="C56" i="28"/>
  <c r="C55" i="28"/>
  <c r="C54" i="28"/>
  <c r="C53" i="28"/>
  <c r="C52" i="28"/>
  <c r="C51" i="28"/>
  <c r="C50" i="28"/>
  <c r="C49" i="28"/>
  <c r="C48" i="28"/>
  <c r="C47" i="28"/>
  <c r="C46" i="28"/>
  <c r="C45" i="28"/>
  <c r="C44" i="28"/>
  <c r="C43" i="28"/>
  <c r="C42" i="28"/>
  <c r="C41" i="28"/>
  <c r="C40" i="28"/>
  <c r="C39" i="28"/>
  <c r="C38" i="28"/>
  <c r="C37" i="28"/>
  <c r="C36" i="28"/>
  <c r="C35" i="28"/>
  <c r="C34" i="28"/>
  <c r="C33" i="28"/>
  <c r="C32" i="28"/>
  <c r="C31" i="28"/>
  <c r="C30" i="28"/>
  <c r="C29" i="28"/>
  <c r="C28" i="28"/>
  <c r="C27" i="28"/>
  <c r="C26" i="28"/>
  <c r="C25" i="28"/>
  <c r="C24" i="28"/>
  <c r="C23" i="28"/>
  <c r="C22" i="28"/>
  <c r="C21" i="28"/>
  <c r="C20" i="28"/>
  <c r="C19" i="28"/>
  <c r="C18" i="28"/>
  <c r="C17" i="28"/>
  <c r="C16" i="28"/>
  <c r="C15" i="28"/>
  <c r="C14" i="28"/>
  <c r="C13" i="28"/>
  <c r="C12" i="28"/>
  <c r="C11" i="28"/>
  <c r="C10" i="28"/>
  <c r="C9" i="28"/>
  <c r="F8" i="28"/>
  <c r="E7" i="28"/>
  <c r="D9" i="28"/>
  <c r="D11" i="28"/>
  <c r="D13" i="28"/>
  <c r="D15" i="28"/>
  <c r="D17" i="28"/>
  <c r="D19" i="28"/>
  <c r="D21" i="28"/>
  <c r="D23" i="28"/>
  <c r="D25" i="28"/>
  <c r="D27" i="28"/>
  <c r="D29" i="28"/>
  <c r="D31" i="28"/>
  <c r="D33" i="28"/>
  <c r="D35" i="28"/>
  <c r="D37" i="28"/>
  <c r="D39" i="28"/>
  <c r="D41" i="28"/>
  <c r="D43" i="28"/>
  <c r="D45" i="28"/>
  <c r="D47" i="28"/>
  <c r="D49" i="28"/>
  <c r="D51" i="28"/>
  <c r="D53" i="28"/>
  <c r="D55" i="28"/>
  <c r="D57" i="28"/>
  <c r="D59" i="28"/>
  <c r="D61" i="28"/>
  <c r="D63" i="28"/>
  <c r="D65" i="28"/>
  <c r="D67" i="28"/>
  <c r="D69" i="28"/>
  <c r="D71" i="28"/>
  <c r="D73" i="28"/>
  <c r="D75" i="28"/>
  <c r="D77" i="28"/>
  <c r="D79" i="28"/>
  <c r="D81" i="28"/>
  <c r="D83" i="28"/>
  <c r="D85" i="28"/>
  <c r="D87" i="28"/>
  <c r="D89" i="28"/>
  <c r="D91" i="28"/>
  <c r="E6" i="28"/>
  <c r="G6" i="28"/>
  <c r="I6" i="28"/>
  <c r="K6" i="28"/>
  <c r="M6" i="28"/>
  <c r="O6" i="28"/>
  <c r="Q6" i="28"/>
  <c r="S6" i="28"/>
  <c r="U6" i="28"/>
  <c r="W6" i="28"/>
  <c r="Y6" i="28"/>
  <c r="AA6" i="28"/>
  <c r="AC6" i="28"/>
  <c r="AE6" i="28"/>
  <c r="AG6" i="28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C92" i="29"/>
  <c r="C90" i="29"/>
  <c r="C88" i="29"/>
  <c r="C86" i="29"/>
  <c r="C84" i="29"/>
  <c r="C82" i="29"/>
  <c r="C80" i="29"/>
  <c r="C78" i="29"/>
  <c r="C76" i="29"/>
  <c r="C74" i="29"/>
  <c r="C72" i="29"/>
  <c r="C71" i="29"/>
  <c r="C70" i="29"/>
  <c r="C69" i="29"/>
  <c r="C68" i="29"/>
  <c r="C67" i="29"/>
  <c r="C66" i="29"/>
  <c r="C65" i="29"/>
  <c r="C64" i="29"/>
  <c r="C63" i="29"/>
  <c r="C62" i="29"/>
  <c r="C61" i="29"/>
  <c r="C60" i="29"/>
  <c r="C59" i="29"/>
  <c r="C58" i="29"/>
  <c r="C57" i="29"/>
  <c r="C56" i="29"/>
  <c r="C55" i="29"/>
  <c r="C54" i="29"/>
  <c r="C53" i="29"/>
  <c r="C52" i="29"/>
  <c r="C51" i="29"/>
  <c r="C50" i="29"/>
  <c r="C49" i="29"/>
  <c r="C48" i="29"/>
  <c r="C47" i="29"/>
  <c r="C46" i="29"/>
  <c r="C45" i="29"/>
  <c r="C44" i="29"/>
  <c r="C43" i="29"/>
  <c r="C42" i="29"/>
  <c r="C41" i="29"/>
  <c r="C40" i="29"/>
  <c r="C39" i="29"/>
  <c r="C38" i="29"/>
  <c r="C37" i="29"/>
  <c r="C36" i="29"/>
  <c r="C35" i="29"/>
  <c r="C34" i="29"/>
  <c r="C33" i="29"/>
  <c r="C32" i="29"/>
  <c r="C31" i="29"/>
  <c r="C30" i="29"/>
  <c r="C29" i="29"/>
  <c r="C28" i="29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F8" i="29"/>
  <c r="E7" i="29"/>
  <c r="D9" i="29"/>
  <c r="D11" i="29"/>
  <c r="D13" i="29"/>
  <c r="D15" i="29"/>
  <c r="D17" i="29"/>
  <c r="D19" i="29"/>
  <c r="D21" i="29"/>
  <c r="D23" i="29"/>
  <c r="D25" i="29"/>
  <c r="D27" i="29"/>
  <c r="D29" i="29"/>
  <c r="D31" i="29"/>
  <c r="D33" i="29"/>
  <c r="D35" i="29"/>
  <c r="D37" i="29"/>
  <c r="D39" i="29"/>
  <c r="D41" i="29"/>
  <c r="D43" i="29"/>
  <c r="D45" i="29"/>
  <c r="D47" i="29"/>
  <c r="D49" i="29"/>
  <c r="D51" i="29"/>
  <c r="D53" i="29"/>
  <c r="D55" i="29"/>
  <c r="D57" i="29"/>
  <c r="D59" i="29"/>
  <c r="D61" i="29"/>
  <c r="D63" i="29"/>
  <c r="D65" i="29"/>
  <c r="D67" i="29"/>
  <c r="D69" i="29"/>
  <c r="D71" i="29"/>
  <c r="C75" i="29"/>
  <c r="C79" i="29"/>
  <c r="C83" i="29"/>
  <c r="C87" i="29"/>
  <c r="C91" i="29"/>
  <c r="E6" i="29"/>
  <c r="G6" i="29"/>
  <c r="I6" i="29"/>
  <c r="K6" i="29"/>
  <c r="M6" i="29"/>
  <c r="O6" i="29"/>
  <c r="Q6" i="29"/>
  <c r="S6" i="29"/>
  <c r="U6" i="29"/>
  <c r="W6" i="29"/>
  <c r="Y6" i="29"/>
  <c r="AA6" i="29"/>
  <c r="AC6" i="29"/>
  <c r="AE6" i="29"/>
  <c r="AG6" i="29"/>
  <c r="E8" i="22"/>
  <c r="AH6" i="22"/>
  <c r="AF6" i="22"/>
  <c r="AD6" i="22"/>
  <c r="AB6" i="22"/>
  <c r="Z6" i="22"/>
  <c r="X6" i="22"/>
  <c r="V6" i="22"/>
  <c r="T6" i="22"/>
  <c r="R6" i="22"/>
  <c r="P6" i="22"/>
  <c r="N6" i="22"/>
  <c r="L6" i="22"/>
  <c r="J6" i="22"/>
  <c r="H6" i="22"/>
  <c r="F6" i="22"/>
  <c r="G2" i="22"/>
  <c r="G6" i="22"/>
  <c r="K6" i="22"/>
  <c r="O6" i="22"/>
  <c r="S6" i="22"/>
  <c r="W6" i="22"/>
  <c r="AA6" i="22"/>
  <c r="AE6" i="22"/>
  <c r="AI6" i="22"/>
  <c r="E8" i="23"/>
  <c r="AH6" i="23"/>
  <c r="AF6" i="23"/>
  <c r="AD6" i="23"/>
  <c r="AB6" i="23"/>
  <c r="Z6" i="23"/>
  <c r="X6" i="23"/>
  <c r="V6" i="23"/>
  <c r="T6" i="23"/>
  <c r="R6" i="23"/>
  <c r="P6" i="23"/>
  <c r="N6" i="23"/>
  <c r="L6" i="23"/>
  <c r="J6" i="23"/>
  <c r="H6" i="23"/>
  <c r="F6" i="23"/>
  <c r="G2" i="23"/>
  <c r="G6" i="23"/>
  <c r="K6" i="23"/>
  <c r="O6" i="23"/>
  <c r="S6" i="23"/>
  <c r="W6" i="23"/>
  <c r="AA6" i="23"/>
  <c r="AE6" i="23"/>
  <c r="AI6" i="23"/>
  <c r="E6" i="22"/>
  <c r="I6" i="22"/>
  <c r="M6" i="22"/>
  <c r="Q6" i="22"/>
  <c r="U6" i="22"/>
  <c r="Y6" i="22"/>
  <c r="AC6" i="22"/>
  <c r="AG6" i="22"/>
  <c r="E6" i="23"/>
  <c r="I6" i="23"/>
  <c r="M6" i="23"/>
  <c r="Q6" i="23"/>
  <c r="U6" i="23"/>
  <c r="Y6" i="23"/>
  <c r="AC6" i="23"/>
  <c r="AG6" i="23"/>
  <c r="C92" i="24"/>
  <c r="C91" i="24"/>
  <c r="C90" i="24"/>
  <c r="C89" i="24"/>
  <c r="C88" i="24"/>
  <c r="C87" i="24"/>
  <c r="C86" i="24"/>
  <c r="C85" i="24"/>
  <c r="C84" i="24"/>
  <c r="C83" i="24"/>
  <c r="C82" i="24"/>
  <c r="C81" i="24"/>
  <c r="C80" i="24"/>
  <c r="C79" i="24"/>
  <c r="C78" i="24"/>
  <c r="C77" i="24"/>
  <c r="C76" i="24"/>
  <c r="C75" i="24"/>
  <c r="C74" i="24"/>
  <c r="C73" i="24"/>
  <c r="C72" i="24"/>
  <c r="C71" i="24"/>
  <c r="C70" i="24"/>
  <c r="C69" i="24"/>
  <c r="C68" i="24"/>
  <c r="C67" i="24"/>
  <c r="C66" i="24"/>
  <c r="C65" i="24"/>
  <c r="C64" i="24"/>
  <c r="C63" i="24"/>
  <c r="C62" i="24"/>
  <c r="C61" i="24"/>
  <c r="C60" i="24"/>
  <c r="C59" i="24"/>
  <c r="C58" i="24"/>
  <c r="C57" i="24"/>
  <c r="C56" i="24"/>
  <c r="C55" i="24"/>
  <c r="C54" i="24"/>
  <c r="C53" i="24"/>
  <c r="C52" i="24"/>
  <c r="C51" i="24"/>
  <c r="C50" i="24"/>
  <c r="C49" i="24"/>
  <c r="C48" i="24"/>
  <c r="C47" i="24"/>
  <c r="C46" i="24"/>
  <c r="C45" i="24"/>
  <c r="C44" i="24"/>
  <c r="C43" i="24"/>
  <c r="C42" i="24"/>
  <c r="C41" i="24"/>
  <c r="C40" i="24"/>
  <c r="C39" i="24"/>
  <c r="C38" i="24"/>
  <c r="C37" i="24"/>
  <c r="C36" i="24"/>
  <c r="C35" i="24"/>
  <c r="C34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F8" i="24"/>
  <c r="E7" i="24"/>
  <c r="D9" i="24"/>
  <c r="D11" i="24"/>
  <c r="D13" i="24"/>
  <c r="D15" i="24"/>
  <c r="D17" i="24"/>
  <c r="D19" i="24"/>
  <c r="D21" i="24"/>
  <c r="D23" i="24"/>
  <c r="D25" i="24"/>
  <c r="D27" i="24"/>
  <c r="D29" i="24"/>
  <c r="D31" i="24"/>
  <c r="D33" i="24"/>
  <c r="D35" i="24"/>
  <c r="D37" i="24"/>
  <c r="D39" i="24"/>
  <c r="D41" i="24"/>
  <c r="D43" i="24"/>
  <c r="D45" i="24"/>
  <c r="D47" i="24"/>
  <c r="D49" i="24"/>
  <c r="D51" i="24"/>
  <c r="D53" i="24"/>
  <c r="D55" i="24"/>
  <c r="D57" i="24"/>
  <c r="D59" i="24"/>
  <c r="D61" i="24"/>
  <c r="D63" i="24"/>
  <c r="D65" i="24"/>
  <c r="D67" i="24"/>
  <c r="D69" i="24"/>
  <c r="D71" i="24"/>
  <c r="D73" i="24"/>
  <c r="D75" i="24"/>
  <c r="D77" i="24"/>
  <c r="D79" i="24"/>
  <c r="D81" i="24"/>
  <c r="D83" i="24"/>
  <c r="D85" i="24"/>
  <c r="D87" i="24"/>
  <c r="D89" i="24"/>
  <c r="D91" i="24"/>
  <c r="E6" i="24"/>
  <c r="G6" i="24"/>
  <c r="I6" i="24"/>
  <c r="K6" i="24"/>
  <c r="M6" i="24"/>
  <c r="O6" i="24"/>
  <c r="Q6" i="24"/>
  <c r="S6" i="24"/>
  <c r="U6" i="24"/>
  <c r="W6" i="24"/>
  <c r="Y6" i="24"/>
  <c r="AA6" i="24"/>
  <c r="AC6" i="24"/>
  <c r="AE6" i="24"/>
  <c r="AG6" i="24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C92" i="25"/>
  <c r="C90" i="25"/>
  <c r="C88" i="25"/>
  <c r="C86" i="25"/>
  <c r="C84" i="25"/>
  <c r="C82" i="25"/>
  <c r="C80" i="25"/>
  <c r="C78" i="25"/>
  <c r="C76" i="25"/>
  <c r="C74" i="25"/>
  <c r="C72" i="25"/>
  <c r="C71" i="25"/>
  <c r="C70" i="25"/>
  <c r="C69" i="25"/>
  <c r="C68" i="25"/>
  <c r="C67" i="25"/>
  <c r="C66" i="25"/>
  <c r="C65" i="25"/>
  <c r="C64" i="25"/>
  <c r="C63" i="25"/>
  <c r="C62" i="25"/>
  <c r="C61" i="25"/>
  <c r="C60" i="25"/>
  <c r="C59" i="25"/>
  <c r="C58" i="25"/>
  <c r="C57" i="25"/>
  <c r="C56" i="25"/>
  <c r="C55" i="25"/>
  <c r="C54" i="25"/>
  <c r="C53" i="25"/>
  <c r="C52" i="25"/>
  <c r="C51" i="25"/>
  <c r="C50" i="25"/>
  <c r="C49" i="25"/>
  <c r="C48" i="25"/>
  <c r="C47" i="25"/>
  <c r="C46" i="25"/>
  <c r="C45" i="25"/>
  <c r="C44" i="25"/>
  <c r="C43" i="25"/>
  <c r="C42" i="25"/>
  <c r="C41" i="25"/>
  <c r="C40" i="25"/>
  <c r="C39" i="25"/>
  <c r="C38" i="25"/>
  <c r="C37" i="25"/>
  <c r="C36" i="25"/>
  <c r="C35" i="25"/>
  <c r="C34" i="25"/>
  <c r="C33" i="25"/>
  <c r="C32" i="25"/>
  <c r="C31" i="25"/>
  <c r="C30" i="25"/>
  <c r="C29" i="25"/>
  <c r="C28" i="25"/>
  <c r="C27" i="25"/>
  <c r="C26" i="25"/>
  <c r="C25" i="25"/>
  <c r="C24" i="25"/>
  <c r="C23" i="25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F8" i="25"/>
  <c r="E7" i="25"/>
  <c r="D9" i="25"/>
  <c r="D11" i="25"/>
  <c r="D13" i="25"/>
  <c r="D15" i="25"/>
  <c r="D17" i="25"/>
  <c r="D19" i="25"/>
  <c r="D21" i="25"/>
  <c r="D23" i="25"/>
  <c r="D25" i="25"/>
  <c r="D27" i="25"/>
  <c r="D29" i="25"/>
  <c r="D31" i="25"/>
  <c r="D33" i="25"/>
  <c r="D35" i="25"/>
  <c r="D37" i="25"/>
  <c r="D39" i="25"/>
  <c r="D41" i="25"/>
  <c r="D43" i="25"/>
  <c r="D45" i="25"/>
  <c r="D47" i="25"/>
  <c r="D49" i="25"/>
  <c r="D51" i="25"/>
  <c r="D53" i="25"/>
  <c r="D55" i="25"/>
  <c r="D57" i="25"/>
  <c r="D59" i="25"/>
  <c r="D61" i="25"/>
  <c r="D63" i="25"/>
  <c r="D65" i="25"/>
  <c r="D67" i="25"/>
  <c r="D69" i="25"/>
  <c r="D71" i="25"/>
  <c r="C75" i="25"/>
  <c r="C79" i="25"/>
  <c r="C83" i="25"/>
  <c r="C87" i="25"/>
  <c r="C91" i="25"/>
  <c r="E6" i="25"/>
  <c r="G6" i="25"/>
  <c r="I6" i="25"/>
  <c r="K6" i="25"/>
  <c r="M6" i="25"/>
  <c r="O6" i="25"/>
  <c r="Q6" i="25"/>
  <c r="S6" i="25"/>
  <c r="U6" i="25"/>
  <c r="W6" i="25"/>
  <c r="Y6" i="25"/>
  <c r="AA6" i="25"/>
  <c r="AC6" i="25"/>
  <c r="AE6" i="25"/>
  <c r="AG6" i="25"/>
  <c r="C92" i="20"/>
  <c r="C91" i="20"/>
  <c r="C90" i="20"/>
  <c r="C89" i="20"/>
  <c r="C88" i="20"/>
  <c r="C87" i="20"/>
  <c r="C86" i="20"/>
  <c r="C85" i="20"/>
  <c r="C84" i="20"/>
  <c r="C83" i="20"/>
  <c r="C82" i="20"/>
  <c r="C81" i="20"/>
  <c r="C80" i="20"/>
  <c r="C79" i="20"/>
  <c r="C78" i="20"/>
  <c r="C77" i="20"/>
  <c r="C76" i="20"/>
  <c r="C75" i="20"/>
  <c r="C74" i="20"/>
  <c r="C73" i="20"/>
  <c r="C72" i="20"/>
  <c r="C71" i="20"/>
  <c r="C70" i="20"/>
  <c r="C69" i="20"/>
  <c r="C68" i="20"/>
  <c r="C67" i="20"/>
  <c r="C66" i="20"/>
  <c r="C65" i="20"/>
  <c r="C64" i="20"/>
  <c r="C63" i="20"/>
  <c r="C62" i="20"/>
  <c r="C61" i="20"/>
  <c r="C60" i="20"/>
  <c r="C59" i="20"/>
  <c r="C5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9" i="20"/>
  <c r="D61" i="20"/>
  <c r="D63" i="20"/>
  <c r="D65" i="20"/>
  <c r="D67" i="20"/>
  <c r="D69" i="20"/>
  <c r="D71" i="20"/>
  <c r="D73" i="20"/>
  <c r="D75" i="20"/>
  <c r="D77" i="20"/>
  <c r="D79" i="20"/>
  <c r="D81" i="20"/>
  <c r="D83" i="20"/>
  <c r="D85" i="20"/>
  <c r="D87" i="20"/>
  <c r="D89" i="20"/>
  <c r="D91" i="20"/>
  <c r="E6" i="20"/>
  <c r="G6" i="20"/>
  <c r="I6" i="20"/>
  <c r="K6" i="20"/>
  <c r="M6" i="20"/>
  <c r="O6" i="20"/>
  <c r="Q6" i="20"/>
  <c r="S6" i="20"/>
  <c r="U6" i="20"/>
  <c r="W6" i="20"/>
  <c r="Y6" i="20"/>
  <c r="AA6" i="20"/>
  <c r="AC6" i="20"/>
  <c r="AE6" i="20"/>
  <c r="AG6" i="20"/>
  <c r="E7" i="20"/>
  <c r="F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D58" i="20"/>
  <c r="D60" i="20"/>
  <c r="D62" i="20"/>
  <c r="D64" i="20"/>
  <c r="D66" i="20"/>
  <c r="D68" i="20"/>
  <c r="D70" i="20"/>
  <c r="D72" i="20"/>
  <c r="D74" i="20"/>
  <c r="D76" i="20"/>
  <c r="D78" i="20"/>
  <c r="D80" i="20"/>
  <c r="D82" i="20"/>
  <c r="D84" i="20"/>
  <c r="D86" i="20"/>
  <c r="D88" i="20"/>
  <c r="D90" i="20"/>
  <c r="D92" i="20"/>
  <c r="D92" i="21"/>
  <c r="D91" i="21"/>
  <c r="D90" i="21"/>
  <c r="C92" i="21"/>
  <c r="C91" i="21"/>
  <c r="C90" i="21"/>
  <c r="C89" i="21"/>
  <c r="C88" i="21"/>
  <c r="C87" i="21"/>
  <c r="C86" i="21"/>
  <c r="C85" i="21"/>
  <c r="C84" i="21"/>
  <c r="C83" i="21"/>
  <c r="C82" i="21"/>
  <c r="C81" i="21"/>
  <c r="C80" i="21"/>
  <c r="C79" i="21"/>
  <c r="C78" i="21"/>
  <c r="C77" i="21"/>
  <c r="C76" i="21"/>
  <c r="C75" i="21"/>
  <c r="C74" i="21"/>
  <c r="C73" i="21"/>
  <c r="C72" i="21"/>
  <c r="C71" i="21"/>
  <c r="C70" i="21"/>
  <c r="C69" i="21"/>
  <c r="C68" i="21"/>
  <c r="D89" i="21"/>
  <c r="D87" i="21"/>
  <c r="D85" i="21"/>
  <c r="D83" i="21"/>
  <c r="D81" i="21"/>
  <c r="D79" i="21"/>
  <c r="D77" i="21"/>
  <c r="D75" i="21"/>
  <c r="D73" i="21"/>
  <c r="D71" i="21"/>
  <c r="D69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8" i="21"/>
  <c r="D84" i="21"/>
  <c r="D80" i="21"/>
  <c r="D76" i="21"/>
  <c r="D72" i="21"/>
  <c r="D68" i="21"/>
  <c r="C66" i="21"/>
  <c r="C64" i="21"/>
  <c r="C62" i="21"/>
  <c r="C60" i="21"/>
  <c r="C58" i="21"/>
  <c r="C56" i="21"/>
  <c r="C54" i="21"/>
  <c r="C52" i="21"/>
  <c r="C50" i="21"/>
  <c r="C48" i="21"/>
  <c r="C46" i="21"/>
  <c r="C44" i="21"/>
  <c r="C42" i="21"/>
  <c r="C40" i="21"/>
  <c r="C38" i="21"/>
  <c r="C36" i="21"/>
  <c r="C34" i="21"/>
  <c r="C32" i="21"/>
  <c r="C30" i="21"/>
  <c r="C28" i="21"/>
  <c r="C26" i="21"/>
  <c r="C24" i="21"/>
  <c r="C22" i="21"/>
  <c r="C20" i="21"/>
  <c r="C18" i="21"/>
  <c r="C16" i="21"/>
  <c r="C14" i="21"/>
  <c r="C12" i="21"/>
  <c r="C10" i="21"/>
  <c r="F8" i="21"/>
  <c r="E7" i="21"/>
  <c r="C9" i="21"/>
  <c r="C13" i="21"/>
  <c r="C17" i="21"/>
  <c r="C21" i="21"/>
  <c r="C25" i="21"/>
  <c r="C29" i="21"/>
  <c r="C33" i="21"/>
  <c r="C37" i="21"/>
  <c r="C41" i="21"/>
  <c r="C45" i="21"/>
  <c r="C49" i="21"/>
  <c r="C53" i="21"/>
  <c r="C57" i="21"/>
  <c r="C61" i="21"/>
  <c r="C65" i="21"/>
  <c r="D70" i="21"/>
  <c r="D78" i="21"/>
  <c r="D86" i="21"/>
  <c r="E6" i="21"/>
  <c r="G6" i="21"/>
  <c r="I6" i="21"/>
  <c r="K6" i="21"/>
  <c r="M6" i="21"/>
  <c r="O6" i="21"/>
  <c r="Q6" i="21"/>
  <c r="S6" i="21"/>
  <c r="U6" i="21"/>
  <c r="W6" i="21"/>
  <c r="Y6" i="21"/>
  <c r="AA6" i="21"/>
  <c r="AC6" i="21"/>
  <c r="AE6" i="21"/>
  <c r="AG6" i="21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C92" i="19"/>
  <c r="C90" i="19"/>
  <c r="C88" i="19"/>
  <c r="C86" i="19"/>
  <c r="C84" i="19"/>
  <c r="C82" i="19"/>
  <c r="C80" i="19"/>
  <c r="C78" i="19"/>
  <c r="C76" i="19"/>
  <c r="C74" i="19"/>
  <c r="C72" i="19"/>
  <c r="C71" i="19"/>
  <c r="C70" i="19"/>
  <c r="C69" i="19"/>
  <c r="C68" i="19"/>
  <c r="C67" i="19"/>
  <c r="C66" i="19"/>
  <c r="C65" i="19"/>
  <c r="C64" i="19"/>
  <c r="C63" i="19"/>
  <c r="C62" i="19"/>
  <c r="C61" i="19"/>
  <c r="C60" i="19"/>
  <c r="C59" i="19"/>
  <c r="C58" i="19"/>
  <c r="C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F8" i="19"/>
  <c r="E7" i="19"/>
  <c r="D9" i="19"/>
  <c r="D11" i="19"/>
  <c r="D13" i="19"/>
  <c r="D15" i="19"/>
  <c r="D17" i="19"/>
  <c r="D19" i="19"/>
  <c r="D21" i="19"/>
  <c r="D23" i="19"/>
  <c r="D25" i="19"/>
  <c r="D27" i="19"/>
  <c r="D29" i="19"/>
  <c r="D31" i="19"/>
  <c r="D33" i="19"/>
  <c r="D35" i="19"/>
  <c r="D37" i="19"/>
  <c r="D39" i="19"/>
  <c r="D41" i="19"/>
  <c r="D43" i="19"/>
  <c r="D45" i="19"/>
  <c r="D47" i="19"/>
  <c r="D49" i="19"/>
  <c r="D51" i="19"/>
  <c r="D53" i="19"/>
  <c r="D55" i="19"/>
  <c r="D57" i="19"/>
  <c r="D59" i="19"/>
  <c r="D61" i="19"/>
  <c r="D63" i="19"/>
  <c r="D65" i="19"/>
  <c r="D67" i="19"/>
  <c r="D69" i="19"/>
  <c r="D71" i="19"/>
  <c r="C75" i="19"/>
  <c r="C79" i="19"/>
  <c r="C83" i="19"/>
  <c r="C87" i="19"/>
  <c r="C91" i="19"/>
  <c r="D10" i="19"/>
  <c r="D12" i="19"/>
  <c r="D14" i="19"/>
  <c r="D16" i="19"/>
  <c r="D18" i="19"/>
  <c r="D20" i="19"/>
  <c r="D22" i="19"/>
  <c r="D24" i="19"/>
  <c r="D26" i="19"/>
  <c r="D28" i="19"/>
  <c r="D30" i="19"/>
  <c r="D32" i="19"/>
  <c r="D34" i="19"/>
  <c r="D36" i="19"/>
  <c r="D38" i="19"/>
  <c r="D40" i="19"/>
  <c r="D42" i="19"/>
  <c r="D44" i="19"/>
  <c r="D46" i="19"/>
  <c r="D48" i="19"/>
  <c r="D50" i="19"/>
  <c r="D52" i="19"/>
  <c r="D54" i="19"/>
  <c r="D56" i="19"/>
  <c r="D58" i="19"/>
  <c r="D60" i="19"/>
  <c r="D62" i="19"/>
  <c r="D64" i="19"/>
  <c r="D66" i="19"/>
  <c r="D68" i="19"/>
  <c r="D70" i="19"/>
  <c r="C73" i="19"/>
  <c r="C77" i="19"/>
  <c r="C81" i="19"/>
  <c r="C85" i="19"/>
  <c r="C89" i="19"/>
  <c r="E6" i="19"/>
  <c r="G6" i="19"/>
  <c r="I6" i="19"/>
  <c r="K6" i="19"/>
  <c r="M6" i="19"/>
  <c r="O6" i="19"/>
  <c r="Q6" i="19"/>
  <c r="S6" i="19"/>
  <c r="U6" i="19"/>
  <c r="W6" i="19"/>
  <c r="Y6" i="19"/>
  <c r="AA6" i="19"/>
  <c r="AC6" i="19"/>
  <c r="AE6" i="19"/>
  <c r="AG6" i="19"/>
  <c r="C89" i="1"/>
  <c r="D89" i="1"/>
  <c r="C90" i="1"/>
  <c r="D90" i="1"/>
  <c r="C91" i="1"/>
  <c r="D91" i="1"/>
  <c r="C92" i="1"/>
  <c r="D92" i="1"/>
  <c r="G95" i="1"/>
  <c r="G98" i="1"/>
  <c r="AH7" i="1"/>
  <c r="AI7" i="1"/>
  <c r="AG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I8" i="1"/>
  <c r="AH8" i="1"/>
  <c r="AG8" i="1"/>
  <c r="E7" i="1"/>
  <c r="F7" i="29" l="1"/>
  <c r="G8" i="29"/>
  <c r="AJ6" i="28"/>
  <c r="G8" i="28"/>
  <c r="F7" i="28"/>
  <c r="AJ6" i="27"/>
  <c r="AJ6" i="26"/>
  <c r="G8" i="27"/>
  <c r="F7" i="27"/>
  <c r="AJ6" i="29"/>
  <c r="E104" i="29"/>
  <c r="E101" i="29"/>
  <c r="E98" i="29"/>
  <c r="E95" i="29"/>
  <c r="E98" i="28"/>
  <c r="E104" i="28"/>
  <c r="E101" i="28"/>
  <c r="E95" i="28"/>
  <c r="E101" i="27"/>
  <c r="E95" i="27"/>
  <c r="E104" i="27"/>
  <c r="E98" i="27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C92" i="26"/>
  <c r="C90" i="26"/>
  <c r="C88" i="26"/>
  <c r="C86" i="26"/>
  <c r="C84" i="26"/>
  <c r="C82" i="26"/>
  <c r="C80" i="26"/>
  <c r="C78" i="26"/>
  <c r="C76" i="26"/>
  <c r="C74" i="26"/>
  <c r="C72" i="26"/>
  <c r="C70" i="26"/>
  <c r="C68" i="26"/>
  <c r="C66" i="26"/>
  <c r="C64" i="26"/>
  <c r="C62" i="26"/>
  <c r="C60" i="26"/>
  <c r="C58" i="26"/>
  <c r="C56" i="26"/>
  <c r="C54" i="26"/>
  <c r="C52" i="26"/>
  <c r="C50" i="26"/>
  <c r="C48" i="26"/>
  <c r="C46" i="26"/>
  <c r="C44" i="26"/>
  <c r="C42" i="26"/>
  <c r="C40" i="26"/>
  <c r="C38" i="26"/>
  <c r="C36" i="26"/>
  <c r="C34" i="26"/>
  <c r="C32" i="26"/>
  <c r="C30" i="26"/>
  <c r="C28" i="26"/>
  <c r="C26" i="26"/>
  <c r="C24" i="26"/>
  <c r="C22" i="26"/>
  <c r="C20" i="26"/>
  <c r="C18" i="26"/>
  <c r="C16" i="26"/>
  <c r="C14" i="26"/>
  <c r="C12" i="26"/>
  <c r="C10" i="26"/>
  <c r="F8" i="26"/>
  <c r="E7" i="26"/>
  <c r="C91" i="26"/>
  <c r="C89" i="26"/>
  <c r="C87" i="26"/>
  <c r="C85" i="26"/>
  <c r="C83" i="26"/>
  <c r="C81" i="26"/>
  <c r="C79" i="26"/>
  <c r="C77" i="26"/>
  <c r="C75" i="26"/>
  <c r="C73" i="26"/>
  <c r="C71" i="26"/>
  <c r="C69" i="26"/>
  <c r="C67" i="26"/>
  <c r="C65" i="26"/>
  <c r="C63" i="26"/>
  <c r="C61" i="26"/>
  <c r="C59" i="26"/>
  <c r="C57" i="26"/>
  <c r="C55" i="26"/>
  <c r="C53" i="26"/>
  <c r="C51" i="26"/>
  <c r="C49" i="26"/>
  <c r="C47" i="26"/>
  <c r="C45" i="26"/>
  <c r="C43" i="26"/>
  <c r="C41" i="26"/>
  <c r="C39" i="26"/>
  <c r="C37" i="26"/>
  <c r="C35" i="26"/>
  <c r="C33" i="26"/>
  <c r="C31" i="26"/>
  <c r="C29" i="26"/>
  <c r="C27" i="26"/>
  <c r="C25" i="26"/>
  <c r="C23" i="26"/>
  <c r="C21" i="26"/>
  <c r="C19" i="26"/>
  <c r="C17" i="26"/>
  <c r="C15" i="26"/>
  <c r="C13" i="26"/>
  <c r="C11" i="26"/>
  <c r="C9" i="26"/>
  <c r="AJ6" i="25"/>
  <c r="E104" i="25"/>
  <c r="E101" i="25"/>
  <c r="E98" i="25"/>
  <c r="E95" i="25"/>
  <c r="E98" i="24"/>
  <c r="E104" i="24"/>
  <c r="E101" i="24"/>
  <c r="E95" i="24"/>
  <c r="C92" i="23"/>
  <c r="C91" i="23"/>
  <c r="C90" i="23"/>
  <c r="C89" i="23"/>
  <c r="C88" i="23"/>
  <c r="C87" i="23"/>
  <c r="C86" i="23"/>
  <c r="C85" i="23"/>
  <c r="C84" i="23"/>
  <c r="C83" i="23"/>
  <c r="C82" i="23"/>
  <c r="C81" i="23"/>
  <c r="C80" i="23"/>
  <c r="C79" i="23"/>
  <c r="C78" i="23"/>
  <c r="C77" i="23"/>
  <c r="C76" i="23"/>
  <c r="C75" i="23"/>
  <c r="C74" i="23"/>
  <c r="C73" i="23"/>
  <c r="C72" i="23"/>
  <c r="C71" i="23"/>
  <c r="C70" i="23"/>
  <c r="C69" i="23"/>
  <c r="C68" i="23"/>
  <c r="C67" i="23"/>
  <c r="C66" i="23"/>
  <c r="C65" i="23"/>
  <c r="C64" i="23"/>
  <c r="C63" i="23"/>
  <c r="D92" i="23"/>
  <c r="D90" i="23"/>
  <c r="D88" i="23"/>
  <c r="D86" i="23"/>
  <c r="D84" i="23"/>
  <c r="D82" i="23"/>
  <c r="D80" i="23"/>
  <c r="D78" i="23"/>
  <c r="D76" i="23"/>
  <c r="D74" i="23"/>
  <c r="D72" i="23"/>
  <c r="D70" i="23"/>
  <c r="D68" i="23"/>
  <c r="D66" i="23"/>
  <c r="D64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91" i="23"/>
  <c r="D89" i="23"/>
  <c r="D87" i="23"/>
  <c r="D85" i="23"/>
  <c r="D83" i="23"/>
  <c r="D81" i="23"/>
  <c r="D79" i="23"/>
  <c r="D77" i="23"/>
  <c r="D75" i="23"/>
  <c r="D73" i="23"/>
  <c r="D69" i="23"/>
  <c r="D65" i="23"/>
  <c r="C62" i="23"/>
  <c r="C60" i="23"/>
  <c r="C58" i="23"/>
  <c r="C56" i="23"/>
  <c r="C54" i="23"/>
  <c r="C52" i="23"/>
  <c r="C50" i="23"/>
  <c r="C48" i="23"/>
  <c r="C46" i="23"/>
  <c r="C44" i="23"/>
  <c r="C42" i="23"/>
  <c r="C40" i="23"/>
  <c r="C38" i="23"/>
  <c r="C36" i="23"/>
  <c r="C34" i="23"/>
  <c r="C32" i="23"/>
  <c r="C30" i="23"/>
  <c r="C28" i="23"/>
  <c r="C26" i="23"/>
  <c r="C24" i="23"/>
  <c r="C22" i="23"/>
  <c r="C20" i="23"/>
  <c r="C18" i="23"/>
  <c r="C16" i="23"/>
  <c r="C14" i="23"/>
  <c r="C12" i="23"/>
  <c r="C10" i="23"/>
  <c r="F8" i="23"/>
  <c r="E7" i="23"/>
  <c r="D71" i="23"/>
  <c r="D67" i="23"/>
  <c r="D63" i="23"/>
  <c r="C61" i="23"/>
  <c r="C59" i="23"/>
  <c r="C57" i="23"/>
  <c r="C55" i="23"/>
  <c r="C53" i="23"/>
  <c r="C51" i="23"/>
  <c r="C49" i="23"/>
  <c r="C47" i="23"/>
  <c r="C45" i="23"/>
  <c r="C43" i="23"/>
  <c r="C41" i="23"/>
  <c r="C39" i="23"/>
  <c r="C37" i="23"/>
  <c r="C35" i="23"/>
  <c r="C33" i="23"/>
  <c r="C31" i="23"/>
  <c r="C29" i="23"/>
  <c r="C27" i="23"/>
  <c r="C25" i="23"/>
  <c r="C23" i="23"/>
  <c r="C21" i="23"/>
  <c r="C19" i="23"/>
  <c r="C17" i="23"/>
  <c r="C15" i="23"/>
  <c r="C13" i="23"/>
  <c r="C11" i="23"/>
  <c r="C9" i="23"/>
  <c r="F7" i="25"/>
  <c r="G8" i="25"/>
  <c r="AJ6" i="24"/>
  <c r="G8" i="24"/>
  <c r="F7" i="24"/>
  <c r="AJ6" i="23"/>
  <c r="AJ6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C92" i="22"/>
  <c r="C90" i="22"/>
  <c r="C88" i="22"/>
  <c r="C86" i="22"/>
  <c r="C84" i="22"/>
  <c r="C82" i="22"/>
  <c r="C80" i="22"/>
  <c r="C78" i="22"/>
  <c r="C76" i="22"/>
  <c r="C74" i="22"/>
  <c r="C72" i="22"/>
  <c r="C70" i="22"/>
  <c r="C68" i="22"/>
  <c r="C66" i="22"/>
  <c r="C64" i="22"/>
  <c r="C62" i="22"/>
  <c r="C60" i="22"/>
  <c r="C58" i="22"/>
  <c r="C56" i="22"/>
  <c r="C54" i="22"/>
  <c r="C52" i="22"/>
  <c r="C50" i="22"/>
  <c r="C48" i="22"/>
  <c r="C46" i="22"/>
  <c r="C44" i="22"/>
  <c r="C42" i="22"/>
  <c r="C40" i="22"/>
  <c r="C38" i="22"/>
  <c r="C36" i="22"/>
  <c r="C34" i="22"/>
  <c r="C32" i="22"/>
  <c r="C30" i="22"/>
  <c r="C28" i="22"/>
  <c r="C26" i="22"/>
  <c r="C24" i="22"/>
  <c r="C22" i="22"/>
  <c r="C20" i="22"/>
  <c r="C18" i="22"/>
  <c r="C16" i="22"/>
  <c r="C14" i="22"/>
  <c r="C12" i="22"/>
  <c r="C10" i="22"/>
  <c r="F8" i="22"/>
  <c r="E7" i="22"/>
  <c r="C91" i="22"/>
  <c r="C89" i="22"/>
  <c r="C87" i="22"/>
  <c r="C85" i="22"/>
  <c r="C83" i="22"/>
  <c r="C81" i="22"/>
  <c r="C79" i="22"/>
  <c r="C77" i="22"/>
  <c r="C75" i="22"/>
  <c r="C73" i="22"/>
  <c r="C71" i="22"/>
  <c r="C69" i="22"/>
  <c r="C67" i="22"/>
  <c r="C65" i="22"/>
  <c r="C63" i="22"/>
  <c r="C61" i="22"/>
  <c r="C59" i="22"/>
  <c r="C57" i="22"/>
  <c r="C55" i="22"/>
  <c r="C53" i="22"/>
  <c r="C51" i="22"/>
  <c r="C49" i="22"/>
  <c r="C47" i="22"/>
  <c r="C45" i="22"/>
  <c r="C43" i="22"/>
  <c r="C41" i="22"/>
  <c r="C39" i="22"/>
  <c r="C37" i="22"/>
  <c r="C35" i="22"/>
  <c r="C33" i="22"/>
  <c r="C31" i="22"/>
  <c r="C29" i="22"/>
  <c r="C27" i="22"/>
  <c r="C25" i="22"/>
  <c r="C23" i="22"/>
  <c r="C21" i="22"/>
  <c r="C19" i="22"/>
  <c r="C17" i="22"/>
  <c r="C15" i="22"/>
  <c r="C13" i="22"/>
  <c r="C11" i="22"/>
  <c r="C9" i="22"/>
  <c r="E104" i="21"/>
  <c r="E101" i="21"/>
  <c r="E98" i="21"/>
  <c r="E95" i="21"/>
  <c r="G8" i="20"/>
  <c r="F7" i="20"/>
  <c r="AJ6" i="20"/>
  <c r="AJ6" i="21"/>
  <c r="G8" i="21"/>
  <c r="F7" i="21"/>
  <c r="E101" i="20"/>
  <c r="E95" i="20"/>
  <c r="E104" i="20"/>
  <c r="E98" i="20"/>
  <c r="G8" i="19"/>
  <c r="F7" i="19"/>
  <c r="AJ6" i="19"/>
  <c r="E104" i="19"/>
  <c r="E101" i="19"/>
  <c r="E98" i="19"/>
  <c r="E95" i="19"/>
  <c r="C2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E104" i="26" l="1"/>
  <c r="E101" i="26"/>
  <c r="E98" i="26"/>
  <c r="E95" i="26"/>
  <c r="H8" i="27"/>
  <c r="G7" i="27"/>
  <c r="H8" i="28"/>
  <c r="G7" i="28"/>
  <c r="H8" i="29"/>
  <c r="G7" i="29"/>
  <c r="G8" i="26"/>
  <c r="F7" i="26"/>
  <c r="F104" i="27"/>
  <c r="F101" i="27"/>
  <c r="F98" i="27"/>
  <c r="F95" i="27"/>
  <c r="F104" i="28"/>
  <c r="F101" i="28"/>
  <c r="F98" i="28"/>
  <c r="F95" i="28"/>
  <c r="F104" i="29"/>
  <c r="F101" i="29"/>
  <c r="F98" i="29"/>
  <c r="F95" i="29"/>
  <c r="E104" i="22"/>
  <c r="E101" i="22"/>
  <c r="E98" i="22"/>
  <c r="E95" i="22"/>
  <c r="F104" i="24"/>
  <c r="F101" i="24"/>
  <c r="F98" i="24"/>
  <c r="F95" i="24"/>
  <c r="F104" i="25"/>
  <c r="F101" i="25"/>
  <c r="F98" i="25"/>
  <c r="F95" i="25"/>
  <c r="G8" i="23"/>
  <c r="F7" i="23"/>
  <c r="G8" i="22"/>
  <c r="F7" i="22"/>
  <c r="H8" i="24"/>
  <c r="G7" i="24"/>
  <c r="H8" i="25"/>
  <c r="G7" i="25"/>
  <c r="E101" i="23"/>
  <c r="E95" i="23"/>
  <c r="E104" i="23"/>
  <c r="E98" i="23"/>
  <c r="F104" i="20"/>
  <c r="F101" i="20"/>
  <c r="F98" i="20"/>
  <c r="F95" i="20"/>
  <c r="F104" i="21"/>
  <c r="F101" i="21"/>
  <c r="F98" i="21"/>
  <c r="F95" i="21"/>
  <c r="G7" i="21"/>
  <c r="H8" i="21"/>
  <c r="H8" i="20"/>
  <c r="G7" i="20"/>
  <c r="F104" i="19"/>
  <c r="F101" i="19"/>
  <c r="F98" i="19"/>
  <c r="F95" i="19"/>
  <c r="H8" i="19"/>
  <c r="G7" i="19"/>
  <c r="S2" i="2"/>
  <c r="F104" i="26" l="1"/>
  <c r="F101" i="26"/>
  <c r="F98" i="26"/>
  <c r="F95" i="26"/>
  <c r="G104" i="29"/>
  <c r="G101" i="29"/>
  <c r="G98" i="29"/>
  <c r="G95" i="29"/>
  <c r="G104" i="28"/>
  <c r="G101" i="28"/>
  <c r="G95" i="28"/>
  <c r="G98" i="28"/>
  <c r="G104" i="27"/>
  <c r="G98" i="27"/>
  <c r="G101" i="27"/>
  <c r="G95" i="27"/>
  <c r="H8" i="26"/>
  <c r="G7" i="26"/>
  <c r="I8" i="29"/>
  <c r="H7" i="29"/>
  <c r="I8" i="28"/>
  <c r="H7" i="28"/>
  <c r="I8" i="27"/>
  <c r="H7" i="27"/>
  <c r="G104" i="25"/>
  <c r="G101" i="25"/>
  <c r="G98" i="25"/>
  <c r="G95" i="25"/>
  <c r="G104" i="24"/>
  <c r="G101" i="24"/>
  <c r="G95" i="24"/>
  <c r="G98" i="24"/>
  <c r="F104" i="22"/>
  <c r="F101" i="22"/>
  <c r="F98" i="22"/>
  <c r="F95" i="22"/>
  <c r="F104" i="23"/>
  <c r="F101" i="23"/>
  <c r="F98" i="23"/>
  <c r="F95" i="23"/>
  <c r="I8" i="25"/>
  <c r="H7" i="25"/>
  <c r="I8" i="24"/>
  <c r="H7" i="24"/>
  <c r="H8" i="22"/>
  <c r="G7" i="22"/>
  <c r="H8" i="23"/>
  <c r="G7" i="23"/>
  <c r="G104" i="20"/>
  <c r="G98" i="20"/>
  <c r="G101" i="20"/>
  <c r="G95" i="20"/>
  <c r="I8" i="21"/>
  <c r="H7" i="21"/>
  <c r="I8" i="20"/>
  <c r="H7" i="20"/>
  <c r="G104" i="21"/>
  <c r="G101" i="21"/>
  <c r="G98" i="21"/>
  <c r="G95" i="21"/>
  <c r="G104" i="19"/>
  <c r="G101" i="19"/>
  <c r="G98" i="19"/>
  <c r="G95" i="19"/>
  <c r="I8" i="19"/>
  <c r="H7" i="19"/>
  <c r="AD103" i="1"/>
  <c r="F103" i="1"/>
  <c r="AA103" i="1"/>
  <c r="AC103" i="1"/>
  <c r="J103" i="1"/>
  <c r="T103" i="1"/>
  <c r="U103" i="1"/>
  <c r="AH103" i="1"/>
  <c r="P103" i="1"/>
  <c r="AB103" i="1"/>
  <c r="S103" i="1"/>
  <c r="W103" i="1"/>
  <c r="V103" i="1"/>
  <c r="M103" i="1"/>
  <c r="O103" i="1"/>
  <c r="K103" i="1"/>
  <c r="AF103" i="1"/>
  <c r="L103" i="1"/>
  <c r="Y103" i="1"/>
  <c r="H103" i="1"/>
  <c r="Q103" i="1"/>
  <c r="AI103" i="1"/>
  <c r="G103" i="1"/>
  <c r="R103" i="1"/>
  <c r="X103" i="1"/>
  <c r="AG103" i="1"/>
  <c r="E103" i="1"/>
  <c r="AE103" i="1"/>
  <c r="Z103" i="1"/>
  <c r="I103" i="1"/>
  <c r="N103" i="1"/>
  <c r="AE100" i="1"/>
  <c r="AC100" i="1"/>
  <c r="O100" i="1"/>
  <c r="T100" i="1"/>
  <c r="S100" i="1"/>
  <c r="I100" i="1"/>
  <c r="AH100" i="1"/>
  <c r="K100" i="1"/>
  <c r="AB100" i="1"/>
  <c r="Y100" i="1"/>
  <c r="N100" i="1"/>
  <c r="X100" i="1"/>
  <c r="F100" i="1"/>
  <c r="W100" i="1"/>
  <c r="L100" i="1"/>
  <c r="Z100" i="1"/>
  <c r="U100" i="1"/>
  <c r="AA100" i="1"/>
  <c r="H100" i="1"/>
  <c r="V100" i="1"/>
  <c r="AF100" i="1"/>
  <c r="AG100" i="1"/>
  <c r="Q100" i="1"/>
  <c r="AI100" i="1"/>
  <c r="G100" i="1"/>
  <c r="J100" i="1"/>
  <c r="P100" i="1"/>
  <c r="M100" i="1"/>
  <c r="AD100" i="1"/>
  <c r="R100" i="1"/>
  <c r="E100" i="1"/>
  <c r="Z97" i="1"/>
  <c r="O97" i="1"/>
  <c r="P97" i="1"/>
  <c r="K97" i="1"/>
  <c r="AH97" i="1"/>
  <c r="X97" i="1"/>
  <c r="V97" i="1"/>
  <c r="Y97" i="1"/>
  <c r="R97" i="1"/>
  <c r="W97" i="1"/>
  <c r="L97" i="1"/>
  <c r="U97" i="1"/>
  <c r="S97" i="1"/>
  <c r="AC97" i="1"/>
  <c r="G97" i="1"/>
  <c r="AE97" i="1"/>
  <c r="I97" i="1"/>
  <c r="AI97" i="1"/>
  <c r="AA97" i="1"/>
  <c r="AD97" i="1"/>
  <c r="F97" i="1"/>
  <c r="T97" i="1"/>
  <c r="H97" i="1"/>
  <c r="N97" i="1"/>
  <c r="AF97" i="1"/>
  <c r="J97" i="1"/>
  <c r="AB97" i="1"/>
  <c r="M97" i="1"/>
  <c r="Q97" i="1"/>
  <c r="AG97" i="1"/>
  <c r="E97" i="1"/>
  <c r="AH94" i="1"/>
  <c r="M94" i="1"/>
  <c r="AA94" i="1"/>
  <c r="V94" i="1"/>
  <c r="V6" i="1" s="1"/>
  <c r="AG94" i="1"/>
  <c r="L94" i="1"/>
  <c r="AD94" i="1"/>
  <c r="AD6" i="1" s="1"/>
  <c r="P94" i="1"/>
  <c r="K94" i="1"/>
  <c r="T94" i="1"/>
  <c r="S94" i="1"/>
  <c r="U94" i="1"/>
  <c r="J94" i="1"/>
  <c r="Q94" i="1"/>
  <c r="AI94" i="1"/>
  <c r="AC94" i="1"/>
  <c r="H94" i="1"/>
  <c r="Y94" i="1"/>
  <c r="W94" i="1"/>
  <c r="AB94" i="1"/>
  <c r="N94" i="1"/>
  <c r="N6" i="1" s="1"/>
  <c r="R94" i="1"/>
  <c r="R6" i="1" s="1"/>
  <c r="AE94" i="1"/>
  <c r="AE6" i="1" s="1"/>
  <c r="O94" i="1"/>
  <c r="F94" i="1"/>
  <c r="AF94" i="1"/>
  <c r="G94" i="1"/>
  <c r="I94" i="1"/>
  <c r="I6" i="1" s="1"/>
  <c r="X94" i="1"/>
  <c r="Z94" i="1"/>
  <c r="Z6" i="1" s="1"/>
  <c r="E94" i="1"/>
  <c r="H104" i="27" l="1"/>
  <c r="H101" i="27"/>
  <c r="H98" i="27"/>
  <c r="H95" i="27"/>
  <c r="H104" i="28"/>
  <c r="H101" i="28"/>
  <c r="H98" i="28"/>
  <c r="H95" i="28"/>
  <c r="H104" i="29"/>
  <c r="H101" i="29"/>
  <c r="H98" i="29"/>
  <c r="H95" i="29"/>
  <c r="G104" i="26"/>
  <c r="G101" i="26"/>
  <c r="G98" i="26"/>
  <c r="G95" i="26"/>
  <c r="J8" i="27"/>
  <c r="I7" i="27"/>
  <c r="J8" i="28"/>
  <c r="I7" i="28"/>
  <c r="J8" i="29"/>
  <c r="I7" i="29"/>
  <c r="I8" i="26"/>
  <c r="H7" i="26"/>
  <c r="G104" i="23"/>
  <c r="G98" i="23"/>
  <c r="G101" i="23"/>
  <c r="G95" i="23"/>
  <c r="G104" i="22"/>
  <c r="G101" i="22"/>
  <c r="G98" i="22"/>
  <c r="G95" i="22"/>
  <c r="H104" i="24"/>
  <c r="H101" i="24"/>
  <c r="H98" i="24"/>
  <c r="H95" i="24"/>
  <c r="H104" i="25"/>
  <c r="H101" i="25"/>
  <c r="H98" i="25"/>
  <c r="H95" i="25"/>
  <c r="I8" i="23"/>
  <c r="H7" i="23"/>
  <c r="I8" i="22"/>
  <c r="H7" i="22"/>
  <c r="J8" i="24"/>
  <c r="I7" i="24"/>
  <c r="J8" i="25"/>
  <c r="I7" i="25"/>
  <c r="H104" i="20"/>
  <c r="H101" i="20"/>
  <c r="H98" i="20"/>
  <c r="H95" i="20"/>
  <c r="H104" i="21"/>
  <c r="H101" i="21"/>
  <c r="H98" i="21"/>
  <c r="H95" i="21"/>
  <c r="J8" i="20"/>
  <c r="I7" i="20"/>
  <c r="J8" i="21"/>
  <c r="I7" i="21"/>
  <c r="H104" i="19"/>
  <c r="H101" i="19"/>
  <c r="H98" i="19"/>
  <c r="H95" i="19"/>
  <c r="J8" i="19"/>
  <c r="I7" i="19"/>
  <c r="AF6" i="1"/>
  <c r="O6" i="1"/>
  <c r="AB6" i="1"/>
  <c r="Y6" i="1"/>
  <c r="AC6" i="1"/>
  <c r="Q6" i="1"/>
  <c r="U6" i="1"/>
  <c r="T6" i="1"/>
  <c r="P6" i="1"/>
  <c r="L6" i="1"/>
  <c r="M6" i="1"/>
  <c r="X6" i="1"/>
  <c r="G6" i="1"/>
  <c r="W6" i="1"/>
  <c r="H6" i="1"/>
  <c r="AI6" i="1"/>
  <c r="J6" i="1"/>
  <c r="S6" i="1"/>
  <c r="K6" i="1"/>
  <c r="AG6" i="1"/>
  <c r="AA6" i="1"/>
  <c r="AH6" i="1"/>
  <c r="F6" i="1"/>
  <c r="E6" i="1"/>
  <c r="K9" i="18"/>
  <c r="L9" i="18" s="1"/>
  <c r="J9" i="18" s="1"/>
  <c r="C7" i="18" s="1"/>
  <c r="K12" i="18"/>
  <c r="L12" i="18" s="1"/>
  <c r="J12" i="18" s="1"/>
  <c r="C10" i="18" s="1"/>
  <c r="S3" i="2"/>
  <c r="S12" i="2"/>
  <c r="H104" i="26" l="1"/>
  <c r="H101" i="26"/>
  <c r="H98" i="26"/>
  <c r="H95" i="26"/>
  <c r="I104" i="29"/>
  <c r="I101" i="29"/>
  <c r="I98" i="29"/>
  <c r="I95" i="29"/>
  <c r="I104" i="28"/>
  <c r="I98" i="28"/>
  <c r="I101" i="28"/>
  <c r="I95" i="28"/>
  <c r="I101" i="27"/>
  <c r="I95" i="27"/>
  <c r="I104" i="27"/>
  <c r="I98" i="27"/>
  <c r="J8" i="26"/>
  <c r="I7" i="26"/>
  <c r="K8" i="29"/>
  <c r="J7" i="29"/>
  <c r="K8" i="28"/>
  <c r="J7" i="28"/>
  <c r="K8" i="27"/>
  <c r="J7" i="27"/>
  <c r="I104" i="25"/>
  <c r="I101" i="25"/>
  <c r="I98" i="25"/>
  <c r="I95" i="25"/>
  <c r="I104" i="24"/>
  <c r="I98" i="24"/>
  <c r="I101" i="24"/>
  <c r="I95" i="24"/>
  <c r="H104" i="22"/>
  <c r="H101" i="22"/>
  <c r="H98" i="22"/>
  <c r="H95" i="22"/>
  <c r="H104" i="23"/>
  <c r="H101" i="23"/>
  <c r="H98" i="23"/>
  <c r="H95" i="23"/>
  <c r="K8" i="25"/>
  <c r="J7" i="25"/>
  <c r="K8" i="24"/>
  <c r="J7" i="24"/>
  <c r="J8" i="22"/>
  <c r="I7" i="22"/>
  <c r="J8" i="23"/>
  <c r="I7" i="23"/>
  <c r="I104" i="21"/>
  <c r="I101" i="21"/>
  <c r="I98" i="21"/>
  <c r="I95" i="21"/>
  <c r="I101" i="20"/>
  <c r="I95" i="20"/>
  <c r="I104" i="20"/>
  <c r="I98" i="20"/>
  <c r="K8" i="21"/>
  <c r="J7" i="21"/>
  <c r="K8" i="20"/>
  <c r="J7" i="20"/>
  <c r="I104" i="19"/>
  <c r="I101" i="19"/>
  <c r="I98" i="19"/>
  <c r="I95" i="19"/>
  <c r="K8" i="19"/>
  <c r="J7" i="19"/>
  <c r="K5" i="18"/>
  <c r="L5" i="18" s="1"/>
  <c r="J5" i="18" s="1"/>
  <c r="C3" i="18" s="1"/>
  <c r="K13" i="18"/>
  <c r="L13" i="18" s="1"/>
  <c r="J13" i="18" s="1"/>
  <c r="C11" i="18" s="1"/>
  <c r="K11" i="18"/>
  <c r="L11" i="18" s="1"/>
  <c r="J11" i="18" s="1"/>
  <c r="C9" i="18" s="1"/>
  <c r="K10" i="18"/>
  <c r="L10" i="18" s="1"/>
  <c r="J10" i="18" s="1"/>
  <c r="C8" i="18" s="1"/>
  <c r="K4" i="18"/>
  <c r="L4" i="18" s="1"/>
  <c r="J4" i="18" s="1"/>
  <c r="C2" i="18" s="1"/>
  <c r="K7" i="18"/>
  <c r="L7" i="18" s="1"/>
  <c r="J7" i="18" s="1"/>
  <c r="C5" i="18" s="1"/>
  <c r="K8" i="18"/>
  <c r="L8" i="18" s="1"/>
  <c r="J8" i="18" s="1"/>
  <c r="C6" i="18" s="1"/>
  <c r="K6" i="18"/>
  <c r="L6" i="18" s="1"/>
  <c r="J6" i="18" s="1"/>
  <c r="C4" i="18" s="1"/>
  <c r="K14" i="18"/>
  <c r="L14" i="18" s="1"/>
  <c r="J14" i="18" s="1"/>
  <c r="C12" i="18" s="1"/>
  <c r="I5" i="18"/>
  <c r="I4" i="18"/>
  <c r="I9" i="18"/>
  <c r="I11" i="18"/>
  <c r="I12" i="18"/>
  <c r="S7" i="2"/>
  <c r="S13" i="2"/>
  <c r="S11" i="2"/>
  <c r="S4" i="2"/>
  <c r="S14" i="2"/>
  <c r="S6" i="2"/>
  <c r="S15" i="2"/>
  <c r="G2" i="1"/>
  <c r="J104" i="27" l="1"/>
  <c r="J101" i="27"/>
  <c r="J98" i="27"/>
  <c r="J95" i="27"/>
  <c r="J104" i="28"/>
  <c r="J101" i="28"/>
  <c r="J98" i="28"/>
  <c r="J95" i="28"/>
  <c r="J104" i="29"/>
  <c r="J101" i="29"/>
  <c r="J98" i="29"/>
  <c r="J95" i="29"/>
  <c r="I104" i="26"/>
  <c r="I101" i="26"/>
  <c r="I98" i="26"/>
  <c r="I95" i="26"/>
  <c r="L8" i="27"/>
  <c r="K7" i="27"/>
  <c r="L8" i="28"/>
  <c r="K7" i="28"/>
  <c r="L8" i="29"/>
  <c r="K7" i="29"/>
  <c r="K8" i="26"/>
  <c r="J7" i="26"/>
  <c r="I101" i="23"/>
  <c r="I95" i="23"/>
  <c r="I104" i="23"/>
  <c r="I98" i="23"/>
  <c r="I104" i="22"/>
  <c r="I101" i="22"/>
  <c r="I98" i="22"/>
  <c r="I95" i="22"/>
  <c r="J104" i="24"/>
  <c r="J101" i="24"/>
  <c r="J98" i="24"/>
  <c r="J95" i="24"/>
  <c r="J104" i="25"/>
  <c r="J101" i="25"/>
  <c r="J98" i="25"/>
  <c r="J95" i="25"/>
  <c r="K8" i="23"/>
  <c r="J7" i="23"/>
  <c r="K8" i="22"/>
  <c r="J7" i="22"/>
  <c r="L8" i="24"/>
  <c r="K7" i="24"/>
  <c r="L8" i="25"/>
  <c r="K7" i="25"/>
  <c r="J104" i="20"/>
  <c r="J101" i="20"/>
  <c r="J98" i="20"/>
  <c r="J95" i="20"/>
  <c r="J104" i="21"/>
  <c r="J101" i="21"/>
  <c r="J98" i="21"/>
  <c r="J95" i="21"/>
  <c r="L8" i="20"/>
  <c r="K7" i="20"/>
  <c r="K7" i="21"/>
  <c r="L8" i="21"/>
  <c r="J104" i="19"/>
  <c r="J101" i="19"/>
  <c r="J98" i="19"/>
  <c r="J95" i="19"/>
  <c r="L8" i="19"/>
  <c r="K7" i="19"/>
  <c r="I13" i="18"/>
  <c r="I6" i="18"/>
  <c r="I10" i="18"/>
  <c r="I7" i="18"/>
  <c r="I8" i="18"/>
  <c r="I14" i="18"/>
  <c r="E104" i="1"/>
  <c r="AF104" i="1"/>
  <c r="P104" i="1"/>
  <c r="AE98" i="1"/>
  <c r="AE101" i="1"/>
  <c r="O101" i="1"/>
  <c r="N98" i="1"/>
  <c r="N101" i="1"/>
  <c r="W98" i="1"/>
  <c r="W101" i="1"/>
  <c r="T98" i="1"/>
  <c r="T101" i="1"/>
  <c r="S101" i="1"/>
  <c r="S98" i="1"/>
  <c r="K101" i="1"/>
  <c r="S5" i="2"/>
  <c r="S9" i="2"/>
  <c r="S8" i="2"/>
  <c r="S10" i="2"/>
  <c r="J104" i="26" l="1"/>
  <c r="J101" i="26"/>
  <c r="J98" i="26"/>
  <c r="J95" i="26"/>
  <c r="K104" i="29"/>
  <c r="K101" i="29"/>
  <c r="K98" i="29"/>
  <c r="K95" i="29"/>
  <c r="K104" i="28"/>
  <c r="K101" i="28"/>
  <c r="K95" i="28"/>
  <c r="K98" i="28"/>
  <c r="K104" i="27"/>
  <c r="K98" i="27"/>
  <c r="K101" i="27"/>
  <c r="K95" i="27"/>
  <c r="L8" i="26"/>
  <c r="K7" i="26"/>
  <c r="M8" i="29"/>
  <c r="L7" i="29"/>
  <c r="M8" i="28"/>
  <c r="L7" i="28"/>
  <c r="M8" i="27"/>
  <c r="L7" i="27"/>
  <c r="K104" i="25"/>
  <c r="K101" i="25"/>
  <c r="K98" i="25"/>
  <c r="K95" i="25"/>
  <c r="K104" i="24"/>
  <c r="K101" i="24"/>
  <c r="K95" i="24"/>
  <c r="K98" i="24"/>
  <c r="J104" i="22"/>
  <c r="J101" i="22"/>
  <c r="J98" i="22"/>
  <c r="J95" i="22"/>
  <c r="J104" i="23"/>
  <c r="J101" i="23"/>
  <c r="J98" i="23"/>
  <c r="J95" i="23"/>
  <c r="M8" i="25"/>
  <c r="L7" i="25"/>
  <c r="M8" i="24"/>
  <c r="L7" i="24"/>
  <c r="L8" i="22"/>
  <c r="K7" i="22"/>
  <c r="L8" i="23"/>
  <c r="K7" i="23"/>
  <c r="M8" i="21"/>
  <c r="L7" i="21"/>
  <c r="K104" i="20"/>
  <c r="K98" i="20"/>
  <c r="K101" i="20"/>
  <c r="K95" i="20"/>
  <c r="K104" i="21"/>
  <c r="K101" i="21"/>
  <c r="K98" i="21"/>
  <c r="K95" i="21"/>
  <c r="M8" i="20"/>
  <c r="L7" i="20"/>
  <c r="K104" i="19"/>
  <c r="K101" i="19"/>
  <c r="K98" i="19"/>
  <c r="K95" i="19"/>
  <c r="M8" i="19"/>
  <c r="L7" i="19"/>
  <c r="AG95" i="1"/>
  <c r="AG104" i="1"/>
  <c r="J95" i="1"/>
  <c r="J104" i="1"/>
  <c r="R95" i="1"/>
  <c r="R104" i="1"/>
  <c r="Z95" i="1"/>
  <c r="Z104" i="1"/>
  <c r="AH95" i="1"/>
  <c r="AH104" i="1"/>
  <c r="K95" i="1"/>
  <c r="K104" i="1"/>
  <c r="S95" i="1"/>
  <c r="S104" i="1"/>
  <c r="AA95" i="1"/>
  <c r="AA104" i="1"/>
  <c r="AI95" i="1"/>
  <c r="AI104" i="1"/>
  <c r="L95" i="1"/>
  <c r="L104" i="1"/>
  <c r="T95" i="1"/>
  <c r="T104" i="1"/>
  <c r="AB95" i="1"/>
  <c r="AB104" i="1"/>
  <c r="H95" i="1"/>
  <c r="H104" i="1"/>
  <c r="X95" i="1"/>
  <c r="X104" i="1"/>
  <c r="I95" i="1"/>
  <c r="I104" i="1"/>
  <c r="Q95" i="1"/>
  <c r="Q104" i="1"/>
  <c r="Y95" i="1"/>
  <c r="Y104" i="1"/>
  <c r="M95" i="1"/>
  <c r="M104" i="1"/>
  <c r="U95" i="1"/>
  <c r="U104" i="1"/>
  <c r="AC95" i="1"/>
  <c r="AC104" i="1"/>
  <c r="AD95" i="1"/>
  <c r="AD104" i="1"/>
  <c r="F95" i="1"/>
  <c r="F104" i="1"/>
  <c r="N95" i="1"/>
  <c r="N104" i="1"/>
  <c r="V95" i="1"/>
  <c r="V104" i="1"/>
  <c r="G104" i="1"/>
  <c r="O95" i="1"/>
  <c r="O104" i="1"/>
  <c r="W95" i="1"/>
  <c r="W104" i="1"/>
  <c r="AE95" i="1"/>
  <c r="AE104" i="1"/>
  <c r="AB101" i="1"/>
  <c r="Q98" i="1"/>
  <c r="X101" i="1"/>
  <c r="L98" i="1"/>
  <c r="F98" i="1"/>
  <c r="D10" i="1"/>
  <c r="D18" i="1"/>
  <c r="D26" i="1"/>
  <c r="D34" i="1"/>
  <c r="D42" i="1"/>
  <c r="D50" i="1"/>
  <c r="D58" i="1"/>
  <c r="D66" i="1"/>
  <c r="D74" i="1"/>
  <c r="D82" i="1"/>
  <c r="C15" i="1"/>
  <c r="C23" i="1"/>
  <c r="C31" i="1"/>
  <c r="C39" i="1"/>
  <c r="C47" i="1"/>
  <c r="C55" i="1"/>
  <c r="C63" i="1"/>
  <c r="C71" i="1"/>
  <c r="C79" i="1"/>
  <c r="C87" i="1"/>
  <c r="C81" i="1"/>
  <c r="C34" i="1"/>
  <c r="C66" i="1"/>
  <c r="D86" i="1"/>
  <c r="C43" i="1"/>
  <c r="D31" i="1"/>
  <c r="D79" i="1"/>
  <c r="C36" i="1"/>
  <c r="C68" i="1"/>
  <c r="C37" i="1"/>
  <c r="C69" i="1"/>
  <c r="D33" i="1"/>
  <c r="D65" i="1"/>
  <c r="C30" i="1"/>
  <c r="C78" i="1"/>
  <c r="D11" i="1"/>
  <c r="D19" i="1"/>
  <c r="D27" i="1"/>
  <c r="D35" i="1"/>
  <c r="D43" i="1"/>
  <c r="D51" i="1"/>
  <c r="D59" i="1"/>
  <c r="D67" i="1"/>
  <c r="D75" i="1"/>
  <c r="D83" i="1"/>
  <c r="C16" i="1"/>
  <c r="C24" i="1"/>
  <c r="C32" i="1"/>
  <c r="C40" i="1"/>
  <c r="C48" i="1"/>
  <c r="C56" i="1"/>
  <c r="C64" i="1"/>
  <c r="C72" i="1"/>
  <c r="C80" i="1"/>
  <c r="C88" i="1"/>
  <c r="C50" i="1"/>
  <c r="C74" i="1"/>
  <c r="C27" i="1"/>
  <c r="C51" i="1"/>
  <c r="C83" i="1"/>
  <c r="D39" i="1"/>
  <c r="D63" i="1"/>
  <c r="D87" i="1"/>
  <c r="C44" i="1"/>
  <c r="C76" i="1"/>
  <c r="C29" i="1"/>
  <c r="D17" i="1"/>
  <c r="D73" i="1"/>
  <c r="C38" i="1"/>
  <c r="C86" i="1"/>
  <c r="D12" i="1"/>
  <c r="D20" i="1"/>
  <c r="D28" i="1"/>
  <c r="D36" i="1"/>
  <c r="D44" i="1"/>
  <c r="D52" i="1"/>
  <c r="D60" i="1"/>
  <c r="D68" i="1"/>
  <c r="D76" i="1"/>
  <c r="D84" i="1"/>
  <c r="C17" i="1"/>
  <c r="C25" i="1"/>
  <c r="C33" i="1"/>
  <c r="C41" i="1"/>
  <c r="C49" i="1"/>
  <c r="C57" i="1"/>
  <c r="C65" i="1"/>
  <c r="C73" i="1"/>
  <c r="C42" i="1"/>
  <c r="C82" i="1"/>
  <c r="D78" i="1"/>
  <c r="C35" i="1"/>
  <c r="C75" i="1"/>
  <c r="D23" i="1"/>
  <c r="D71" i="1"/>
  <c r="C20" i="1"/>
  <c r="C60" i="1"/>
  <c r="C45" i="1"/>
  <c r="C77" i="1"/>
  <c r="D49" i="1"/>
  <c r="C14" i="1"/>
  <c r="C54" i="1"/>
  <c r="D13" i="1"/>
  <c r="D21" i="1"/>
  <c r="D29" i="1"/>
  <c r="D37" i="1"/>
  <c r="D45" i="1"/>
  <c r="D53" i="1"/>
  <c r="D61" i="1"/>
  <c r="D69" i="1"/>
  <c r="D77" i="1"/>
  <c r="D85" i="1"/>
  <c r="C10" i="1"/>
  <c r="C18" i="1"/>
  <c r="C26" i="1"/>
  <c r="C58" i="1"/>
  <c r="C19" i="1"/>
  <c r="C67" i="1"/>
  <c r="D15" i="1"/>
  <c r="D55" i="1"/>
  <c r="C12" i="1"/>
  <c r="C52" i="1"/>
  <c r="C21" i="1"/>
  <c r="C85" i="1"/>
  <c r="D57" i="1"/>
  <c r="C22" i="1"/>
  <c r="C70" i="1"/>
  <c r="D14" i="1"/>
  <c r="D22" i="1"/>
  <c r="D30" i="1"/>
  <c r="D38" i="1"/>
  <c r="D46" i="1"/>
  <c r="D54" i="1"/>
  <c r="D62" i="1"/>
  <c r="D70" i="1"/>
  <c r="C11" i="1"/>
  <c r="C59" i="1"/>
  <c r="D47" i="1"/>
  <c r="C28" i="1"/>
  <c r="C84" i="1"/>
  <c r="C53" i="1"/>
  <c r="D25" i="1"/>
  <c r="C62" i="1"/>
  <c r="D16" i="1"/>
  <c r="D24" i="1"/>
  <c r="D32" i="1"/>
  <c r="D40" i="1"/>
  <c r="D48" i="1"/>
  <c r="D56" i="1"/>
  <c r="D64" i="1"/>
  <c r="D72" i="1"/>
  <c r="D80" i="1"/>
  <c r="D88" i="1"/>
  <c r="C13" i="1"/>
  <c r="C61" i="1"/>
  <c r="D41" i="1"/>
  <c r="D81" i="1"/>
  <c r="C46" i="1"/>
  <c r="AC98" i="1"/>
  <c r="V101" i="1"/>
  <c r="V98" i="1"/>
  <c r="AD101" i="1"/>
  <c r="AI98" i="1"/>
  <c r="AD98" i="1"/>
  <c r="G101" i="1"/>
  <c r="AB98" i="1"/>
  <c r="Z101" i="1"/>
  <c r="U101" i="1"/>
  <c r="R101" i="1"/>
  <c r="U98" i="1"/>
  <c r="Q101" i="1"/>
  <c r="K98" i="1"/>
  <c r="L101" i="1"/>
  <c r="AC101" i="1"/>
  <c r="F101" i="1"/>
  <c r="Y98" i="1"/>
  <c r="M101" i="1"/>
  <c r="O98" i="1"/>
  <c r="AI101" i="1"/>
  <c r="M98" i="1"/>
  <c r="X98" i="1"/>
  <c r="H101" i="1"/>
  <c r="I101" i="1"/>
  <c r="H98" i="1"/>
  <c r="AG101" i="1"/>
  <c r="Z98" i="1"/>
  <c r="AA98" i="1"/>
  <c r="J98" i="1"/>
  <c r="AF98" i="1"/>
  <c r="AF95" i="1"/>
  <c r="J101" i="1"/>
  <c r="AA101" i="1"/>
  <c r="P98" i="1"/>
  <c r="P95" i="1"/>
  <c r="AG98" i="1"/>
  <c r="R98" i="1"/>
  <c r="P101" i="1"/>
  <c r="I98" i="1"/>
  <c r="AH101" i="1"/>
  <c r="AH98" i="1"/>
  <c r="AF101" i="1"/>
  <c r="Y101" i="1"/>
  <c r="D9" i="1"/>
  <c r="C9" i="1"/>
  <c r="E95" i="1"/>
  <c r="E98" i="1"/>
  <c r="E101" i="1"/>
  <c r="L104" i="27" l="1"/>
  <c r="L101" i="27"/>
  <c r="L98" i="27"/>
  <c r="L95" i="27"/>
  <c r="L104" i="28"/>
  <c r="L101" i="28"/>
  <c r="L98" i="28"/>
  <c r="L95" i="28"/>
  <c r="L104" i="29"/>
  <c r="L101" i="29"/>
  <c r="L98" i="29"/>
  <c r="L95" i="29"/>
  <c r="K104" i="26"/>
  <c r="K101" i="26"/>
  <c r="K98" i="26"/>
  <c r="K95" i="26"/>
  <c r="N8" i="27"/>
  <c r="M7" i="27"/>
  <c r="N8" i="28"/>
  <c r="M7" i="28"/>
  <c r="N8" i="29"/>
  <c r="M7" i="29"/>
  <c r="M8" i="26"/>
  <c r="L7" i="26"/>
  <c r="K104" i="23"/>
  <c r="K98" i="23"/>
  <c r="K101" i="23"/>
  <c r="K95" i="23"/>
  <c r="K104" i="22"/>
  <c r="K101" i="22"/>
  <c r="K98" i="22"/>
  <c r="K95" i="22"/>
  <c r="L104" i="24"/>
  <c r="L101" i="24"/>
  <c r="L98" i="24"/>
  <c r="L95" i="24"/>
  <c r="L104" i="25"/>
  <c r="L101" i="25"/>
  <c r="L98" i="25"/>
  <c r="L95" i="25"/>
  <c r="M8" i="23"/>
  <c r="L7" i="23"/>
  <c r="M8" i="22"/>
  <c r="L7" i="22"/>
  <c r="N8" i="24"/>
  <c r="M7" i="24"/>
  <c r="N8" i="25"/>
  <c r="M7" i="25"/>
  <c r="L104" i="20"/>
  <c r="L101" i="20"/>
  <c r="L98" i="20"/>
  <c r="L95" i="20"/>
  <c r="L104" i="21"/>
  <c r="L101" i="21"/>
  <c r="L98" i="21"/>
  <c r="L95" i="21"/>
  <c r="N8" i="20"/>
  <c r="M7" i="20"/>
  <c r="N8" i="21"/>
  <c r="M7" i="21"/>
  <c r="L104" i="19"/>
  <c r="L101" i="19"/>
  <c r="L98" i="19"/>
  <c r="L95" i="19"/>
  <c r="N8" i="19"/>
  <c r="M7" i="19"/>
  <c r="K1" i="18"/>
  <c r="L1" i="18" s="1"/>
  <c r="J1" i="18" s="1"/>
  <c r="H1" i="18" s="1"/>
  <c r="AJ6" i="1"/>
  <c r="K3" i="18" s="1"/>
  <c r="L3" i="18" s="1"/>
  <c r="J3" i="18" s="1"/>
  <c r="C1" i="18" s="1"/>
  <c r="L104" i="26" l="1"/>
  <c r="L101" i="26"/>
  <c r="L98" i="26"/>
  <c r="L95" i="26"/>
  <c r="M104" i="29"/>
  <c r="M101" i="29"/>
  <c r="M98" i="29"/>
  <c r="M95" i="29"/>
  <c r="M98" i="28"/>
  <c r="M104" i="28"/>
  <c r="M101" i="28"/>
  <c r="M95" i="28"/>
  <c r="M101" i="27"/>
  <c r="M95" i="27"/>
  <c r="M104" i="27"/>
  <c r="M98" i="27"/>
  <c r="N8" i="26"/>
  <c r="M7" i="26"/>
  <c r="N7" i="29"/>
  <c r="O8" i="29"/>
  <c r="O8" i="28"/>
  <c r="N7" i="28"/>
  <c r="O8" i="27"/>
  <c r="N7" i="27"/>
  <c r="M104" i="25"/>
  <c r="M101" i="25"/>
  <c r="M98" i="25"/>
  <c r="M95" i="25"/>
  <c r="M98" i="24"/>
  <c r="M101" i="24"/>
  <c r="M95" i="24"/>
  <c r="M104" i="24"/>
  <c r="L104" i="22"/>
  <c r="L101" i="22"/>
  <c r="L98" i="22"/>
  <c r="L95" i="22"/>
  <c r="L104" i="23"/>
  <c r="L101" i="23"/>
  <c r="L98" i="23"/>
  <c r="L95" i="23"/>
  <c r="N7" i="25"/>
  <c r="O8" i="25"/>
  <c r="O8" i="24"/>
  <c r="N7" i="24"/>
  <c r="N8" i="22"/>
  <c r="M7" i="22"/>
  <c r="N8" i="23"/>
  <c r="M7" i="23"/>
  <c r="M104" i="21"/>
  <c r="M101" i="21"/>
  <c r="M98" i="21"/>
  <c r="M95" i="21"/>
  <c r="M101" i="20"/>
  <c r="M95" i="20"/>
  <c r="M104" i="20"/>
  <c r="M98" i="20"/>
  <c r="O8" i="21"/>
  <c r="N7" i="21"/>
  <c r="O8" i="20"/>
  <c r="N7" i="20"/>
  <c r="M104" i="19"/>
  <c r="M101" i="19"/>
  <c r="M98" i="19"/>
  <c r="M95" i="19"/>
  <c r="O8" i="19"/>
  <c r="N7" i="19"/>
  <c r="I3" i="18"/>
  <c r="P8" i="27" l="1"/>
  <c r="O7" i="27"/>
  <c r="N104" i="29"/>
  <c r="N101" i="29"/>
  <c r="N98" i="29"/>
  <c r="N95" i="29"/>
  <c r="O8" i="26"/>
  <c r="N7" i="26"/>
  <c r="N104" i="27"/>
  <c r="N101" i="27"/>
  <c r="N98" i="27"/>
  <c r="N95" i="27"/>
  <c r="N104" i="28"/>
  <c r="N101" i="28"/>
  <c r="N98" i="28"/>
  <c r="N95" i="28"/>
  <c r="P8" i="29"/>
  <c r="O7" i="29"/>
  <c r="M104" i="26"/>
  <c r="M101" i="26"/>
  <c r="M98" i="26"/>
  <c r="M95" i="26"/>
  <c r="P8" i="28"/>
  <c r="O7" i="28"/>
  <c r="M101" i="23"/>
  <c r="M95" i="23"/>
  <c r="M104" i="23"/>
  <c r="M98" i="23"/>
  <c r="M104" i="22"/>
  <c r="M101" i="22"/>
  <c r="M98" i="22"/>
  <c r="M95" i="22"/>
  <c r="N104" i="24"/>
  <c r="N101" i="24"/>
  <c r="N98" i="24"/>
  <c r="N95" i="24"/>
  <c r="P8" i="25"/>
  <c r="O7" i="25"/>
  <c r="O8" i="23"/>
  <c r="N7" i="23"/>
  <c r="O8" i="22"/>
  <c r="N7" i="22"/>
  <c r="P8" i="24"/>
  <c r="O7" i="24"/>
  <c r="N104" i="25"/>
  <c r="N101" i="25"/>
  <c r="N98" i="25"/>
  <c r="N95" i="25"/>
  <c r="N104" i="20"/>
  <c r="N101" i="20"/>
  <c r="N98" i="20"/>
  <c r="N95" i="20"/>
  <c r="N104" i="21"/>
  <c r="N101" i="21"/>
  <c r="N98" i="21"/>
  <c r="N95" i="21"/>
  <c r="P8" i="20"/>
  <c r="O7" i="20"/>
  <c r="O7" i="21"/>
  <c r="P8" i="21"/>
  <c r="N104" i="19"/>
  <c r="N101" i="19"/>
  <c r="N98" i="19"/>
  <c r="N95" i="19"/>
  <c r="P8" i="19"/>
  <c r="O7" i="19"/>
  <c r="O104" i="29" l="1"/>
  <c r="O101" i="29"/>
  <c r="O98" i="29"/>
  <c r="O95" i="29"/>
  <c r="N104" i="26"/>
  <c r="N101" i="26"/>
  <c r="N98" i="26"/>
  <c r="N95" i="26"/>
  <c r="O104" i="27"/>
  <c r="O98" i="27"/>
  <c r="O101" i="27"/>
  <c r="O95" i="27"/>
  <c r="O104" i="28"/>
  <c r="O101" i="28"/>
  <c r="O95" i="28"/>
  <c r="O98" i="28"/>
  <c r="Q8" i="28"/>
  <c r="P7" i="28"/>
  <c r="Q8" i="29"/>
  <c r="P7" i="29"/>
  <c r="P8" i="26"/>
  <c r="O7" i="26"/>
  <c r="Q8" i="27"/>
  <c r="P7" i="27"/>
  <c r="O104" i="24"/>
  <c r="O101" i="24"/>
  <c r="O95" i="24"/>
  <c r="O98" i="24"/>
  <c r="N104" i="23"/>
  <c r="N101" i="23"/>
  <c r="N98" i="23"/>
  <c r="N95" i="23"/>
  <c r="N104" i="22"/>
  <c r="N101" i="22"/>
  <c r="N98" i="22"/>
  <c r="N95" i="22"/>
  <c r="O104" i="25"/>
  <c r="O101" i="25"/>
  <c r="O98" i="25"/>
  <c r="O95" i="25"/>
  <c r="Q8" i="24"/>
  <c r="P7" i="24"/>
  <c r="P8" i="22"/>
  <c r="O7" i="22"/>
  <c r="P8" i="23"/>
  <c r="O7" i="23"/>
  <c r="Q8" i="25"/>
  <c r="P7" i="25"/>
  <c r="Q8" i="21"/>
  <c r="P7" i="21"/>
  <c r="O104" i="20"/>
  <c r="O98" i="20"/>
  <c r="O101" i="20"/>
  <c r="O95" i="20"/>
  <c r="O104" i="21"/>
  <c r="O101" i="21"/>
  <c r="O98" i="21"/>
  <c r="O95" i="21"/>
  <c r="Q8" i="20"/>
  <c r="P7" i="20"/>
  <c r="O104" i="19"/>
  <c r="O101" i="19"/>
  <c r="O98" i="19"/>
  <c r="O95" i="19"/>
  <c r="Q8" i="19"/>
  <c r="P7" i="19"/>
  <c r="O104" i="26" l="1"/>
  <c r="O101" i="26"/>
  <c r="O98" i="26"/>
  <c r="O95" i="26"/>
  <c r="P104" i="28"/>
  <c r="P101" i="28"/>
  <c r="P98" i="28"/>
  <c r="P95" i="28"/>
  <c r="P104" i="27"/>
  <c r="P101" i="27"/>
  <c r="P98" i="27"/>
  <c r="P95" i="27"/>
  <c r="P104" i="29"/>
  <c r="P101" i="29"/>
  <c r="P98" i="29"/>
  <c r="P95" i="29"/>
  <c r="R8" i="27"/>
  <c r="Q7" i="27"/>
  <c r="Q8" i="26"/>
  <c r="P7" i="26"/>
  <c r="R8" i="29"/>
  <c r="Q7" i="29"/>
  <c r="R8" i="28"/>
  <c r="Q7" i="28"/>
  <c r="R8" i="25"/>
  <c r="Q7" i="25"/>
  <c r="Q8" i="23"/>
  <c r="P7" i="23"/>
  <c r="Q8" i="22"/>
  <c r="P7" i="22"/>
  <c r="R8" i="24"/>
  <c r="Q7" i="24"/>
  <c r="P104" i="25"/>
  <c r="P101" i="25"/>
  <c r="P98" i="25"/>
  <c r="P95" i="25"/>
  <c r="O104" i="23"/>
  <c r="O98" i="23"/>
  <c r="O101" i="23"/>
  <c r="O95" i="23"/>
  <c r="O104" i="22"/>
  <c r="O101" i="22"/>
  <c r="O98" i="22"/>
  <c r="O95" i="22"/>
  <c r="P104" i="24"/>
  <c r="P101" i="24"/>
  <c r="P98" i="24"/>
  <c r="P95" i="24"/>
  <c r="P104" i="20"/>
  <c r="P101" i="20"/>
  <c r="P98" i="20"/>
  <c r="P95" i="20"/>
  <c r="P104" i="21"/>
  <c r="P101" i="21"/>
  <c r="P98" i="21"/>
  <c r="P95" i="21"/>
  <c r="R8" i="20"/>
  <c r="Q7" i="20"/>
  <c r="R8" i="21"/>
  <c r="Q7" i="21"/>
  <c r="P104" i="19"/>
  <c r="P101" i="19"/>
  <c r="P98" i="19"/>
  <c r="P95" i="19"/>
  <c r="R8" i="19"/>
  <c r="Q7" i="19"/>
  <c r="Q104" i="28" l="1"/>
  <c r="Q98" i="28"/>
  <c r="Q101" i="28"/>
  <c r="Q95" i="28"/>
  <c r="Q104" i="29"/>
  <c r="Q101" i="29"/>
  <c r="Q98" i="29"/>
  <c r="Q95" i="29"/>
  <c r="Q101" i="27"/>
  <c r="Q95" i="27"/>
  <c r="Q104" i="27"/>
  <c r="Q98" i="27"/>
  <c r="P104" i="26"/>
  <c r="P101" i="26"/>
  <c r="P98" i="26"/>
  <c r="P95" i="26"/>
  <c r="S8" i="28"/>
  <c r="R7" i="28"/>
  <c r="S8" i="29"/>
  <c r="R7" i="29"/>
  <c r="R8" i="26"/>
  <c r="Q7" i="26"/>
  <c r="S8" i="27"/>
  <c r="R7" i="27"/>
  <c r="Q104" i="24"/>
  <c r="Q98" i="24"/>
  <c r="Q101" i="24"/>
  <c r="Q95" i="24"/>
  <c r="P104" i="22"/>
  <c r="P101" i="22"/>
  <c r="P98" i="22"/>
  <c r="P95" i="22"/>
  <c r="P104" i="23"/>
  <c r="P101" i="23"/>
  <c r="P98" i="23"/>
  <c r="P95" i="23"/>
  <c r="Q104" i="25"/>
  <c r="Q101" i="25"/>
  <c r="Q98" i="25"/>
  <c r="Q95" i="25"/>
  <c r="S8" i="24"/>
  <c r="R7" i="24"/>
  <c r="R8" i="22"/>
  <c r="Q7" i="22"/>
  <c r="R8" i="23"/>
  <c r="Q7" i="23"/>
  <c r="S8" i="25"/>
  <c r="R7" i="25"/>
  <c r="Q104" i="21"/>
  <c r="Q101" i="21"/>
  <c r="Q98" i="21"/>
  <c r="Q95" i="21"/>
  <c r="Q101" i="20"/>
  <c r="Q95" i="20"/>
  <c r="Q104" i="20"/>
  <c r="Q98" i="20"/>
  <c r="S8" i="21"/>
  <c r="R7" i="21"/>
  <c r="S8" i="20"/>
  <c r="R7" i="20"/>
  <c r="Q104" i="19"/>
  <c r="Q101" i="19"/>
  <c r="Q98" i="19"/>
  <c r="Q95" i="19"/>
  <c r="S8" i="19"/>
  <c r="R7" i="19"/>
  <c r="R104" i="27" l="1"/>
  <c r="R101" i="27"/>
  <c r="R98" i="27"/>
  <c r="R95" i="27"/>
  <c r="R104" i="29"/>
  <c r="R101" i="29"/>
  <c r="R98" i="29"/>
  <c r="R95" i="29"/>
  <c r="Q104" i="26"/>
  <c r="Q101" i="26"/>
  <c r="Q98" i="26"/>
  <c r="Q95" i="26"/>
  <c r="R104" i="28"/>
  <c r="R101" i="28"/>
  <c r="R98" i="28"/>
  <c r="R95" i="28"/>
  <c r="T8" i="27"/>
  <c r="S7" i="27"/>
  <c r="S8" i="26"/>
  <c r="R7" i="26"/>
  <c r="T8" i="29"/>
  <c r="S7" i="29"/>
  <c r="T8" i="28"/>
  <c r="S7" i="28"/>
  <c r="R104" i="25"/>
  <c r="R101" i="25"/>
  <c r="R98" i="25"/>
  <c r="R95" i="25"/>
  <c r="Q101" i="23"/>
  <c r="Q95" i="23"/>
  <c r="Q104" i="23"/>
  <c r="Q98" i="23"/>
  <c r="Q104" i="22"/>
  <c r="Q101" i="22"/>
  <c r="Q98" i="22"/>
  <c r="Q95" i="22"/>
  <c r="R104" i="24"/>
  <c r="R101" i="24"/>
  <c r="R98" i="24"/>
  <c r="R95" i="24"/>
  <c r="T8" i="25"/>
  <c r="S7" i="25"/>
  <c r="S8" i="23"/>
  <c r="R7" i="23"/>
  <c r="S8" i="22"/>
  <c r="R7" i="22"/>
  <c r="T8" i="24"/>
  <c r="S7" i="24"/>
  <c r="R104" i="20"/>
  <c r="R101" i="20"/>
  <c r="R98" i="20"/>
  <c r="R95" i="20"/>
  <c r="R104" i="21"/>
  <c r="R101" i="21"/>
  <c r="R98" i="21"/>
  <c r="R95" i="21"/>
  <c r="T8" i="20"/>
  <c r="S7" i="20"/>
  <c r="S7" i="21"/>
  <c r="T8" i="21"/>
  <c r="R104" i="19"/>
  <c r="R101" i="19"/>
  <c r="R98" i="19"/>
  <c r="R95" i="19"/>
  <c r="T8" i="19"/>
  <c r="S7" i="19"/>
  <c r="S104" i="29" l="1"/>
  <c r="S101" i="29"/>
  <c r="S98" i="29"/>
  <c r="S95" i="29"/>
  <c r="S104" i="27"/>
  <c r="S98" i="27"/>
  <c r="S101" i="27"/>
  <c r="S95" i="27"/>
  <c r="S104" i="28"/>
  <c r="S101" i="28"/>
  <c r="S95" i="28"/>
  <c r="S98" i="28"/>
  <c r="R104" i="26"/>
  <c r="R101" i="26"/>
  <c r="R98" i="26"/>
  <c r="R95" i="26"/>
  <c r="U8" i="28"/>
  <c r="T7" i="28"/>
  <c r="U8" i="29"/>
  <c r="T7" i="29"/>
  <c r="T8" i="26"/>
  <c r="S7" i="26"/>
  <c r="U8" i="27"/>
  <c r="T7" i="27"/>
  <c r="S104" i="24"/>
  <c r="S101" i="24"/>
  <c r="S95" i="24"/>
  <c r="S98" i="24"/>
  <c r="R104" i="22"/>
  <c r="R101" i="22"/>
  <c r="R98" i="22"/>
  <c r="R95" i="22"/>
  <c r="R104" i="23"/>
  <c r="R101" i="23"/>
  <c r="R98" i="23"/>
  <c r="R95" i="23"/>
  <c r="S104" i="25"/>
  <c r="S101" i="25"/>
  <c r="S98" i="25"/>
  <c r="S95" i="25"/>
  <c r="U8" i="24"/>
  <c r="T7" i="24"/>
  <c r="T8" i="22"/>
  <c r="S7" i="22"/>
  <c r="T8" i="23"/>
  <c r="S7" i="23"/>
  <c r="U8" i="25"/>
  <c r="T7" i="25"/>
  <c r="U8" i="21"/>
  <c r="T7" i="21"/>
  <c r="S104" i="20"/>
  <c r="S98" i="20"/>
  <c r="S101" i="20"/>
  <c r="S95" i="20"/>
  <c r="S104" i="21"/>
  <c r="S101" i="21"/>
  <c r="S98" i="21"/>
  <c r="S95" i="21"/>
  <c r="U8" i="20"/>
  <c r="T7" i="20"/>
  <c r="S104" i="19"/>
  <c r="S101" i="19"/>
  <c r="S98" i="19"/>
  <c r="S95" i="19"/>
  <c r="U8" i="19"/>
  <c r="T7" i="19"/>
  <c r="S104" i="26" l="1"/>
  <c r="S101" i="26"/>
  <c r="S98" i="26"/>
  <c r="S95" i="26"/>
  <c r="T104" i="28"/>
  <c r="T101" i="28"/>
  <c r="T98" i="28"/>
  <c r="T95" i="28"/>
  <c r="T104" i="27"/>
  <c r="T101" i="27"/>
  <c r="T98" i="27"/>
  <c r="T95" i="27"/>
  <c r="T104" i="29"/>
  <c r="T101" i="29"/>
  <c r="T98" i="29"/>
  <c r="T95" i="29"/>
  <c r="V8" i="27"/>
  <c r="U7" i="27"/>
  <c r="U8" i="26"/>
  <c r="T7" i="26"/>
  <c r="V8" i="29"/>
  <c r="U7" i="29"/>
  <c r="V8" i="28"/>
  <c r="U7" i="28"/>
  <c r="T104" i="25"/>
  <c r="T101" i="25"/>
  <c r="T98" i="25"/>
  <c r="T95" i="25"/>
  <c r="S104" i="23"/>
  <c r="S98" i="23"/>
  <c r="S101" i="23"/>
  <c r="S95" i="23"/>
  <c r="S104" i="22"/>
  <c r="S101" i="22"/>
  <c r="S98" i="22"/>
  <c r="S95" i="22"/>
  <c r="T104" i="24"/>
  <c r="T101" i="24"/>
  <c r="T98" i="24"/>
  <c r="T95" i="24"/>
  <c r="V8" i="25"/>
  <c r="U7" i="25"/>
  <c r="U8" i="23"/>
  <c r="T7" i="23"/>
  <c r="U8" i="22"/>
  <c r="T7" i="22"/>
  <c r="V8" i="24"/>
  <c r="U7" i="24"/>
  <c r="T104" i="20"/>
  <c r="T101" i="20"/>
  <c r="T98" i="20"/>
  <c r="T95" i="20"/>
  <c r="T104" i="21"/>
  <c r="T101" i="21"/>
  <c r="T98" i="21"/>
  <c r="T95" i="21"/>
  <c r="V8" i="20"/>
  <c r="U7" i="20"/>
  <c r="V8" i="21"/>
  <c r="U7" i="21"/>
  <c r="T104" i="19"/>
  <c r="T101" i="19"/>
  <c r="T98" i="19"/>
  <c r="T95" i="19"/>
  <c r="V8" i="19"/>
  <c r="U7" i="19"/>
  <c r="U104" i="29" l="1"/>
  <c r="U101" i="29"/>
  <c r="U98" i="29"/>
  <c r="U95" i="29"/>
  <c r="U101" i="27"/>
  <c r="U95" i="27"/>
  <c r="U104" i="27"/>
  <c r="U98" i="27"/>
  <c r="U98" i="28"/>
  <c r="U104" i="28"/>
  <c r="U101" i="28"/>
  <c r="U95" i="28"/>
  <c r="T104" i="26"/>
  <c r="T101" i="26"/>
  <c r="T98" i="26"/>
  <c r="T95" i="26"/>
  <c r="W8" i="28"/>
  <c r="V7" i="28"/>
  <c r="V7" i="29"/>
  <c r="W8" i="29"/>
  <c r="V8" i="26"/>
  <c r="U7" i="26"/>
  <c r="W8" i="27"/>
  <c r="V7" i="27"/>
  <c r="U98" i="24"/>
  <c r="U101" i="24"/>
  <c r="U95" i="24"/>
  <c r="U104" i="24"/>
  <c r="T104" i="22"/>
  <c r="T101" i="22"/>
  <c r="T98" i="22"/>
  <c r="T95" i="22"/>
  <c r="T104" i="23"/>
  <c r="T101" i="23"/>
  <c r="T98" i="23"/>
  <c r="T95" i="23"/>
  <c r="U104" i="25"/>
  <c r="U101" i="25"/>
  <c r="U98" i="25"/>
  <c r="U95" i="25"/>
  <c r="W8" i="24"/>
  <c r="V7" i="24"/>
  <c r="V8" i="22"/>
  <c r="U7" i="22"/>
  <c r="V8" i="23"/>
  <c r="U7" i="23"/>
  <c r="V7" i="25"/>
  <c r="W8" i="25"/>
  <c r="U104" i="21"/>
  <c r="U101" i="21"/>
  <c r="U98" i="21"/>
  <c r="U95" i="21"/>
  <c r="U101" i="20"/>
  <c r="U95" i="20"/>
  <c r="U104" i="20"/>
  <c r="U98" i="20"/>
  <c r="W8" i="21"/>
  <c r="V7" i="21"/>
  <c r="W8" i="20"/>
  <c r="V7" i="20"/>
  <c r="U104" i="19"/>
  <c r="U101" i="19"/>
  <c r="U98" i="19"/>
  <c r="U95" i="19"/>
  <c r="W8" i="19"/>
  <c r="V7" i="19"/>
  <c r="V104" i="27" l="1"/>
  <c r="V101" i="27"/>
  <c r="V98" i="27"/>
  <c r="V95" i="27"/>
  <c r="X8" i="29"/>
  <c r="W7" i="29"/>
  <c r="V104" i="28"/>
  <c r="V101" i="28"/>
  <c r="V98" i="28"/>
  <c r="V95" i="28"/>
  <c r="U104" i="26"/>
  <c r="U101" i="26"/>
  <c r="U98" i="26"/>
  <c r="U95" i="26"/>
  <c r="X8" i="27"/>
  <c r="W7" i="27"/>
  <c r="W8" i="26"/>
  <c r="V7" i="26"/>
  <c r="V104" i="29"/>
  <c r="V101" i="29"/>
  <c r="V98" i="29"/>
  <c r="V95" i="29"/>
  <c r="X8" i="28"/>
  <c r="W7" i="28"/>
  <c r="X8" i="25"/>
  <c r="W7" i="25"/>
  <c r="U101" i="23"/>
  <c r="U95" i="23"/>
  <c r="U104" i="23"/>
  <c r="U98" i="23"/>
  <c r="U104" i="22"/>
  <c r="U101" i="22"/>
  <c r="U98" i="22"/>
  <c r="U95" i="22"/>
  <c r="V104" i="24"/>
  <c r="V101" i="24"/>
  <c r="V98" i="24"/>
  <c r="V95" i="24"/>
  <c r="V104" i="25"/>
  <c r="V101" i="25"/>
  <c r="V98" i="25"/>
  <c r="V95" i="25"/>
  <c r="W8" i="23"/>
  <c r="V7" i="23"/>
  <c r="W8" i="22"/>
  <c r="V7" i="22"/>
  <c r="X8" i="24"/>
  <c r="W7" i="24"/>
  <c r="V104" i="20"/>
  <c r="V101" i="20"/>
  <c r="V98" i="20"/>
  <c r="V95" i="20"/>
  <c r="V104" i="21"/>
  <c r="V101" i="21"/>
  <c r="V98" i="21"/>
  <c r="V95" i="21"/>
  <c r="X8" i="20"/>
  <c r="W7" i="20"/>
  <c r="W7" i="21"/>
  <c r="X8" i="21"/>
  <c r="V104" i="19"/>
  <c r="V101" i="19"/>
  <c r="V98" i="19"/>
  <c r="V95" i="19"/>
  <c r="X8" i="19"/>
  <c r="W7" i="19"/>
  <c r="V104" i="26" l="1"/>
  <c r="V101" i="26"/>
  <c r="V98" i="26"/>
  <c r="V95" i="26"/>
  <c r="W104" i="29"/>
  <c r="W101" i="29"/>
  <c r="W98" i="29"/>
  <c r="W95" i="29"/>
  <c r="W104" i="28"/>
  <c r="W101" i="28"/>
  <c r="W95" i="28"/>
  <c r="W98" i="28"/>
  <c r="W104" i="27"/>
  <c r="W98" i="27"/>
  <c r="W101" i="27"/>
  <c r="W95" i="27"/>
  <c r="Y8" i="28"/>
  <c r="X7" i="28"/>
  <c r="X8" i="26"/>
  <c r="W7" i="26"/>
  <c r="Y8" i="27"/>
  <c r="X7" i="27"/>
  <c r="Y8" i="29"/>
  <c r="X7" i="29"/>
  <c r="W104" i="24"/>
  <c r="W101" i="24"/>
  <c r="W95" i="24"/>
  <c r="W98" i="24"/>
  <c r="V104" i="22"/>
  <c r="V101" i="22"/>
  <c r="V98" i="22"/>
  <c r="V95" i="22"/>
  <c r="V104" i="23"/>
  <c r="V101" i="23"/>
  <c r="V98" i="23"/>
  <c r="V95" i="23"/>
  <c r="W104" i="25"/>
  <c r="W101" i="25"/>
  <c r="W98" i="25"/>
  <c r="W95" i="25"/>
  <c r="Y8" i="24"/>
  <c r="X7" i="24"/>
  <c r="X8" i="22"/>
  <c r="W7" i="22"/>
  <c r="X8" i="23"/>
  <c r="W7" i="23"/>
  <c r="Y8" i="25"/>
  <c r="X7" i="25"/>
  <c r="Y8" i="21"/>
  <c r="X7" i="21"/>
  <c r="W104" i="20"/>
  <c r="W98" i="20"/>
  <c r="W101" i="20"/>
  <c r="W95" i="20"/>
  <c r="W104" i="21"/>
  <c r="W101" i="21"/>
  <c r="W98" i="21"/>
  <c r="W95" i="21"/>
  <c r="Y8" i="20"/>
  <c r="X7" i="20"/>
  <c r="W104" i="19"/>
  <c r="W101" i="19"/>
  <c r="W98" i="19"/>
  <c r="W95" i="19"/>
  <c r="Y8" i="19"/>
  <c r="X7" i="19"/>
  <c r="X104" i="27" l="1"/>
  <c r="X101" i="27"/>
  <c r="X98" i="27"/>
  <c r="X95" i="27"/>
  <c r="X104" i="28"/>
  <c r="X101" i="28"/>
  <c r="X98" i="28"/>
  <c r="X95" i="28"/>
  <c r="X104" i="29"/>
  <c r="X101" i="29"/>
  <c r="X98" i="29"/>
  <c r="X95" i="29"/>
  <c r="W104" i="26"/>
  <c r="W101" i="26"/>
  <c r="W98" i="26"/>
  <c r="W95" i="26"/>
  <c r="Z8" i="29"/>
  <c r="Y7" i="29"/>
  <c r="Z8" i="27"/>
  <c r="Y7" i="27"/>
  <c r="Y8" i="26"/>
  <c r="X7" i="26"/>
  <c r="Z8" i="28"/>
  <c r="Y7" i="28"/>
  <c r="X104" i="25"/>
  <c r="X101" i="25"/>
  <c r="X98" i="25"/>
  <c r="X95" i="25"/>
  <c r="W104" i="23"/>
  <c r="W98" i="23"/>
  <c r="W101" i="23"/>
  <c r="W95" i="23"/>
  <c r="W104" i="22"/>
  <c r="W101" i="22"/>
  <c r="W98" i="22"/>
  <c r="W95" i="22"/>
  <c r="X104" i="24"/>
  <c r="X101" i="24"/>
  <c r="X98" i="24"/>
  <c r="X95" i="24"/>
  <c r="Z8" i="25"/>
  <c r="Y7" i="25"/>
  <c r="Y8" i="23"/>
  <c r="X7" i="23"/>
  <c r="Y8" i="22"/>
  <c r="X7" i="22"/>
  <c r="Z8" i="24"/>
  <c r="Y7" i="24"/>
  <c r="X104" i="20"/>
  <c r="X101" i="20"/>
  <c r="X98" i="20"/>
  <c r="X95" i="20"/>
  <c r="X104" i="21"/>
  <c r="X101" i="21"/>
  <c r="X98" i="21"/>
  <c r="X95" i="21"/>
  <c r="Z8" i="20"/>
  <c r="Y7" i="20"/>
  <c r="Z8" i="21"/>
  <c r="Y7" i="21"/>
  <c r="X104" i="19"/>
  <c r="X101" i="19"/>
  <c r="X98" i="19"/>
  <c r="X95" i="19"/>
  <c r="Z8" i="19"/>
  <c r="Y7" i="19"/>
  <c r="X104" i="26" l="1"/>
  <c r="X101" i="26"/>
  <c r="X98" i="26"/>
  <c r="X95" i="26"/>
  <c r="Y104" i="29"/>
  <c r="Y101" i="29"/>
  <c r="Y98" i="29"/>
  <c r="Y95" i="29"/>
  <c r="Y104" i="28"/>
  <c r="Y98" i="28"/>
  <c r="Y101" i="28"/>
  <c r="Y95" i="28"/>
  <c r="Y101" i="27"/>
  <c r="Y95" i="27"/>
  <c r="Y104" i="27"/>
  <c r="Y98" i="27"/>
  <c r="AA8" i="28"/>
  <c r="Z7" i="28"/>
  <c r="Z8" i="26"/>
  <c r="Y7" i="26"/>
  <c r="AA8" i="27"/>
  <c r="Z7" i="27"/>
  <c r="AA8" i="29"/>
  <c r="Z7" i="29"/>
  <c r="X104" i="22"/>
  <c r="X101" i="22"/>
  <c r="X98" i="22"/>
  <c r="X95" i="22"/>
  <c r="Y104" i="24"/>
  <c r="Y98" i="24"/>
  <c r="Y101" i="24"/>
  <c r="Y95" i="24"/>
  <c r="X104" i="23"/>
  <c r="X101" i="23"/>
  <c r="X98" i="23"/>
  <c r="X95" i="23"/>
  <c r="Y104" i="25"/>
  <c r="Y101" i="25"/>
  <c r="Y98" i="25"/>
  <c r="Y95" i="25"/>
  <c r="AA8" i="24"/>
  <c r="Z7" i="24"/>
  <c r="Z8" i="22"/>
  <c r="Y7" i="22"/>
  <c r="Z8" i="23"/>
  <c r="Y7" i="23"/>
  <c r="AA8" i="25"/>
  <c r="Z7" i="25"/>
  <c r="Y104" i="21"/>
  <c r="Y101" i="21"/>
  <c r="Y98" i="21"/>
  <c r="Y95" i="21"/>
  <c r="Y101" i="20"/>
  <c r="Y95" i="20"/>
  <c r="Y104" i="20"/>
  <c r="Y98" i="20"/>
  <c r="AA8" i="21"/>
  <c r="Z7" i="21"/>
  <c r="AA8" i="20"/>
  <c r="Z7" i="20"/>
  <c r="Y104" i="19"/>
  <c r="Y101" i="19"/>
  <c r="Y98" i="19"/>
  <c r="Y95" i="19"/>
  <c r="AA8" i="19"/>
  <c r="Z7" i="19"/>
  <c r="Z104" i="27" l="1"/>
  <c r="Z101" i="27"/>
  <c r="Z98" i="27"/>
  <c r="Z95" i="27"/>
  <c r="Z104" i="28"/>
  <c r="Z101" i="28"/>
  <c r="Z98" i="28"/>
  <c r="Z95" i="28"/>
  <c r="Z104" i="29"/>
  <c r="Z101" i="29"/>
  <c r="Z98" i="29"/>
  <c r="Z95" i="29"/>
  <c r="Y104" i="26"/>
  <c r="Y101" i="26"/>
  <c r="Y98" i="26"/>
  <c r="Y95" i="26"/>
  <c r="AB8" i="29"/>
  <c r="AA7" i="29"/>
  <c r="AB8" i="27"/>
  <c r="AA7" i="27"/>
  <c r="AA8" i="26"/>
  <c r="Z7" i="26"/>
  <c r="AB8" i="28"/>
  <c r="AA7" i="28"/>
  <c r="Z104" i="25"/>
  <c r="Z101" i="25"/>
  <c r="Z98" i="25"/>
  <c r="Z95" i="25"/>
  <c r="Y101" i="23"/>
  <c r="Y95" i="23"/>
  <c r="Y104" i="23"/>
  <c r="Y98" i="23"/>
  <c r="Y104" i="22"/>
  <c r="Y101" i="22"/>
  <c r="Y98" i="22"/>
  <c r="Y95" i="22"/>
  <c r="Z104" i="24"/>
  <c r="Z101" i="24"/>
  <c r="Z98" i="24"/>
  <c r="Z95" i="24"/>
  <c r="AB8" i="25"/>
  <c r="AA7" i="25"/>
  <c r="AA8" i="23"/>
  <c r="Z7" i="23"/>
  <c r="AA8" i="22"/>
  <c r="Z7" i="22"/>
  <c r="AB8" i="24"/>
  <c r="AA7" i="24"/>
  <c r="Z104" i="20"/>
  <c r="Z101" i="20"/>
  <c r="Z98" i="20"/>
  <c r="Z95" i="20"/>
  <c r="Z104" i="21"/>
  <c r="Z101" i="21"/>
  <c r="Z98" i="21"/>
  <c r="Z95" i="21"/>
  <c r="AB8" i="20"/>
  <c r="AA7" i="20"/>
  <c r="AA7" i="21"/>
  <c r="AB8" i="21"/>
  <c r="Z104" i="19"/>
  <c r="Z101" i="19"/>
  <c r="Z98" i="19"/>
  <c r="Z95" i="19"/>
  <c r="AB8" i="19"/>
  <c r="AA7" i="19"/>
  <c r="Z104" i="26" l="1"/>
  <c r="Z101" i="26"/>
  <c r="Z98" i="26"/>
  <c r="Z95" i="26"/>
  <c r="AA104" i="29"/>
  <c r="AA101" i="29"/>
  <c r="AA98" i="29"/>
  <c r="AA95" i="29"/>
  <c r="AA104" i="28"/>
  <c r="AA101" i="28"/>
  <c r="AA95" i="28"/>
  <c r="AA98" i="28"/>
  <c r="AA104" i="27"/>
  <c r="AA98" i="27"/>
  <c r="AA101" i="27"/>
  <c r="AA95" i="27"/>
  <c r="AC8" i="28"/>
  <c r="AB7" i="28"/>
  <c r="AB8" i="26"/>
  <c r="AA7" i="26"/>
  <c r="AC8" i="27"/>
  <c r="AB7" i="27"/>
  <c r="AC8" i="29"/>
  <c r="AB7" i="29"/>
  <c r="AA104" i="24"/>
  <c r="AA101" i="24"/>
  <c r="AA95" i="24"/>
  <c r="AA98" i="24"/>
  <c r="Z104" i="22"/>
  <c r="Z101" i="22"/>
  <c r="Z98" i="22"/>
  <c r="Z95" i="22"/>
  <c r="Z104" i="23"/>
  <c r="Z101" i="23"/>
  <c r="Z98" i="23"/>
  <c r="Z95" i="23"/>
  <c r="AA104" i="25"/>
  <c r="AA101" i="25"/>
  <c r="AA98" i="25"/>
  <c r="AA95" i="25"/>
  <c r="AC8" i="24"/>
  <c r="AB7" i="24"/>
  <c r="AB8" i="22"/>
  <c r="AA7" i="22"/>
  <c r="AB8" i="23"/>
  <c r="AA7" i="23"/>
  <c r="AC8" i="25"/>
  <c r="AB7" i="25"/>
  <c r="AC8" i="21"/>
  <c r="AB7" i="21"/>
  <c r="AA104" i="20"/>
  <c r="AA98" i="20"/>
  <c r="AA101" i="20"/>
  <c r="AA95" i="20"/>
  <c r="AA104" i="21"/>
  <c r="AA101" i="21"/>
  <c r="AA98" i="21"/>
  <c r="AA95" i="21"/>
  <c r="AC8" i="20"/>
  <c r="AB7" i="20"/>
  <c r="AA104" i="19"/>
  <c r="AA101" i="19"/>
  <c r="AA98" i="19"/>
  <c r="AA95" i="19"/>
  <c r="AC8" i="19"/>
  <c r="AB7" i="19"/>
  <c r="AB104" i="27" l="1"/>
  <c r="AB101" i="27"/>
  <c r="AB98" i="27"/>
  <c r="AB95" i="27"/>
  <c r="AB104" i="28"/>
  <c r="AB101" i="28"/>
  <c r="AB98" i="28"/>
  <c r="AB95" i="28"/>
  <c r="AB104" i="29"/>
  <c r="AB101" i="29"/>
  <c r="AB98" i="29"/>
  <c r="AB95" i="29"/>
  <c r="AA104" i="26"/>
  <c r="AA101" i="26"/>
  <c r="AA98" i="26"/>
  <c r="AA95" i="26"/>
  <c r="AD8" i="29"/>
  <c r="AC7" i="29"/>
  <c r="AD8" i="27"/>
  <c r="AC7" i="27"/>
  <c r="AC8" i="26"/>
  <c r="AB7" i="26"/>
  <c r="AD8" i="28"/>
  <c r="AC7" i="28"/>
  <c r="AB104" i="25"/>
  <c r="AB101" i="25"/>
  <c r="AB98" i="25"/>
  <c r="AB95" i="25"/>
  <c r="AA104" i="23"/>
  <c r="AA98" i="23"/>
  <c r="AA101" i="23"/>
  <c r="AA95" i="23"/>
  <c r="AA104" i="22"/>
  <c r="AA101" i="22"/>
  <c r="AA98" i="22"/>
  <c r="AA95" i="22"/>
  <c r="AB104" i="24"/>
  <c r="AB101" i="24"/>
  <c r="AB98" i="24"/>
  <c r="AB95" i="24"/>
  <c r="AD8" i="25"/>
  <c r="AC7" i="25"/>
  <c r="AC8" i="23"/>
  <c r="AB7" i="23"/>
  <c r="AC8" i="22"/>
  <c r="AB7" i="22"/>
  <c r="AD8" i="24"/>
  <c r="AC7" i="24"/>
  <c r="AB104" i="20"/>
  <c r="AB101" i="20"/>
  <c r="AB98" i="20"/>
  <c r="AB95" i="20"/>
  <c r="AB104" i="21"/>
  <c r="AB101" i="21"/>
  <c r="AB98" i="21"/>
  <c r="AB95" i="21"/>
  <c r="AD8" i="20"/>
  <c r="AC7" i="20"/>
  <c r="AD8" i="21"/>
  <c r="AC7" i="21"/>
  <c r="AB104" i="19"/>
  <c r="AB101" i="19"/>
  <c r="AB98" i="19"/>
  <c r="AB95" i="19"/>
  <c r="AD8" i="19"/>
  <c r="AC7" i="19"/>
  <c r="AB104" i="26" l="1"/>
  <c r="AB101" i="26"/>
  <c r="AB98" i="26"/>
  <c r="AB95" i="26"/>
  <c r="AC104" i="29"/>
  <c r="AC101" i="29"/>
  <c r="AC98" i="29"/>
  <c r="AC95" i="29"/>
  <c r="AC98" i="28"/>
  <c r="AC104" i="28"/>
  <c r="AC101" i="28"/>
  <c r="AC95" i="28"/>
  <c r="AC101" i="27"/>
  <c r="AC95" i="27"/>
  <c r="AC104" i="27"/>
  <c r="AC98" i="27"/>
  <c r="AE8" i="28"/>
  <c r="AD7" i="28"/>
  <c r="AD8" i="26"/>
  <c r="AC7" i="26"/>
  <c r="AE8" i="27"/>
  <c r="AD7" i="27"/>
  <c r="AD7" i="29"/>
  <c r="AE8" i="29"/>
  <c r="AC98" i="24"/>
  <c r="AC104" i="24"/>
  <c r="AC101" i="24"/>
  <c r="AC95" i="24"/>
  <c r="AB104" i="22"/>
  <c r="AB101" i="22"/>
  <c r="AB98" i="22"/>
  <c r="AB95" i="22"/>
  <c r="AB104" i="23"/>
  <c r="AB101" i="23"/>
  <c r="AB98" i="23"/>
  <c r="AB95" i="23"/>
  <c r="AC104" i="25"/>
  <c r="AC101" i="25"/>
  <c r="AC98" i="25"/>
  <c r="AC95" i="25"/>
  <c r="AE8" i="24"/>
  <c r="AD7" i="24"/>
  <c r="AD8" i="22"/>
  <c r="AC7" i="22"/>
  <c r="AD8" i="23"/>
  <c r="AC7" i="23"/>
  <c r="AD7" i="25"/>
  <c r="AE8" i="25"/>
  <c r="AC104" i="21"/>
  <c r="AC101" i="21"/>
  <c r="AC98" i="21"/>
  <c r="AC95" i="21"/>
  <c r="AC101" i="20"/>
  <c r="AC95" i="20"/>
  <c r="AC104" i="20"/>
  <c r="AC98" i="20"/>
  <c r="AE8" i="21"/>
  <c r="AD7" i="21"/>
  <c r="AE8" i="20"/>
  <c r="AD7" i="20"/>
  <c r="AC104" i="19"/>
  <c r="AC101" i="19"/>
  <c r="AC98" i="19"/>
  <c r="AC95" i="19"/>
  <c r="AE8" i="19"/>
  <c r="AD7" i="19"/>
  <c r="AF8" i="29" l="1"/>
  <c r="AE7" i="29"/>
  <c r="AC104" i="26"/>
  <c r="AC101" i="26"/>
  <c r="AC98" i="26"/>
  <c r="AC95" i="26"/>
  <c r="AD104" i="28"/>
  <c r="AD101" i="28"/>
  <c r="AD98" i="28"/>
  <c r="AD95" i="28"/>
  <c r="AD104" i="27"/>
  <c r="AD101" i="27"/>
  <c r="AD98" i="27"/>
  <c r="AD95" i="27"/>
  <c r="AD104" i="29"/>
  <c r="AD101" i="29"/>
  <c r="AD98" i="29"/>
  <c r="AD95" i="29"/>
  <c r="AF8" i="27"/>
  <c r="AE7" i="27"/>
  <c r="AE8" i="26"/>
  <c r="AD7" i="26"/>
  <c r="AF8" i="28"/>
  <c r="AE7" i="28"/>
  <c r="AF8" i="25"/>
  <c r="AE7" i="25"/>
  <c r="AC101" i="23"/>
  <c r="AC95" i="23"/>
  <c r="AC104" i="23"/>
  <c r="AC98" i="23"/>
  <c r="AC104" i="22"/>
  <c r="AC101" i="22"/>
  <c r="AC98" i="22"/>
  <c r="AC95" i="22"/>
  <c r="AD104" i="24"/>
  <c r="AD101" i="24"/>
  <c r="AD98" i="24"/>
  <c r="AD95" i="24"/>
  <c r="AD104" i="25"/>
  <c r="AD101" i="25"/>
  <c r="AD98" i="25"/>
  <c r="AD95" i="25"/>
  <c r="AE8" i="23"/>
  <c r="AD7" i="23"/>
  <c r="AE8" i="22"/>
  <c r="AD7" i="22"/>
  <c r="AF8" i="24"/>
  <c r="AE7" i="24"/>
  <c r="AD104" i="20"/>
  <c r="AD101" i="20"/>
  <c r="AD98" i="20"/>
  <c r="AD95" i="20"/>
  <c r="AD104" i="21"/>
  <c r="AD101" i="21"/>
  <c r="AD98" i="21"/>
  <c r="AD95" i="21"/>
  <c r="AF8" i="20"/>
  <c r="AE7" i="20"/>
  <c r="AE7" i="21"/>
  <c r="AF8" i="21"/>
  <c r="AD104" i="19"/>
  <c r="AD101" i="19"/>
  <c r="AD98" i="19"/>
  <c r="AD95" i="19"/>
  <c r="AF8" i="19"/>
  <c r="AE7" i="19"/>
  <c r="AE104" i="28" l="1"/>
  <c r="AE101" i="28"/>
  <c r="AE95" i="28"/>
  <c r="AE98" i="28"/>
  <c r="AE104" i="27"/>
  <c r="AE98" i="27"/>
  <c r="AE101" i="27"/>
  <c r="AE95" i="27"/>
  <c r="AE104" i="29"/>
  <c r="AE101" i="29"/>
  <c r="AE98" i="29"/>
  <c r="AE95" i="29"/>
  <c r="AD104" i="26"/>
  <c r="AD101" i="26"/>
  <c r="AD98" i="26"/>
  <c r="AD95" i="26"/>
  <c r="AH8" i="28"/>
  <c r="AH7" i="28" s="1"/>
  <c r="AG8" i="28"/>
  <c r="AG7" i="28" s="1"/>
  <c r="AF7" i="28"/>
  <c r="AI8" i="28"/>
  <c r="AI7" i="28" s="1"/>
  <c r="AF8" i="26"/>
  <c r="AE7" i="26"/>
  <c r="AI8" i="27"/>
  <c r="AI7" i="27" s="1"/>
  <c r="AG8" i="27"/>
  <c r="AG7" i="27" s="1"/>
  <c r="AF7" i="27"/>
  <c r="AH8" i="27"/>
  <c r="AH7" i="27" s="1"/>
  <c r="AH8" i="29"/>
  <c r="AH7" i="29" s="1"/>
  <c r="AG8" i="29"/>
  <c r="AG7" i="29" s="1"/>
  <c r="AF7" i="29"/>
  <c r="AI8" i="29"/>
  <c r="AI7" i="29" s="1"/>
  <c r="AE104" i="24"/>
  <c r="AE101" i="24"/>
  <c r="AE95" i="24"/>
  <c r="AE98" i="24"/>
  <c r="AD104" i="22"/>
  <c r="AD101" i="22"/>
  <c r="AD98" i="22"/>
  <c r="AD95" i="22"/>
  <c r="AD104" i="23"/>
  <c r="AD101" i="23"/>
  <c r="AD98" i="23"/>
  <c r="AD95" i="23"/>
  <c r="AE104" i="25"/>
  <c r="AE101" i="25"/>
  <c r="AE98" i="25"/>
  <c r="AE95" i="25"/>
  <c r="AH8" i="24"/>
  <c r="AH7" i="24" s="1"/>
  <c r="AG8" i="24"/>
  <c r="AG7" i="24" s="1"/>
  <c r="AF7" i="24"/>
  <c r="AI8" i="24"/>
  <c r="AI7" i="24" s="1"/>
  <c r="AF8" i="22"/>
  <c r="AE7" i="22"/>
  <c r="AF8" i="23"/>
  <c r="AE7" i="23"/>
  <c r="AH8" i="25"/>
  <c r="AH7" i="25" s="1"/>
  <c r="AG8" i="25"/>
  <c r="AG7" i="25" s="1"/>
  <c r="AF7" i="25"/>
  <c r="AI8" i="25"/>
  <c r="AI7" i="25" s="1"/>
  <c r="AI8" i="21"/>
  <c r="AI7" i="21" s="1"/>
  <c r="AG8" i="21"/>
  <c r="AG7" i="21" s="1"/>
  <c r="AH8" i="21"/>
  <c r="AH7" i="21" s="1"/>
  <c r="AF7" i="21"/>
  <c r="AE104" i="20"/>
  <c r="AE98" i="20"/>
  <c r="AE101" i="20"/>
  <c r="AE95" i="20"/>
  <c r="AE104" i="21"/>
  <c r="AE101" i="21"/>
  <c r="AE98" i="21"/>
  <c r="AE95" i="21"/>
  <c r="AH8" i="20"/>
  <c r="AH7" i="20" s="1"/>
  <c r="AI8" i="20"/>
  <c r="AI7" i="20" s="1"/>
  <c r="AG8" i="20"/>
  <c r="AG7" i="20" s="1"/>
  <c r="AF7" i="20"/>
  <c r="AE104" i="19"/>
  <c r="AE101" i="19"/>
  <c r="AE98" i="19"/>
  <c r="AE95" i="19"/>
  <c r="AH8" i="19"/>
  <c r="AH7" i="19" s="1"/>
  <c r="AI8" i="19"/>
  <c r="AI7" i="19" s="1"/>
  <c r="AG8" i="19"/>
  <c r="AG7" i="19" s="1"/>
  <c r="AF7" i="19"/>
  <c r="AG104" i="29" l="1"/>
  <c r="AG101" i="29"/>
  <c r="AG98" i="29"/>
  <c r="AG95" i="29"/>
  <c r="AH104" i="27"/>
  <c r="AH101" i="27"/>
  <c r="AH98" i="27"/>
  <c r="AH95" i="27"/>
  <c r="AG101" i="27"/>
  <c r="AG95" i="27"/>
  <c r="AG104" i="27"/>
  <c r="AG98" i="27"/>
  <c r="AE104" i="26"/>
  <c r="AE101" i="26"/>
  <c r="AE98" i="26"/>
  <c r="AE95" i="26"/>
  <c r="AI104" i="28"/>
  <c r="AI95" i="28"/>
  <c r="AI101" i="28"/>
  <c r="AI98" i="28"/>
  <c r="AG101" i="28"/>
  <c r="AG104" i="28"/>
  <c r="AG98" i="28"/>
  <c r="AG95" i="28"/>
  <c r="AI104" i="29"/>
  <c r="AI101" i="29"/>
  <c r="AI98" i="29"/>
  <c r="AI95" i="29"/>
  <c r="AF104" i="29"/>
  <c r="AF101" i="29"/>
  <c r="AF98" i="29"/>
  <c r="AF95" i="29"/>
  <c r="AH104" i="29"/>
  <c r="AH101" i="29"/>
  <c r="AH98" i="29"/>
  <c r="AH95" i="29"/>
  <c r="AF104" i="27"/>
  <c r="AF101" i="27"/>
  <c r="AF98" i="27"/>
  <c r="AF95" i="27"/>
  <c r="AI104" i="27"/>
  <c r="AI98" i="27"/>
  <c r="AI101" i="27"/>
  <c r="AI95" i="27"/>
  <c r="AI8" i="26"/>
  <c r="AI7" i="26" s="1"/>
  <c r="AG8" i="26"/>
  <c r="AG7" i="26" s="1"/>
  <c r="AF7" i="26"/>
  <c r="AH8" i="26"/>
  <c r="AH7" i="26" s="1"/>
  <c r="AF104" i="28"/>
  <c r="AF101" i="28"/>
  <c r="AF98" i="28"/>
  <c r="AF95" i="28"/>
  <c r="AH104" i="28"/>
  <c r="AH101" i="28"/>
  <c r="AH98" i="28"/>
  <c r="AH95" i="28"/>
  <c r="AI104" i="25"/>
  <c r="AI101" i="25"/>
  <c r="AI98" i="25"/>
  <c r="AI95" i="25"/>
  <c r="AG104" i="25"/>
  <c r="AG101" i="25"/>
  <c r="AG98" i="25"/>
  <c r="AG95" i="25"/>
  <c r="AE104" i="23"/>
  <c r="AE98" i="23"/>
  <c r="AE101" i="23"/>
  <c r="AE95" i="23"/>
  <c r="AE104" i="22"/>
  <c r="AE101" i="22"/>
  <c r="AE98" i="22"/>
  <c r="AE95" i="22"/>
  <c r="AI104" i="24"/>
  <c r="AI95" i="24"/>
  <c r="AI101" i="24"/>
  <c r="AI98" i="24"/>
  <c r="AG101" i="24"/>
  <c r="AG104" i="24"/>
  <c r="AG98" i="24"/>
  <c r="AG95" i="24"/>
  <c r="AF104" i="25"/>
  <c r="AF101" i="25"/>
  <c r="AF98" i="25"/>
  <c r="AF95" i="25"/>
  <c r="AH104" i="25"/>
  <c r="AH101" i="25"/>
  <c r="AH98" i="25"/>
  <c r="AH95" i="25"/>
  <c r="AI8" i="23"/>
  <c r="AI7" i="23" s="1"/>
  <c r="AG8" i="23"/>
  <c r="AG7" i="23" s="1"/>
  <c r="AF7" i="23"/>
  <c r="AH8" i="23"/>
  <c r="AH7" i="23" s="1"/>
  <c r="AI8" i="22"/>
  <c r="AI7" i="22" s="1"/>
  <c r="AG8" i="22"/>
  <c r="AG7" i="22" s="1"/>
  <c r="AF7" i="22"/>
  <c r="AH8" i="22"/>
  <c r="AH7" i="22" s="1"/>
  <c r="AF104" i="24"/>
  <c r="AF101" i="24"/>
  <c r="AF98" i="24"/>
  <c r="AF95" i="24"/>
  <c r="AH104" i="24"/>
  <c r="AH101" i="24"/>
  <c r="AH98" i="24"/>
  <c r="AH95" i="24"/>
  <c r="AF104" i="20"/>
  <c r="AF101" i="20"/>
  <c r="AF98" i="20"/>
  <c r="AF95" i="20"/>
  <c r="AI104" i="20"/>
  <c r="AI98" i="20"/>
  <c r="AI101" i="20"/>
  <c r="AI95" i="20"/>
  <c r="AF104" i="21"/>
  <c r="AF101" i="21"/>
  <c r="AF98" i="21"/>
  <c r="AF95" i="21"/>
  <c r="AG104" i="21"/>
  <c r="AG101" i="21"/>
  <c r="AG98" i="21"/>
  <c r="AG95" i="21"/>
  <c r="AG101" i="20"/>
  <c r="AG95" i="20"/>
  <c r="AG104" i="20"/>
  <c r="AG98" i="20"/>
  <c r="AH104" i="20"/>
  <c r="AH101" i="20"/>
  <c r="AH98" i="20"/>
  <c r="AH95" i="20"/>
  <c r="AH104" i="21"/>
  <c r="AH101" i="21"/>
  <c r="AH98" i="21"/>
  <c r="AH95" i="21"/>
  <c r="AI104" i="21"/>
  <c r="AI101" i="21"/>
  <c r="AI98" i="21"/>
  <c r="AI95" i="21"/>
  <c r="AF104" i="19"/>
  <c r="AF101" i="19"/>
  <c r="AF98" i="19"/>
  <c r="AF95" i="19"/>
  <c r="AI104" i="19"/>
  <c r="AI101" i="19"/>
  <c r="AI98" i="19"/>
  <c r="AI95" i="19"/>
  <c r="AG104" i="19"/>
  <c r="AG101" i="19"/>
  <c r="AG98" i="19"/>
  <c r="AG95" i="19"/>
  <c r="AH104" i="19"/>
  <c r="AH101" i="19"/>
  <c r="AH98" i="19"/>
  <c r="AH95" i="19"/>
  <c r="AH104" i="26" l="1"/>
  <c r="AH101" i="26"/>
  <c r="AH98" i="26"/>
  <c r="AH95" i="26"/>
  <c r="AG104" i="26"/>
  <c r="AG101" i="26"/>
  <c r="AG98" i="26"/>
  <c r="AG95" i="26"/>
  <c r="AF104" i="26"/>
  <c r="AF101" i="26"/>
  <c r="AF98" i="26"/>
  <c r="AF95" i="26"/>
  <c r="AI104" i="26"/>
  <c r="AI101" i="26"/>
  <c r="AI98" i="26"/>
  <c r="AI95" i="26"/>
  <c r="AH104" i="22"/>
  <c r="AH101" i="22"/>
  <c r="AH98" i="22"/>
  <c r="AH95" i="22"/>
  <c r="AG104" i="22"/>
  <c r="AG101" i="22"/>
  <c r="AG98" i="22"/>
  <c r="AG95" i="22"/>
  <c r="AH104" i="23"/>
  <c r="AH101" i="23"/>
  <c r="AH98" i="23"/>
  <c r="AH95" i="23"/>
  <c r="AG101" i="23"/>
  <c r="AG95" i="23"/>
  <c r="AG104" i="23"/>
  <c r="AG98" i="23"/>
  <c r="AF104" i="22"/>
  <c r="AF101" i="22"/>
  <c r="AF98" i="22"/>
  <c r="AF95" i="22"/>
  <c r="AI104" i="22"/>
  <c r="AI101" i="22"/>
  <c r="AI98" i="22"/>
  <c r="AI95" i="22"/>
  <c r="AF104" i="23"/>
  <c r="AF101" i="23"/>
  <c r="AF98" i="23"/>
  <c r="AF95" i="23"/>
  <c r="AI104" i="23"/>
  <c r="AI98" i="23"/>
  <c r="AI101" i="23"/>
  <c r="AI95" i="23"/>
</calcChain>
</file>

<file path=xl/sharedStrings.xml><?xml version="1.0" encoding="utf-8"?>
<sst xmlns="http://schemas.openxmlformats.org/spreadsheetml/2006/main" count="181" uniqueCount="53">
  <si>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</si>
  <si>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</si>
  <si>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</si>
  <si>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</si>
  <si>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</si>
  <si>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</si>
  <si>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</si>
  <si>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</si>
  <si>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</si>
  <si>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</si>
  <si>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</si>
  <si>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</si>
  <si>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</si>
  <si>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</si>
  <si>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</si>
  <si>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Horaires</t>
  </si>
  <si>
    <t>Salariés</t>
  </si>
  <si>
    <t>Années</t>
  </si>
  <si>
    <t>Mois</t>
  </si>
  <si>
    <t>Tranches</t>
  </si>
  <si>
    <t>Matin</t>
  </si>
  <si>
    <t>Journée</t>
  </si>
  <si>
    <t>Soir</t>
  </si>
  <si>
    <t>Num</t>
  </si>
  <si>
    <t>laurie</t>
  </si>
  <si>
    <t>heure normale</t>
  </si>
  <si>
    <t>heure nuit</t>
  </si>
  <si>
    <t>heure dimanche</t>
  </si>
  <si>
    <t>Jour férié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</si>
  <si>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</si>
  <si>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</si>
  <si>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</si>
  <si>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</si>
  <si>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</si>
  <si>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</si>
  <si>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</si>
  <si>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</si>
  <si>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</si>
  <si>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</si>
  <si>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</si>
  <si>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</si>
  <si>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</si>
  <si>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Semaine</t>
  </si>
  <si>
    <t>Choix Semaine</t>
  </si>
  <si>
    <t>Heure journée</t>
  </si>
  <si>
    <t>Nombre d'heure dans la semaine</t>
  </si>
  <si>
    <t>Nombre d'heure</t>
  </si>
  <si>
    <t>choix année</t>
  </si>
  <si>
    <t>coupure</t>
  </si>
  <si>
    <t>indice</t>
  </si>
  <si>
    <t>congé</t>
  </si>
  <si>
    <t>Remplir planning par un formulaire (excel-pratique.com)</t>
  </si>
  <si>
    <t>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</si>
</sst>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:ss.0;@"/>
    <numFmt numFmtId="166" formatCode="dddd\ dd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8"/>
      <color rgb="FF1A1A1A"/>
      <name val="Open Sans"/>
    </font>
    <font>
      <b/>
      <sz val="8"/>
      <color rgb="FF1A1A1A"/>
      <name val="Open Sans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45066682943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textRotation="43"/>
    </xf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0" fontId="1" fillId="3" borderId="3" xfId="0" applyFont="1" applyFill="1" applyBorder="1" applyAlignment="1">
      <alignment horizontal="right" indent="1"/>
    </xf>
    <xf numFmtId="20" fontId="7" fillId="0" borderId="0" xfId="0" applyNumberFormat="1" applyFont="1"/>
    <xf numFmtId="0" fontId="0" fillId="0" borderId="0" xfId="0" applyFill="1"/>
    <xf numFmtId="0" fontId="8" fillId="4" borderId="5" xfId="0" applyFont="1" applyFill="1" applyBorder="1"/>
    <xf numFmtId="0" fontId="0" fillId="0" borderId="5" xfId="0" applyBorder="1"/>
    <xf numFmtId="0" fontId="5" fillId="0" borderId="5" xfId="0" applyFont="1" applyBorder="1"/>
    <xf numFmtId="20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5" borderId="0" xfId="0" applyFill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0" fillId="6" borderId="0" xfId="0" applyFont="1" applyFill="1"/>
    <xf numFmtId="0" fontId="0" fillId="7" borderId="0" xfId="0" applyFill="1"/>
    <xf numFmtId="0" fontId="0" fillId="8" borderId="0" xfId="0" applyFill="1"/>
    <xf numFmtId="0" fontId="12" fillId="9" borderId="0" xfId="0" applyFont="1" applyFill="1" applyAlignment="1">
      <alignment vertical="center" wrapText="1"/>
    </xf>
    <xf numFmtId="164" fontId="11" fillId="9" borderId="0" xfId="0" applyNumberFormat="1" applyFont="1" applyFill="1" applyAlignment="1">
      <alignment vertical="center" wrapText="1"/>
    </xf>
    <xf numFmtId="0" fontId="1" fillId="3" borderId="0" xfId="0" applyFont="1" applyFill="1" applyBorder="1" applyAlignment="1">
      <alignment horizontal="right" indent="1"/>
    </xf>
    <xf numFmtId="2" fontId="0" fillId="0" borderId="0" xfId="0" applyNumberFormat="1"/>
    <xf numFmtId="0" fontId="0" fillId="0" borderId="10" xfId="0" applyBorder="1"/>
    <xf numFmtId="0" fontId="8" fillId="4" borderId="0" xfId="0" applyFont="1" applyFill="1" applyBorder="1"/>
    <xf numFmtId="0" fontId="0" fillId="0" borderId="9" xfId="0" applyFill="1" applyBorder="1"/>
    <xf numFmtId="0" fontId="0" fillId="0" borderId="11" xfId="0" applyBorder="1"/>
    <xf numFmtId="0" fontId="0" fillId="0" borderId="12" xfId="0" applyBorder="1"/>
    <xf numFmtId="0" fontId="0" fillId="0" borderId="2" xfId="0" applyBorder="1"/>
    <xf numFmtId="1" fontId="0" fillId="0" borderId="0" xfId="0" applyNumberFormat="1"/>
    <xf numFmtId="165" fontId="0" fillId="0" borderId="0" xfId="0" applyNumberFormat="1"/>
    <xf numFmtId="0" fontId="0" fillId="10" borderId="0" xfId="0" applyFill="1"/>
    <xf numFmtId="0" fontId="14" fillId="0" borderId="0" xfId="1"/>
    <xf numFmtId="0" fontId="0" fillId="0" borderId="0" xfId="0" applyAlignment="1">
      <alignment horizontal="right"/>
    </xf>
    <xf numFmtId="166" fontId="6" fillId="0" borderId="0" xfId="0" applyNumberFormat="1" applyFont="1" applyAlignment="1">
      <alignment textRotation="90"/>
    </xf>
    <xf numFmtId="166" fontId="6" fillId="0" borderId="0" xfId="0" quotePrefix="1" applyNumberFormat="1" applyFont="1" applyAlignment="1">
      <alignment textRotation="90"/>
    </xf>
    <xf numFmtId="20" fontId="7" fillId="0" borderId="0" xfId="0" applyNumberFormat="1" applyFont="1" applyAlignment="1">
      <alignment horizontal="right"/>
    </xf>
    <xf numFmtId="0" fontId="0" fillId="0" borderId="0" xfId="0" applyNumberFormat="1"/>
    <xf numFmtId="0" fontId="15" fillId="8" borderId="5" xfId="0" applyFont="1" applyFill="1" applyBorder="1"/>
    <xf numFmtId="0" fontId="9" fillId="0" borderId="0" xfId="0" applyFont="1" applyAlignment="1">
      <alignment horizontal="center" vertical="center"/>
    </xf>
    <xf numFmtId="0" fontId="0" fillId="11" borderId="5" xfId="0" applyFill="1" applyBorder="1"/>
    <xf numFmtId="0" fontId="0" fillId="12" borderId="0" xfId="0" applyFill="1" applyBorder="1"/>
  </cellXfs>
  <cellStyles count="2">
    <cellStyle name="Lien hypertexte" xfId="1" builtinId="8"/>
    <cellStyle name="Normal" xfId="0" builtinId="0"/>
  </cellStyles>
  <dxfs count="468"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u val="none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</xdr:col>
          <xdr:colOff>0</xdr:colOff>
          <xdr:row>1</xdr:row>
          <xdr:rowOff>30480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0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1</xdr:row>
          <xdr:rowOff>22860</xdr:rowOff>
        </xdr:from>
        <xdr:to>
          <xdr:col>1</xdr:col>
          <xdr:colOff>0</xdr:colOff>
          <xdr:row>1</xdr:row>
          <xdr:rowOff>365760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0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365760</xdr:rowOff>
        </xdr:from>
        <xdr:to>
          <xdr:col>1</xdr:col>
          <xdr:colOff>0</xdr:colOff>
          <xdr:row>3</xdr:row>
          <xdr:rowOff>7620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0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3</xdr:row>
          <xdr:rowOff>30480</xdr:rowOff>
        </xdr:from>
        <xdr:to>
          <xdr:col>1</xdr:col>
          <xdr:colOff>0</xdr:colOff>
          <xdr:row>3</xdr:row>
          <xdr:rowOff>358140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0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38100</xdr:rowOff>
        </xdr:from>
        <xdr:to>
          <xdr:col>1</xdr:col>
          <xdr:colOff>0</xdr:colOff>
          <xdr:row>4</xdr:row>
          <xdr:rowOff>365760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0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0</xdr:rowOff>
        </xdr:from>
        <xdr:to>
          <xdr:col>0</xdr:col>
          <xdr:colOff>1546860</xdr:colOff>
          <xdr:row>5</xdr:row>
          <xdr:rowOff>350520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0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6</xdr:row>
          <xdr:rowOff>22860</xdr:rowOff>
        </xdr:from>
        <xdr:to>
          <xdr:col>0</xdr:col>
          <xdr:colOff>1546860</xdr:colOff>
          <xdr:row>6</xdr:row>
          <xdr:rowOff>350520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0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7</xdr:row>
          <xdr:rowOff>22860</xdr:rowOff>
        </xdr:from>
        <xdr:to>
          <xdr:col>0</xdr:col>
          <xdr:colOff>1546860</xdr:colOff>
          <xdr:row>7</xdr:row>
          <xdr:rowOff>350520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0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365760</xdr:rowOff>
        </xdr:from>
        <xdr:to>
          <xdr:col>0</xdr:col>
          <xdr:colOff>1546860</xdr:colOff>
          <xdr:row>8</xdr:row>
          <xdr:rowOff>358140</xdr:rowOff>
        </xdr:to>
        <xdr:sp macro="" textlink="">
          <xdr:nvSpPr>
            <xdr:cNvPr id="21523" name="Button 19" hidden="1">
              <a:extLst>
                <a:ext uri="{63B3BB69-23CF-44E3-9099-C40C66FF867C}">
                  <a14:compatExt spid="_x0000_s21523"/>
                </a:ext>
                <a:ext uri="{FF2B5EF4-FFF2-40B4-BE49-F238E27FC236}">
                  <a16:creationId xmlns:a16="http://schemas.microsoft.com/office/drawing/2014/main" id="{00000000-0008-0000-0000-00001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9</xdr:row>
          <xdr:rowOff>15240</xdr:rowOff>
        </xdr:from>
        <xdr:to>
          <xdr:col>0</xdr:col>
          <xdr:colOff>1546860</xdr:colOff>
          <xdr:row>9</xdr:row>
          <xdr:rowOff>327660</xdr:rowOff>
        </xdr:to>
        <xdr:sp macro="" textlink="">
          <xdr:nvSpPr>
            <xdr:cNvPr id="21524" name="Button 20" hidden="1">
              <a:extLst>
                <a:ext uri="{63B3BB69-23CF-44E3-9099-C40C66FF867C}">
                  <a14:compatExt spid="_x0000_s21524"/>
                </a:ext>
                <a:ext uri="{FF2B5EF4-FFF2-40B4-BE49-F238E27FC236}">
                  <a16:creationId xmlns:a16="http://schemas.microsoft.com/office/drawing/2014/main" id="{00000000-0008-0000-0000-00001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22860</xdr:rowOff>
        </xdr:from>
        <xdr:to>
          <xdr:col>1</xdr:col>
          <xdr:colOff>0</xdr:colOff>
          <xdr:row>10</xdr:row>
          <xdr:rowOff>365760</xdr:rowOff>
        </xdr:to>
        <xdr:sp macro="" textlink="">
          <xdr:nvSpPr>
            <xdr:cNvPr id="21525" name="Button 21" hidden="1">
              <a:extLst>
                <a:ext uri="{63B3BB69-23CF-44E3-9099-C40C66FF867C}">
                  <a14:compatExt spid="_x0000_s21525"/>
                </a:ext>
                <a:ext uri="{FF2B5EF4-FFF2-40B4-BE49-F238E27FC236}">
                  <a16:creationId xmlns:a16="http://schemas.microsoft.com/office/drawing/2014/main" id="{00000000-0008-0000-0000-00001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</xdr:row>
          <xdr:rowOff>0</xdr:rowOff>
        </xdr:from>
        <xdr:to>
          <xdr:col>0</xdr:col>
          <xdr:colOff>1546860</xdr:colOff>
          <xdr:row>12</xdr:row>
          <xdr:rowOff>7620</xdr:rowOff>
        </xdr:to>
        <xdr:sp macro="" textlink="">
          <xdr:nvSpPr>
            <xdr:cNvPr id="21526" name="Button 22" hidden="1">
              <a:extLst>
                <a:ext uri="{63B3BB69-23CF-44E3-9099-C40C66FF867C}">
                  <a14:compatExt spid="_x0000_s21526"/>
                </a:ext>
                <a:ext uri="{FF2B5EF4-FFF2-40B4-BE49-F238E27FC236}">
                  <a16:creationId xmlns:a16="http://schemas.microsoft.com/office/drawing/2014/main" id="{00000000-0008-0000-0000-00001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Decembre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0</xdr:row>
          <xdr:rowOff>22860</xdr:rowOff>
        </xdr:from>
        <xdr:to>
          <xdr:col>14</xdr:col>
          <xdr:colOff>7620</xdr:colOff>
          <xdr:row>1</xdr:row>
          <xdr:rowOff>0</xdr:rowOff>
        </xdr:to>
        <xdr:sp macro="" textlink="">
          <xdr:nvSpPr>
            <xdr:cNvPr id="21528" name="Button 24" hidden="1">
              <a:extLst>
                <a:ext uri="{63B3BB69-23CF-44E3-9099-C40C66FF867C}">
                  <a14:compatExt spid="_x0000_s21528"/>
                </a:ext>
                <a:ext uri="{FF2B5EF4-FFF2-40B4-BE49-F238E27FC236}">
                  <a16:creationId xmlns:a16="http://schemas.microsoft.com/office/drawing/2014/main" id="{00000000-0008-0000-0000-00001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Sources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11910DD-D41A-4141-B939-6409F7231EA0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BF26C76A-F2BB-43EE-A041-CEC0977D2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A01CB5F1-5AEF-43E3-9245-2F845C7FAF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3C24590-E9D4-4B93-9641-A2F6D5748384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2213A3DB-6078-48DC-BBE2-92265BB2D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47D49DDC-202F-4CC1-8925-00027CA600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6D3D141-0B8C-4937-AEF6-1C83F72C90AE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783BC673-A9C7-4DAF-AD43-DA68C89B3E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8C29E218-6075-4471-80E8-5C199BF6E1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F9F94BA-49EA-4822-842F-FE7198D48DD0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AAEDE55B-3FD7-4FA3-B74B-1684A34C0B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83A0794D-8054-4E92-AE1D-656A12E7A6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3798A2D-FD5D-43B2-9742-FD5F695C0419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D832B20C-2D10-41DA-A257-9E9184993B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4EA686C8-EDAD-474A-A022-20F09BC8E9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B021799-8785-4914-B546-28B1BAA3B9BA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3A48C81A-82AB-426C-A44E-54402557D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434A884F-A972-4516-8610-48C6D85915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DD32F56-0264-454E-A0B8-C8DCEAD9691F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C2C308E6-22F7-47DE-B964-0AE61E7945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5058" name="Button 2" hidden="1">
              <a:extLst>
                <a:ext uri="{63B3BB69-23CF-44E3-9099-C40C66FF867C}">
                  <a14:compatExt spid="_x0000_s45058"/>
                </a:ext>
                <a:ext uri="{FF2B5EF4-FFF2-40B4-BE49-F238E27FC236}">
                  <a16:creationId xmlns:a16="http://schemas.microsoft.com/office/drawing/2014/main" id="{150320E1-0A51-4E9F-A347-E414E8783F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F3E934-E912-4CCC-B663-1B01896FC95F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F6BE2011-6795-4D7C-9F0C-4344827183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DC8C4873-3F07-48C0-A7FA-D754F9B416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53F032A-D29C-46B7-BE4C-7A2A181E1D48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4DDB828B-18D5-43B2-9F34-605F3AA265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E44D5F79-2159-49B3-AC4C-E8A014C00B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CDE4387-1573-41BB-BBC2-D7443B473BE8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4BBB713F-3EE1-4058-B799-6B9157F237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605BF3CF-3E31-4C6F-B847-E7846D88FC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CF09994-2C50-4966-9879-D0DD72A47CA7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1</xdr:row>
          <xdr:rowOff>68580</xdr:rowOff>
        </xdr:from>
        <xdr:to>
          <xdr:col>0</xdr:col>
          <xdr:colOff>998220</xdr:colOff>
          <xdr:row>4</xdr:row>
          <xdr:rowOff>22860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E5A4DB2D-BDD8-493A-B434-66FE48F526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53340</xdr:rowOff>
        </xdr:from>
        <xdr:to>
          <xdr:col>0</xdr:col>
          <xdr:colOff>990600</xdr:colOff>
          <xdr:row>6</xdr:row>
          <xdr:rowOff>76200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3301818E-70D7-44E5-9860-7BDA21BAAF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579120</xdr:colOff>
      <xdr:row>7</xdr:row>
      <xdr:rowOff>236220</xdr:rowOff>
    </xdr:from>
    <xdr:to>
      <xdr:col>1</xdr:col>
      <xdr:colOff>579120</xdr:colOff>
      <xdr:row>7</xdr:row>
      <xdr:rowOff>548640</xdr:rowOff>
    </xdr:to>
    <xdr:sp macro="[0]!Point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E6A9525-3EB7-4E66-8F0E-34309C4B26FA}"/>
            </a:ext>
          </a:extLst>
        </xdr:cNvPr>
        <xdr:cNvSpPr/>
      </xdr:nvSpPr>
      <xdr:spPr>
        <a:xfrm>
          <a:off x="579120" y="1653540"/>
          <a:ext cx="1005840" cy="3124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693420</xdr:colOff>
          <xdr:row>9</xdr:row>
          <xdr:rowOff>53340</xdr:rowOff>
        </xdr:from>
        <xdr:to>
          <xdr:col>14</xdr:col>
          <xdr:colOff>807720</xdr:colOff>
          <xdr:row>11</xdr:row>
          <xdr:rowOff>160020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33.xml"/><Relationship Id="rId4" Type="http://schemas.openxmlformats.org/officeDocument/2006/relationships/ctrlProp" Target="../ctrlProps/ctrlProp3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37.xml"/><Relationship Id="rId4" Type="http://schemas.openxmlformats.org/officeDocument/2006/relationships/ctrlProp" Target="../ctrlProps/ctrlProp3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hyperlink" Target="https://forum.excel-pratique.com/excel/remplir-planning-par-un-formulaire-178234" TargetMode="External"/><Relationship Id="rId4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/>
  <dimension ref="B1:L16"/>
  <sheetViews>
    <sheetView topLeftCell="D1" workbookViewId="0">
      <selection activeCell="G6" sqref="G6"/>
    </sheetView>
  </sheetViews>
  <sheetFormatPr baseColWidth="10" defaultRowHeight="14.4"/>
  <cols>
    <col min="1" max="1" width="22.6640625" customWidth="1"/>
    <col min="2" max="2" width="17.6640625" customWidth="1"/>
    <col min="5" max="5" width="17" customWidth="1"/>
    <col min="7" max="10" width="27.5546875" customWidth="1"/>
    <col min="11" max="13" width="11.5546875" customWidth="1"/>
  </cols>
  <sheetData>
    <row r="1" spans="2:12" ht="29.4" customHeight="1">
      <c r="B1" t="s">
        <v>46</v>
      </c>
      <c r="C1" t="str">
        <f>SUBSTITUTE(J3,",",":")</f>
        <v>3</v>
      </c>
      <c r="E1" t="s">
        <v>43</v>
      </c>
      <c r="F1">
        <v>44</v>
      </c>
      <c r="G1" t="s">
        <v>45</v>
      </c>
      <c r="H1" s="34" t="e">
        <f>TEXT(J1/24,"h:mm")</f>
        <v>#REF!</v>
      </c>
      <c r="I1" s="34"/>
      <c r="J1" t="e">
        <f>L1+((K1-L1)*60/100)</f>
        <v>#REF!</v>
      </c>
      <c r="K1" s="26" t="e">
        <f>SUM(Janvier!E95:AI95,Janvier!E98:AI98,Janvier!E101:AI101,#REF!,#REF!,#REF!,#REF!,#REF!,#REF!,#REF!,#REF!,#REF!,#REF!,#REF!,#REF!,#REF!,#REF!,#REF!,#REF!,#REF!,#REF!,#REF!,#REF!,#REF!,#REF!,#REF!,#REF!,#REF!,#REF!,#REF!,#REF!,#REF!,#REF!,#REF!,#REF!,#REF!)</f>
        <v>#REF!</v>
      </c>
      <c r="L1" s="33" t="e">
        <f>ROUNDDOWN(K1,0)</f>
        <v>#REF!</v>
      </c>
    </row>
    <row r="2" spans="2:12" ht="29.4" customHeight="1">
      <c r="C2" t="e">
        <f t="shared" ref="C2:C12" si="0">SUBSTITUTE(J4,",",":")</f>
        <v>#REF!</v>
      </c>
      <c r="E2" t="s">
        <v>47</v>
      </c>
      <c r="F2">
        <v>2022</v>
      </c>
      <c r="K2" s="26"/>
      <c r="L2" s="33"/>
    </row>
    <row r="3" spans="2:12" ht="29.4" customHeight="1">
      <c r="C3" t="e">
        <f t="shared" si="0"/>
        <v>#REF!</v>
      </c>
      <c r="I3" t="str">
        <f>SUBSTITUTE(J3,",",":")</f>
        <v>3</v>
      </c>
      <c r="J3">
        <f t="shared" ref="J3:J14" si="1">L3+((K3-L3)*60/100)</f>
        <v>3</v>
      </c>
      <c r="K3">
        <f>Janvier!AJ6</f>
        <v>3</v>
      </c>
      <c r="L3" s="33">
        <f t="shared" ref="L3:L14" si="2">ROUNDDOWN(K3,0)</f>
        <v>3</v>
      </c>
    </row>
    <row r="4" spans="2:12" ht="29.4" customHeight="1">
      <c r="C4" t="e">
        <f t="shared" si="0"/>
        <v>#REF!</v>
      </c>
      <c r="I4" t="e">
        <f t="shared" ref="I4:I14" si="3">SUBSTITUTE(J4,",",":")</f>
        <v>#REF!</v>
      </c>
      <c r="J4" t="e">
        <f t="shared" si="1"/>
        <v>#REF!</v>
      </c>
      <c r="K4" t="e">
        <f>#REF!</f>
        <v>#REF!</v>
      </c>
      <c r="L4" s="33" t="e">
        <f t="shared" si="2"/>
        <v>#REF!</v>
      </c>
    </row>
    <row r="5" spans="2:12" ht="29.4" customHeight="1">
      <c r="C5" t="e">
        <f t="shared" si="0"/>
        <v>#REF!</v>
      </c>
      <c r="I5" t="e">
        <f t="shared" si="3"/>
        <v>#REF!</v>
      </c>
      <c r="J5" t="e">
        <f t="shared" si="1"/>
        <v>#REF!</v>
      </c>
      <c r="K5" t="e">
        <f>#REF!</f>
        <v>#REF!</v>
      </c>
      <c r="L5" s="33" t="e">
        <f t="shared" si="2"/>
        <v>#REF!</v>
      </c>
    </row>
    <row r="6" spans="2:12" ht="29.4" customHeight="1">
      <c r="C6" t="e">
        <f t="shared" si="0"/>
        <v>#REF!</v>
      </c>
      <c r="I6" t="e">
        <f t="shared" si="3"/>
        <v>#REF!</v>
      </c>
      <c r="J6" t="e">
        <f t="shared" si="1"/>
        <v>#REF!</v>
      </c>
      <c r="K6" t="e">
        <f>#REF!</f>
        <v>#REF!</v>
      </c>
      <c r="L6" s="33" t="e">
        <f t="shared" si="2"/>
        <v>#REF!</v>
      </c>
    </row>
    <row r="7" spans="2:12" ht="29.4" customHeight="1">
      <c r="C7" t="e">
        <f t="shared" si="0"/>
        <v>#REF!</v>
      </c>
      <c r="I7" t="e">
        <f t="shared" si="3"/>
        <v>#REF!</v>
      </c>
      <c r="J7" t="e">
        <f t="shared" si="1"/>
        <v>#REF!</v>
      </c>
      <c r="K7" t="e">
        <f>#REF!</f>
        <v>#REF!</v>
      </c>
      <c r="L7" s="33" t="e">
        <f t="shared" si="2"/>
        <v>#REF!</v>
      </c>
    </row>
    <row r="8" spans="2:12" ht="29.4" customHeight="1">
      <c r="C8" t="e">
        <f t="shared" si="0"/>
        <v>#REF!</v>
      </c>
      <c r="I8" t="e">
        <f t="shared" si="3"/>
        <v>#REF!</v>
      </c>
      <c r="J8" t="e">
        <f t="shared" si="1"/>
        <v>#REF!</v>
      </c>
      <c r="K8" t="e">
        <f>#REF!</f>
        <v>#REF!</v>
      </c>
      <c r="L8" s="33" t="e">
        <f t="shared" si="2"/>
        <v>#REF!</v>
      </c>
    </row>
    <row r="9" spans="2:12" ht="29.4" customHeight="1">
      <c r="C9" t="e">
        <f t="shared" si="0"/>
        <v>#REF!</v>
      </c>
      <c r="I9" t="e">
        <f t="shared" si="3"/>
        <v>#REF!</v>
      </c>
      <c r="J9" t="e">
        <f t="shared" si="1"/>
        <v>#REF!</v>
      </c>
      <c r="K9" t="e">
        <f>#REF!</f>
        <v>#REF!</v>
      </c>
      <c r="L9" s="33" t="e">
        <f t="shared" si="2"/>
        <v>#REF!</v>
      </c>
    </row>
    <row r="10" spans="2:12" ht="29.4" customHeight="1">
      <c r="C10" t="e">
        <f t="shared" si="0"/>
        <v>#REF!</v>
      </c>
      <c r="I10" t="e">
        <f t="shared" si="3"/>
        <v>#REF!</v>
      </c>
      <c r="J10" t="e">
        <f t="shared" si="1"/>
        <v>#REF!</v>
      </c>
      <c r="K10" t="e">
        <f>#REF!</f>
        <v>#REF!</v>
      </c>
      <c r="L10" s="33" t="e">
        <f t="shared" si="2"/>
        <v>#REF!</v>
      </c>
    </row>
    <row r="11" spans="2:12" ht="29.4" customHeight="1">
      <c r="C11" t="e">
        <f t="shared" si="0"/>
        <v>#REF!</v>
      </c>
      <c r="I11" t="e">
        <f t="shared" si="3"/>
        <v>#REF!</v>
      </c>
      <c r="J11" t="e">
        <f t="shared" si="1"/>
        <v>#REF!</v>
      </c>
      <c r="K11" t="e">
        <f>#REF!</f>
        <v>#REF!</v>
      </c>
      <c r="L11" s="33" t="e">
        <f t="shared" si="2"/>
        <v>#REF!</v>
      </c>
    </row>
    <row r="12" spans="2:12" ht="29.4" customHeight="1">
      <c r="C12" t="e">
        <f t="shared" si="0"/>
        <v>#REF!</v>
      </c>
      <c r="I12" t="e">
        <f t="shared" si="3"/>
        <v>#REF!</v>
      </c>
      <c r="J12" t="e">
        <f t="shared" si="1"/>
        <v>#REF!</v>
      </c>
      <c r="K12" t="e">
        <f>#REF!</f>
        <v>#REF!</v>
      </c>
      <c r="L12" s="33" t="e">
        <f t="shared" si="2"/>
        <v>#REF!</v>
      </c>
    </row>
    <row r="13" spans="2:12" ht="29.4" customHeight="1">
      <c r="I13" t="e">
        <f>SUBSTITUTE(J13,",",":")</f>
        <v>#REF!</v>
      </c>
      <c r="J13" t="e">
        <f t="shared" si="1"/>
        <v>#REF!</v>
      </c>
      <c r="K13" t="e">
        <f>#REF!</f>
        <v>#REF!</v>
      </c>
      <c r="L13" s="33" t="e">
        <f t="shared" si="2"/>
        <v>#REF!</v>
      </c>
    </row>
    <row r="14" spans="2:12" ht="29.4" customHeight="1">
      <c r="I14" t="e">
        <f t="shared" si="3"/>
        <v>#REF!</v>
      </c>
      <c r="J14" t="e">
        <f t="shared" si="1"/>
        <v>#REF!</v>
      </c>
      <c r="K14" t="e">
        <f>#REF!</f>
        <v>#REF!</v>
      </c>
      <c r="L14" s="33" t="e">
        <f t="shared" si="2"/>
        <v>#REF!</v>
      </c>
    </row>
    <row r="15" spans="2:12" ht="29.4" customHeight="1"/>
    <row r="16" spans="2:12" ht="29.4" customHeight="1"/>
  </sheetData>
  <pageMargins left="0.7" right="0.7" top="0.75" bottom="0.75" header="0.3" footer="0.3"/>
  <pageSetup paperSize="9" orientation="portrait" horizontalDpi="4294967293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8" r:id="rId4" name="Button 4">
              <controlPr defaultSize="0" print="0" autoFill="0" autoPict="0" macro="[0]!Janvier23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5" name="Button 7">
              <controlPr defaultSize="0" print="0" autoFill="0" autoPict="0" macro="[0]!Fervier23">
                <anchor moveWithCells="1" sizeWithCells="1">
                  <from>
                    <xdr:col>0</xdr:col>
                    <xdr:colOff>22860</xdr:colOff>
                    <xdr:row>1</xdr:row>
                    <xdr:rowOff>22860</xdr:rowOff>
                  </from>
                  <to>
                    <xdr:col>1</xdr:col>
                    <xdr:colOff>0</xdr:colOff>
                    <xdr:row>1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6" name="Button 9">
              <controlPr defaultSize="0" print="0" autoFill="0" autoPict="0" macro="[0]!Mars23">
                <anchor moveWithCells="1" sizeWithCells="1">
                  <from>
                    <xdr:col>0</xdr:col>
                    <xdr:colOff>0</xdr:colOff>
                    <xdr:row>1</xdr:row>
                    <xdr:rowOff>365760</xdr:rowOff>
                  </from>
                  <to>
                    <xdr:col>1</xdr:col>
                    <xdr:colOff>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7" name="Button 10">
              <controlPr defaultSize="0" print="0" autoFill="0" autoPict="0" macro="[0]!Avril23">
                <anchor moveWithCells="1" sizeWithCells="1">
                  <from>
                    <xdr:col>0</xdr:col>
                    <xdr:colOff>15240</xdr:colOff>
                    <xdr:row>3</xdr:row>
                    <xdr:rowOff>30480</xdr:rowOff>
                  </from>
                  <to>
                    <xdr:col>1</xdr:col>
                    <xdr:colOff>0</xdr:colOff>
                    <xdr:row>3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8" name="Button 15">
              <controlPr defaultSize="0" print="0" autoFill="0" autoPict="0" macro="[0]!affmai">
                <anchor moveWithCells="1" sizeWithCells="1">
                  <from>
                    <xdr:col>0</xdr:col>
                    <xdr:colOff>0</xdr:colOff>
                    <xdr:row>4</xdr:row>
                    <xdr:rowOff>38100</xdr:rowOff>
                  </from>
                  <to>
                    <xdr:col>1</xdr:col>
                    <xdr:colOff>0</xdr:colOff>
                    <xdr:row>4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9" name="Button 16">
              <controlPr defaultSize="0" print="0" autoFill="0" autoPict="0" macro="[0]!Juin23">
                <anchor moveWithCells="1" siz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1546860</xdr:colOff>
                    <xdr:row>5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10" name="Button 17">
              <controlPr defaultSize="0" print="0" autoFill="0" autoPict="0" macro="[0]!Juillet3">
                <anchor moveWithCells="1" sizeWithCells="1">
                  <from>
                    <xdr:col>0</xdr:col>
                    <xdr:colOff>30480</xdr:colOff>
                    <xdr:row>6</xdr:row>
                    <xdr:rowOff>22860</xdr:rowOff>
                  </from>
                  <to>
                    <xdr:col>0</xdr:col>
                    <xdr:colOff>1546860</xdr:colOff>
                    <xdr:row>6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11" name="Button 18">
              <controlPr defaultSize="0" print="0" autoFill="0" autoPict="0" macro="[0]!Aout23">
                <anchor moveWithCells="1" sizeWithCells="1">
                  <from>
                    <xdr:col>0</xdr:col>
                    <xdr:colOff>15240</xdr:colOff>
                    <xdr:row>7</xdr:row>
                    <xdr:rowOff>22860</xdr:rowOff>
                  </from>
                  <to>
                    <xdr:col>0</xdr:col>
                    <xdr:colOff>1546860</xdr:colOff>
                    <xdr:row>7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12" name="Button 19">
              <controlPr defaultSize="0" print="0" autoFill="0" autoPict="0" macro="[0]!Septembre23">
                <anchor moveWithCells="1" sizeWithCells="1">
                  <from>
                    <xdr:col>0</xdr:col>
                    <xdr:colOff>0</xdr:colOff>
                    <xdr:row>7</xdr:row>
                    <xdr:rowOff>365760</xdr:rowOff>
                  </from>
                  <to>
                    <xdr:col>0</xdr:col>
                    <xdr:colOff>1546860</xdr:colOff>
                    <xdr:row>8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13" name="Button 20">
              <controlPr defaultSize="0" print="0" autoFill="0" autoPict="0" macro="[0]!Octobre23">
                <anchor moveWithCells="1" sizeWithCells="1">
                  <from>
                    <xdr:col>0</xdr:col>
                    <xdr:colOff>15240</xdr:colOff>
                    <xdr:row>9</xdr:row>
                    <xdr:rowOff>15240</xdr:rowOff>
                  </from>
                  <to>
                    <xdr:col>0</xdr:col>
                    <xdr:colOff>1546860</xdr:colOff>
                    <xdr:row>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14" name="Button 21">
              <controlPr defaultSize="0" print="0" autoFill="0" autoPict="0" macro="[0]!Novembre23">
                <anchor moveWithCells="1" sizeWithCells="1">
                  <from>
                    <xdr:col>0</xdr:col>
                    <xdr:colOff>0</xdr:colOff>
                    <xdr:row>10</xdr:row>
                    <xdr:rowOff>22860</xdr:rowOff>
                  </from>
                  <to>
                    <xdr:col>1</xdr:col>
                    <xdr:colOff>0</xdr:colOff>
                    <xdr:row>10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15" name="Button 22">
              <controlPr defaultSize="0" print="0" autoFill="0" autoPict="0" macro="[0]!Decembre23">
                <anchor moveWithCells="1" siz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0</xdr:col>
                    <xdr:colOff>1546860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16" name="Button 24">
              <controlPr defaultSize="0" print="0" autoFill="0" autoPict="0" macro="[0]!Source">
                <anchor moveWithCells="1" sizeWithCells="1">
                  <from>
                    <xdr:col>13</xdr:col>
                    <xdr:colOff>22860</xdr:colOff>
                    <xdr:row>0</xdr:row>
                    <xdr:rowOff>22860</xdr:rowOff>
                  </from>
                  <to>
                    <xdr:col>14</xdr:col>
                    <xdr:colOff>7620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Sources!$L$3:$L$54</xm:f>
          </x14:formula1>
          <xm:sqref>F1</xm:sqref>
        </x14:dataValidation>
        <x14:dataValidation type="list" allowBlank="1" showInputMessage="1" showErrorMessage="1" xr:uid="{00000000-0002-0000-0000-000001000000}">
          <x14:formula1>
            <xm:f>Sources!$F$3:$F$14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AW113"/>
  <sheetViews>
    <sheetView showZeros="0" workbookViewId="0">
      <pane xSplit="4" ySplit="8" topLeftCell="E9" activePane="bottomRight" state="frozen"/>
      <selection activeCell="B11" sqref="B11"/>
      <selection pane="topRight" activeCell="B11" sqref="B11"/>
      <selection pane="bottomLeft" activeCell="B11" sqref="B11"/>
      <selection pane="bottomRight" activeCell="B11" sqref="B11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Janvier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3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3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3</v>
      </c>
    </row>
    <row r="7" spans="2:49">
      <c r="C7" t="s">
        <v>42</v>
      </c>
      <c r="E7" s="18">
        <f>_xlfn.ISOWEEKNUM(E8)</f>
        <v>52</v>
      </c>
      <c r="F7" s="18">
        <f t="shared" ref="F7:AF7" si="0">_xlfn.ISOWEEKNUM(F8)</f>
        <v>52</v>
      </c>
      <c r="G7" s="18">
        <f t="shared" si="0"/>
        <v>1</v>
      </c>
      <c r="H7" s="18">
        <f t="shared" si="0"/>
        <v>1</v>
      </c>
      <c r="I7" s="18">
        <f t="shared" si="0"/>
        <v>1</v>
      </c>
      <c r="J7" s="18">
        <f t="shared" si="0"/>
        <v>1</v>
      </c>
      <c r="K7" s="18">
        <f t="shared" si="0"/>
        <v>1</v>
      </c>
      <c r="L7" s="18">
        <f t="shared" si="0"/>
        <v>1</v>
      </c>
      <c r="M7" s="18">
        <f t="shared" si="0"/>
        <v>1</v>
      </c>
      <c r="N7" s="18">
        <f t="shared" si="0"/>
        <v>2</v>
      </c>
      <c r="O7" s="18">
        <f t="shared" si="0"/>
        <v>2</v>
      </c>
      <c r="P7" s="18">
        <f t="shared" si="0"/>
        <v>2</v>
      </c>
      <c r="Q7" s="18">
        <f t="shared" si="0"/>
        <v>2</v>
      </c>
      <c r="R7" s="18">
        <f t="shared" si="0"/>
        <v>2</v>
      </c>
      <c r="S7" s="18">
        <f t="shared" si="0"/>
        <v>2</v>
      </c>
      <c r="T7" s="18">
        <f t="shared" si="0"/>
        <v>2</v>
      </c>
      <c r="U7" s="18">
        <f t="shared" si="0"/>
        <v>3</v>
      </c>
      <c r="V7" s="18">
        <f t="shared" si="0"/>
        <v>3</v>
      </c>
      <c r="W7" s="18">
        <f t="shared" si="0"/>
        <v>3</v>
      </c>
      <c r="X7" s="18">
        <f t="shared" si="0"/>
        <v>3</v>
      </c>
      <c r="Y7" s="18">
        <f t="shared" si="0"/>
        <v>3</v>
      </c>
      <c r="Z7" s="18">
        <f t="shared" si="0"/>
        <v>3</v>
      </c>
      <c r="AA7" s="18">
        <f t="shared" si="0"/>
        <v>3</v>
      </c>
      <c r="AB7" s="18">
        <f t="shared" si="0"/>
        <v>4</v>
      </c>
      <c r="AC7" s="18">
        <f t="shared" si="0"/>
        <v>4</v>
      </c>
      <c r="AD7" s="18">
        <f t="shared" si="0"/>
        <v>4</v>
      </c>
      <c r="AE7" s="18">
        <f t="shared" si="0"/>
        <v>4</v>
      </c>
      <c r="AF7" s="18">
        <f t="shared" si="0"/>
        <v>4</v>
      </c>
      <c r="AG7" s="18">
        <f>IF(AG8&lt;&gt;"",_xlfn.ISOWEEKNUM(AG8),"")</f>
        <v>4</v>
      </c>
      <c r="AH7" s="18">
        <f t="shared" ref="AH7:AI7" si="1">IF(AH8&lt;&gt;"",_xlfn.ISOWEEKNUM(AH8),"")</f>
        <v>4</v>
      </c>
      <c r="AI7" s="18">
        <f t="shared" si="1"/>
        <v>5</v>
      </c>
    </row>
    <row r="8" spans="2:49" ht="106.2" customHeight="1">
      <c r="B8" s="18"/>
      <c r="C8" s="18"/>
      <c r="D8" s="18"/>
      <c r="E8" s="38">
        <f>DATEVALUE("01 "&amp;C3&amp;C2)</f>
        <v>44562</v>
      </c>
      <c r="F8" s="39">
        <f>E8+1</f>
        <v>44563</v>
      </c>
      <c r="G8" s="39">
        <f t="shared" ref="G8:AF8" si="2">F8+1</f>
        <v>44564</v>
      </c>
      <c r="H8" s="39">
        <f t="shared" si="2"/>
        <v>44565</v>
      </c>
      <c r="I8" s="39">
        <f t="shared" si="2"/>
        <v>44566</v>
      </c>
      <c r="J8" s="39">
        <f t="shared" si="2"/>
        <v>44567</v>
      </c>
      <c r="K8" s="39">
        <f t="shared" si="2"/>
        <v>44568</v>
      </c>
      <c r="L8" s="39">
        <f t="shared" si="2"/>
        <v>44569</v>
      </c>
      <c r="M8" s="39">
        <f t="shared" si="2"/>
        <v>44570</v>
      </c>
      <c r="N8" s="39">
        <f t="shared" si="2"/>
        <v>44571</v>
      </c>
      <c r="O8" s="39">
        <f t="shared" si="2"/>
        <v>44572</v>
      </c>
      <c r="P8" s="39">
        <f t="shared" si="2"/>
        <v>44573</v>
      </c>
      <c r="Q8" s="39">
        <f t="shared" si="2"/>
        <v>44574</v>
      </c>
      <c r="R8" s="39">
        <f t="shared" si="2"/>
        <v>44575</v>
      </c>
      <c r="S8" s="39">
        <f t="shared" si="2"/>
        <v>44576</v>
      </c>
      <c r="T8" s="39">
        <f t="shared" si="2"/>
        <v>44577</v>
      </c>
      <c r="U8" s="39">
        <f t="shared" si="2"/>
        <v>44578</v>
      </c>
      <c r="V8" s="39">
        <f t="shared" si="2"/>
        <v>44579</v>
      </c>
      <c r="W8" s="39">
        <f t="shared" si="2"/>
        <v>44580</v>
      </c>
      <c r="X8" s="39">
        <f t="shared" si="2"/>
        <v>44581</v>
      </c>
      <c r="Y8" s="39">
        <f t="shared" si="2"/>
        <v>44582</v>
      </c>
      <c r="Z8" s="39">
        <f t="shared" si="2"/>
        <v>44583</v>
      </c>
      <c r="AA8" s="39">
        <f t="shared" si="2"/>
        <v>44584</v>
      </c>
      <c r="AB8" s="39">
        <f t="shared" si="2"/>
        <v>44585</v>
      </c>
      <c r="AC8" s="39">
        <f t="shared" si="2"/>
        <v>44586</v>
      </c>
      <c r="AD8" s="39">
        <f t="shared" si="2"/>
        <v>44587</v>
      </c>
      <c r="AE8" s="39">
        <f t="shared" si="2"/>
        <v>44588</v>
      </c>
      <c r="AF8" s="39">
        <f t="shared" si="2"/>
        <v>44589</v>
      </c>
      <c r="AG8" s="39">
        <f>IF(MONTH($AF$8+1)=MONTH($AF$8),$AF$8+1,"")</f>
        <v>44590</v>
      </c>
      <c r="AH8" s="39">
        <f>IF(MONTH($AF$8+2)=MONTH($AF$8),$AF$8+2,"")</f>
        <v>44591</v>
      </c>
      <c r="AI8" s="39">
        <f>IF(MONTH($AF$8+3)=MONTH($AF$8),$AF$8+3,"")</f>
        <v>44592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42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42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42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42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42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42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42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42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42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42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42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42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42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42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42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42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  <c r="T99">
        <v>4</v>
      </c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4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467" priority="80">
      <formula>$G$2&lt;&gt;""</formula>
    </cfRule>
    <cfRule type="expression" dxfId="466" priority="82">
      <formula>$G$2</formula>
    </cfRule>
    <cfRule type="expression" dxfId="465" priority="83">
      <formula>$G$2</formula>
    </cfRule>
  </conditionalFormatting>
  <conditionalFormatting sqref="C9:D92">
    <cfRule type="expression" dxfId="464" priority="81">
      <formula>$E$8&lt;&gt;""</formula>
    </cfRule>
  </conditionalFormatting>
  <conditionalFormatting sqref="E8:AI8">
    <cfRule type="expression" dxfId="463" priority="71">
      <formula>E$8&lt;&gt;""</formula>
    </cfRule>
  </conditionalFormatting>
  <conditionalFormatting sqref="E41:AI47 F9 F17:F19 E21 J9:AI9 O60:AI71 E22:F40 M34:AI40 AC10:AI33">
    <cfRule type="expression" dxfId="462" priority="68">
      <formula>E$8&lt;&gt;""</formula>
    </cfRule>
  </conditionalFormatting>
  <conditionalFormatting sqref="E7:AI7">
    <cfRule type="expression" dxfId="461" priority="64">
      <formula>E$8&lt;&gt;""</formula>
    </cfRule>
  </conditionalFormatting>
  <conditionalFormatting sqref="E6:AI6">
    <cfRule type="expression" dxfId="460" priority="63">
      <formula>E$8&lt;&gt;""</formula>
    </cfRule>
  </conditionalFormatting>
  <conditionalFormatting sqref="E90:AI90">
    <cfRule type="expression" dxfId="459" priority="59">
      <formula>E$8&lt;&gt;""</formula>
    </cfRule>
  </conditionalFormatting>
  <conditionalFormatting sqref="E91:AI92">
    <cfRule type="expression" dxfId="458" priority="57">
      <formula>E$8&lt;&gt;""</formula>
    </cfRule>
  </conditionalFormatting>
  <conditionalFormatting sqref="E87:AI87">
    <cfRule type="expression" dxfId="457" priority="55">
      <formula>E$8&lt;&gt;""</formula>
    </cfRule>
  </conditionalFormatting>
  <conditionalFormatting sqref="E88:AI89">
    <cfRule type="expression" dxfId="456" priority="53">
      <formula>E$8&lt;&gt;""</formula>
    </cfRule>
  </conditionalFormatting>
  <conditionalFormatting sqref="E84:AI84">
    <cfRule type="expression" dxfId="455" priority="51">
      <formula>E$8&lt;&gt;""</formula>
    </cfRule>
  </conditionalFormatting>
  <conditionalFormatting sqref="E85:AI86">
    <cfRule type="expression" dxfId="454" priority="49">
      <formula>E$8&lt;&gt;""</formula>
    </cfRule>
  </conditionalFormatting>
  <conditionalFormatting sqref="E81:AI81">
    <cfRule type="expression" dxfId="453" priority="47">
      <formula>E$8&lt;&gt;""</formula>
    </cfRule>
  </conditionalFormatting>
  <conditionalFormatting sqref="E82:AI83">
    <cfRule type="expression" dxfId="452" priority="45">
      <formula>E$8&lt;&gt;""</formula>
    </cfRule>
  </conditionalFormatting>
  <conditionalFormatting sqref="E78:AI78">
    <cfRule type="expression" dxfId="451" priority="43">
      <formula>E$8&lt;&gt;""</formula>
    </cfRule>
  </conditionalFormatting>
  <conditionalFormatting sqref="E79:AI80">
    <cfRule type="expression" dxfId="450" priority="41">
      <formula>E$8&lt;&gt;""</formula>
    </cfRule>
  </conditionalFormatting>
  <conditionalFormatting sqref="E75:AI75">
    <cfRule type="expression" dxfId="449" priority="39">
      <formula>E$8&lt;&gt;""</formula>
    </cfRule>
  </conditionalFormatting>
  <conditionalFormatting sqref="E76:AI77">
    <cfRule type="expression" dxfId="448" priority="37">
      <formula>E$8&lt;&gt;""</formula>
    </cfRule>
  </conditionalFormatting>
  <conditionalFormatting sqref="E72:AI72">
    <cfRule type="expression" dxfId="447" priority="35">
      <formula>E$8&lt;&gt;""</formula>
    </cfRule>
  </conditionalFormatting>
  <conditionalFormatting sqref="E73:AI74">
    <cfRule type="expression" dxfId="446" priority="33">
      <formula>E$8&lt;&gt;""</formula>
    </cfRule>
  </conditionalFormatting>
  <conditionalFormatting sqref="E69">
    <cfRule type="expression" dxfId="445" priority="31">
      <formula>E$8&lt;&gt;""</formula>
    </cfRule>
  </conditionalFormatting>
  <conditionalFormatting sqref="E70:E71">
    <cfRule type="expression" dxfId="444" priority="29">
      <formula>E$8&lt;&gt;""</formula>
    </cfRule>
  </conditionalFormatting>
  <conditionalFormatting sqref="E66">
    <cfRule type="expression" dxfId="443" priority="27">
      <formula>E$8&lt;&gt;""</formula>
    </cfRule>
  </conditionalFormatting>
  <conditionalFormatting sqref="E67:E68">
    <cfRule type="expression" dxfId="442" priority="25">
      <formula>E$8&lt;&gt;""</formula>
    </cfRule>
  </conditionalFormatting>
  <conditionalFormatting sqref="E63">
    <cfRule type="expression" dxfId="441" priority="23">
      <formula>E$8&lt;&gt;""</formula>
    </cfRule>
  </conditionalFormatting>
  <conditionalFormatting sqref="E64:E65">
    <cfRule type="expression" dxfId="440" priority="21">
      <formula>E$8&lt;&gt;""</formula>
    </cfRule>
  </conditionalFormatting>
  <conditionalFormatting sqref="E60">
    <cfRule type="expression" dxfId="439" priority="19">
      <formula>E$8&lt;&gt;""</formula>
    </cfRule>
  </conditionalFormatting>
  <conditionalFormatting sqref="E61:E62">
    <cfRule type="expression" dxfId="438" priority="17">
      <formula>E$8&lt;&gt;""</formula>
    </cfRule>
  </conditionalFormatting>
  <conditionalFormatting sqref="E57:AI57">
    <cfRule type="expression" dxfId="437" priority="15">
      <formula>E$8&lt;&gt;""</formula>
    </cfRule>
  </conditionalFormatting>
  <conditionalFormatting sqref="E58:AI59">
    <cfRule type="expression" dxfId="436" priority="13">
      <formula>E$8&lt;&gt;""</formula>
    </cfRule>
  </conditionalFormatting>
  <conditionalFormatting sqref="E54:AI54">
    <cfRule type="expression" dxfId="435" priority="11">
      <formula>E$8&lt;&gt;""</formula>
    </cfRule>
  </conditionalFormatting>
  <conditionalFormatting sqref="E55:AI56">
    <cfRule type="expression" dxfId="434" priority="9">
      <formula>E$8&lt;&gt;""</formula>
    </cfRule>
  </conditionalFormatting>
  <conditionalFormatting sqref="E51:AI51">
    <cfRule type="expression" dxfId="433" priority="7">
      <formula>E$8&lt;&gt;""</formula>
    </cfRule>
  </conditionalFormatting>
  <conditionalFormatting sqref="E52:AI53">
    <cfRule type="expression" dxfId="432" priority="5">
      <formula>E$8&lt;&gt;""</formula>
    </cfRule>
  </conditionalFormatting>
  <conditionalFormatting sqref="E48:AI48">
    <cfRule type="expression" dxfId="431" priority="3">
      <formula>E$8&lt;&gt;""</formula>
    </cfRule>
  </conditionalFormatting>
  <conditionalFormatting sqref="E49:AI50">
    <cfRule type="expression" dxfId="430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F00919BF-6807-42B0-8C11-36740D5CC0E0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0100-000000000000}">
          <x14:formula1>
            <xm:f>Sources!$F$3:$F$14</xm:f>
          </x14:formula1>
          <xm:sqref>C2</xm:sqref>
        </x14:dataValidation>
        <x14:dataValidation type="list" allowBlank="1" showInputMessage="1" showErrorMessage="1" xr:uid="{00000000-0002-0000-0100-000001000000}">
          <x14:formula1>
            <xm:f>Sources!$C$3:$C$14</xm:f>
          </x14:formula1>
          <xm:sqref>C3</xm:sqref>
        </x14:dataValidation>
        <x14:dataValidation type="list" allowBlank="1" showInputMessage="1" showErrorMessage="1" xr:uid="{00000000-0002-0000-0100-000002000000}">
          <x14:formula1>
            <xm:f>Sources!$H$3:$H$6</xm:f>
          </x14:formula1>
          <xm:sqref>C4</xm:sqref>
        </x14:dataValidation>
        <x14:dataValidation type="list" allowBlank="1" showInputMessage="1" showErrorMessage="1" xr:uid="{00000000-0002-0000-0100-000003000000}">
          <x14:formula1>
            <xm:f>Sources!$L$3:$L$54</xm:f>
          </x14:formula1>
          <xm:sqref>B10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EED5A-FB97-47FA-9894-9940235CB5BA}">
  <sheetPr codeName="Feuil3"/>
  <dimension ref="B1:AW113"/>
  <sheetViews>
    <sheetView showZeros="0" workbookViewId="0">
      <pane xSplit="4" ySplit="8" topLeftCell="E79" activePane="bottomRight" state="frozen"/>
      <selection activeCell="B11" sqref="B11"/>
      <selection pane="topRight" activeCell="B11" sqref="B11"/>
      <selection pane="bottomLeft" activeCell="B11" sqref="B11"/>
      <selection pane="bottomRight" activeCell="B80" sqref="B80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Février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2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5</v>
      </c>
      <c r="F7" s="18">
        <f t="shared" ref="F7:AF7" si="0">_xlfn.ISOWEEKNUM(F8)</f>
        <v>5</v>
      </c>
      <c r="G7" s="18">
        <f t="shared" si="0"/>
        <v>5</v>
      </c>
      <c r="H7" s="18">
        <f t="shared" si="0"/>
        <v>5</v>
      </c>
      <c r="I7" s="18">
        <f t="shared" si="0"/>
        <v>5</v>
      </c>
      <c r="J7" s="18">
        <f t="shared" si="0"/>
        <v>5</v>
      </c>
      <c r="K7" s="18">
        <f t="shared" si="0"/>
        <v>6</v>
      </c>
      <c r="L7" s="18">
        <f t="shared" si="0"/>
        <v>6</v>
      </c>
      <c r="M7" s="18">
        <f t="shared" si="0"/>
        <v>6</v>
      </c>
      <c r="N7" s="18">
        <f t="shared" si="0"/>
        <v>6</v>
      </c>
      <c r="O7" s="18">
        <f t="shared" si="0"/>
        <v>6</v>
      </c>
      <c r="P7" s="18">
        <f t="shared" si="0"/>
        <v>6</v>
      </c>
      <c r="Q7" s="18">
        <f t="shared" si="0"/>
        <v>6</v>
      </c>
      <c r="R7" s="18">
        <f t="shared" si="0"/>
        <v>7</v>
      </c>
      <c r="S7" s="18">
        <f t="shared" si="0"/>
        <v>7</v>
      </c>
      <c r="T7" s="18">
        <f t="shared" si="0"/>
        <v>7</v>
      </c>
      <c r="U7" s="18">
        <f t="shared" si="0"/>
        <v>7</v>
      </c>
      <c r="V7" s="18">
        <f t="shared" si="0"/>
        <v>7</v>
      </c>
      <c r="W7" s="18">
        <f t="shared" si="0"/>
        <v>7</v>
      </c>
      <c r="X7" s="18">
        <f t="shared" si="0"/>
        <v>7</v>
      </c>
      <c r="Y7" s="18">
        <f t="shared" si="0"/>
        <v>8</v>
      </c>
      <c r="Z7" s="18">
        <f t="shared" si="0"/>
        <v>8</v>
      </c>
      <c r="AA7" s="18">
        <f t="shared" si="0"/>
        <v>8</v>
      </c>
      <c r="AB7" s="18">
        <f t="shared" si="0"/>
        <v>8</v>
      </c>
      <c r="AC7" s="18">
        <f t="shared" si="0"/>
        <v>8</v>
      </c>
      <c r="AD7" s="18">
        <f t="shared" si="0"/>
        <v>8</v>
      </c>
      <c r="AE7" s="18">
        <f t="shared" si="0"/>
        <v>8</v>
      </c>
      <c r="AF7" s="18">
        <f t="shared" si="0"/>
        <v>9</v>
      </c>
      <c r="AG7" s="18" t="str">
        <f>IF(AG8&lt;&gt;"",_xlfn.ISOWEEKNUM(AG8),"")</f>
        <v/>
      </c>
      <c r="AH7" s="18" t="str">
        <f t="shared" ref="AH7:AI7" si="1">IF(AH8&lt;&gt;"",_xlfn.ISOWEEKNUM(AH8),"")</f>
        <v/>
      </c>
      <c r="AI7" s="18" t="str">
        <f t="shared" si="1"/>
        <v/>
      </c>
    </row>
    <row r="8" spans="2:49" ht="106.2" customHeight="1">
      <c r="B8" s="18"/>
      <c r="C8" s="18"/>
      <c r="D8" s="18"/>
      <c r="E8" s="38">
        <f>DATEVALUE("01 "&amp;C3&amp;C2)</f>
        <v>44593</v>
      </c>
      <c r="F8" s="39">
        <f>E8+1</f>
        <v>44594</v>
      </c>
      <c r="G8" s="39">
        <f t="shared" ref="G8:AF8" si="2">F8+1</f>
        <v>44595</v>
      </c>
      <c r="H8" s="39">
        <f t="shared" si="2"/>
        <v>44596</v>
      </c>
      <c r="I8" s="39">
        <f t="shared" si="2"/>
        <v>44597</v>
      </c>
      <c r="J8" s="39">
        <f t="shared" si="2"/>
        <v>44598</v>
      </c>
      <c r="K8" s="39">
        <f t="shared" si="2"/>
        <v>44599</v>
      </c>
      <c r="L8" s="39">
        <f t="shared" si="2"/>
        <v>44600</v>
      </c>
      <c r="M8" s="39">
        <f t="shared" si="2"/>
        <v>44601</v>
      </c>
      <c r="N8" s="39">
        <f t="shared" si="2"/>
        <v>44602</v>
      </c>
      <c r="O8" s="39">
        <f t="shared" si="2"/>
        <v>44603</v>
      </c>
      <c r="P8" s="39">
        <f t="shared" si="2"/>
        <v>44604</v>
      </c>
      <c r="Q8" s="39">
        <f t="shared" si="2"/>
        <v>44605</v>
      </c>
      <c r="R8" s="39">
        <f t="shared" si="2"/>
        <v>44606</v>
      </c>
      <c r="S8" s="39">
        <f t="shared" si="2"/>
        <v>44607</v>
      </c>
      <c r="T8" s="39">
        <f t="shared" si="2"/>
        <v>44608</v>
      </c>
      <c r="U8" s="39">
        <f t="shared" si="2"/>
        <v>44609</v>
      </c>
      <c r="V8" s="39">
        <f t="shared" si="2"/>
        <v>44610</v>
      </c>
      <c r="W8" s="39">
        <f t="shared" si="2"/>
        <v>44611</v>
      </c>
      <c r="X8" s="39">
        <f t="shared" si="2"/>
        <v>44612</v>
      </c>
      <c r="Y8" s="39">
        <f t="shared" si="2"/>
        <v>44613</v>
      </c>
      <c r="Z8" s="39">
        <f t="shared" si="2"/>
        <v>44614</v>
      </c>
      <c r="AA8" s="39">
        <f t="shared" si="2"/>
        <v>44615</v>
      </c>
      <c r="AB8" s="39">
        <f t="shared" si="2"/>
        <v>44616</v>
      </c>
      <c r="AC8" s="39">
        <f t="shared" si="2"/>
        <v>44617</v>
      </c>
      <c r="AD8" s="39">
        <f t="shared" si="2"/>
        <v>44618</v>
      </c>
      <c r="AE8" s="39">
        <f t="shared" si="2"/>
        <v>44619</v>
      </c>
      <c r="AF8" s="39">
        <f t="shared" si="2"/>
        <v>44620</v>
      </c>
      <c r="AG8" s="39" t="str">
        <f>IF(MONTH($AF$8+1)=MONTH($AF$8),$AF$8+1,"")</f>
        <v/>
      </c>
      <c r="AH8" s="39" t="str">
        <f>IF(MONTH($AF$8+2)=MONTH($AF$8),$AF$8+2,"")</f>
        <v/>
      </c>
      <c r="AI8" s="39" t="str">
        <f>IF(MONTH($AF$8+3)=MONTH($AF$8),$AF$8+3,"")</f>
        <v/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428" priority="35">
      <formula>$G$2&lt;&gt;""</formula>
    </cfRule>
    <cfRule type="expression" dxfId="427" priority="37">
      <formula>$G$2</formula>
    </cfRule>
    <cfRule type="expression" dxfId="426" priority="38">
      <formula>$G$2</formula>
    </cfRule>
  </conditionalFormatting>
  <conditionalFormatting sqref="C9:D92">
    <cfRule type="expression" dxfId="425" priority="36">
      <formula>$E$8&lt;&gt;""</formula>
    </cfRule>
  </conditionalFormatting>
  <conditionalFormatting sqref="E8:AI8">
    <cfRule type="expression" dxfId="424" priority="34">
      <formula>E$8&lt;&gt;""</formula>
    </cfRule>
  </conditionalFormatting>
  <conditionalFormatting sqref="E41:AI47 F9 F17:F19 E21 J9:AI9 O60:AI71 E22:F40 M34:AI40 AC10:AI33">
    <cfRule type="expression" dxfId="423" priority="33">
      <formula>E$8&lt;&gt;""</formula>
    </cfRule>
  </conditionalFormatting>
  <conditionalFormatting sqref="E7:AI7">
    <cfRule type="expression" dxfId="422" priority="32">
      <formula>E$8&lt;&gt;""</formula>
    </cfRule>
  </conditionalFormatting>
  <conditionalFormatting sqref="E6:AI6">
    <cfRule type="expression" dxfId="421" priority="31">
      <formula>E$8&lt;&gt;""</formula>
    </cfRule>
  </conditionalFormatting>
  <conditionalFormatting sqref="E90:AI90">
    <cfRule type="expression" dxfId="420" priority="30">
      <formula>E$8&lt;&gt;""</formula>
    </cfRule>
  </conditionalFormatting>
  <conditionalFormatting sqref="E91:AI92">
    <cfRule type="expression" dxfId="419" priority="29">
      <formula>E$8&lt;&gt;""</formula>
    </cfRule>
  </conditionalFormatting>
  <conditionalFormatting sqref="E87:AI87">
    <cfRule type="expression" dxfId="418" priority="28">
      <formula>E$8&lt;&gt;""</formula>
    </cfRule>
  </conditionalFormatting>
  <conditionalFormatting sqref="E88:AI89">
    <cfRule type="expression" dxfId="417" priority="27">
      <formula>E$8&lt;&gt;""</formula>
    </cfRule>
  </conditionalFormatting>
  <conditionalFormatting sqref="E84:AI84">
    <cfRule type="expression" dxfId="416" priority="26">
      <formula>E$8&lt;&gt;""</formula>
    </cfRule>
  </conditionalFormatting>
  <conditionalFormatting sqref="E85:AI86">
    <cfRule type="expression" dxfId="415" priority="25">
      <formula>E$8&lt;&gt;""</formula>
    </cfRule>
  </conditionalFormatting>
  <conditionalFormatting sqref="E81:AI81">
    <cfRule type="expression" dxfId="414" priority="24">
      <formula>E$8&lt;&gt;""</formula>
    </cfRule>
  </conditionalFormatting>
  <conditionalFormatting sqref="E82:AI83">
    <cfRule type="expression" dxfId="413" priority="23">
      <formula>E$8&lt;&gt;""</formula>
    </cfRule>
  </conditionalFormatting>
  <conditionalFormatting sqref="E78:AI78">
    <cfRule type="expression" dxfId="412" priority="22">
      <formula>E$8&lt;&gt;""</formula>
    </cfRule>
  </conditionalFormatting>
  <conditionalFormatting sqref="E79:AI80">
    <cfRule type="expression" dxfId="411" priority="21">
      <formula>E$8&lt;&gt;""</formula>
    </cfRule>
  </conditionalFormatting>
  <conditionalFormatting sqref="E75:AI75">
    <cfRule type="expression" dxfId="410" priority="20">
      <formula>E$8&lt;&gt;""</formula>
    </cfRule>
  </conditionalFormatting>
  <conditionalFormatting sqref="E76:AI77">
    <cfRule type="expression" dxfId="409" priority="19">
      <formula>E$8&lt;&gt;""</formula>
    </cfRule>
  </conditionalFormatting>
  <conditionalFormatting sqref="E72:AI72">
    <cfRule type="expression" dxfId="408" priority="18">
      <formula>E$8&lt;&gt;""</formula>
    </cfRule>
  </conditionalFormatting>
  <conditionalFormatting sqref="E73:AI74">
    <cfRule type="expression" dxfId="407" priority="17">
      <formula>E$8&lt;&gt;""</formula>
    </cfRule>
  </conditionalFormatting>
  <conditionalFormatting sqref="E69">
    <cfRule type="expression" dxfId="406" priority="16">
      <formula>E$8&lt;&gt;""</formula>
    </cfRule>
  </conditionalFormatting>
  <conditionalFormatting sqref="E70:E71">
    <cfRule type="expression" dxfId="405" priority="15">
      <formula>E$8&lt;&gt;""</formula>
    </cfRule>
  </conditionalFormatting>
  <conditionalFormatting sqref="E66">
    <cfRule type="expression" dxfId="404" priority="14">
      <formula>E$8&lt;&gt;""</formula>
    </cfRule>
  </conditionalFormatting>
  <conditionalFormatting sqref="E67:E68">
    <cfRule type="expression" dxfId="403" priority="13">
      <formula>E$8&lt;&gt;""</formula>
    </cfRule>
  </conditionalFormatting>
  <conditionalFormatting sqref="E63">
    <cfRule type="expression" dxfId="402" priority="12">
      <formula>E$8&lt;&gt;""</formula>
    </cfRule>
  </conditionalFormatting>
  <conditionalFormatting sqref="E64:E65">
    <cfRule type="expression" dxfId="401" priority="11">
      <formula>E$8&lt;&gt;""</formula>
    </cfRule>
  </conditionalFormatting>
  <conditionalFormatting sqref="E60">
    <cfRule type="expression" dxfId="400" priority="10">
      <formula>E$8&lt;&gt;""</formula>
    </cfRule>
  </conditionalFormatting>
  <conditionalFormatting sqref="E61:E62">
    <cfRule type="expression" dxfId="399" priority="9">
      <formula>E$8&lt;&gt;""</formula>
    </cfRule>
  </conditionalFormatting>
  <conditionalFormatting sqref="E57:AI57">
    <cfRule type="expression" dxfId="398" priority="8">
      <formula>E$8&lt;&gt;""</formula>
    </cfRule>
  </conditionalFormatting>
  <conditionalFormatting sqref="E58:AI59">
    <cfRule type="expression" dxfId="397" priority="7">
      <formula>E$8&lt;&gt;""</formula>
    </cfRule>
  </conditionalFormatting>
  <conditionalFormatting sqref="E54:AI54">
    <cfRule type="expression" dxfId="396" priority="6">
      <formula>E$8&lt;&gt;""</formula>
    </cfRule>
  </conditionalFormatting>
  <conditionalFormatting sqref="E55:AI56">
    <cfRule type="expression" dxfId="395" priority="5">
      <formula>E$8&lt;&gt;""</formula>
    </cfRule>
  </conditionalFormatting>
  <conditionalFormatting sqref="E51:AI51">
    <cfRule type="expression" dxfId="394" priority="4">
      <formula>E$8&lt;&gt;""</formula>
    </cfRule>
  </conditionalFormatting>
  <conditionalFormatting sqref="E52:AI53">
    <cfRule type="expression" dxfId="393" priority="3">
      <formula>E$8&lt;&gt;""</formula>
    </cfRule>
  </conditionalFormatting>
  <conditionalFormatting sqref="E48:AI48">
    <cfRule type="expression" dxfId="392" priority="2">
      <formula>E$8&lt;&gt;""</formula>
    </cfRule>
  </conditionalFormatting>
  <conditionalFormatting sqref="E49:AI50">
    <cfRule type="expression" dxfId="391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FE299DD-6B1B-4FBB-A7E9-BDEE8BB7EC77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126A68A-591D-42C9-91C3-50AF5E8EE236}">
          <x14:formula1>
            <xm:f>Sources!$L$3:$L$54</xm:f>
          </x14:formula1>
          <xm:sqref>B10</xm:sqref>
        </x14:dataValidation>
        <x14:dataValidation type="list" allowBlank="1" showInputMessage="1" showErrorMessage="1" xr:uid="{D3F62D5D-D765-4AB3-A5F4-A8647983E631}">
          <x14:formula1>
            <xm:f>Sources!$H$3:$H$6</xm:f>
          </x14:formula1>
          <xm:sqref>C4</xm:sqref>
        </x14:dataValidation>
        <x14:dataValidation type="list" allowBlank="1" showInputMessage="1" showErrorMessage="1" xr:uid="{39F64A22-EEEA-4FE1-BD13-9E99821903B5}">
          <x14:formula1>
            <xm:f>Sources!$C$3:$C$14</xm:f>
          </x14:formula1>
          <xm:sqref>C3</xm:sqref>
        </x14:dataValidation>
        <x14:dataValidation type="list" allowBlank="1" showInputMessage="1" showErrorMessage="1" xr:uid="{07204CCD-79B6-43A2-8E47-6CED32A508F5}">
          <x14:formula1>
            <xm:f>Sources!$F$3:$F$14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08E1C-8A25-49F4-8CB0-7AE3CEE34D85}">
  <sheetPr codeName="Feuil4"/>
  <dimension ref="B1:AW113"/>
  <sheetViews>
    <sheetView showZeros="0" workbookViewId="0">
      <pane xSplit="4" ySplit="8" topLeftCell="E93" activePane="bottomRight" state="frozen"/>
      <selection activeCell="B11" sqref="B11"/>
      <selection pane="topRight" activeCell="B11" sqref="B11"/>
      <selection pane="bottomLeft" activeCell="B11" sqref="B11"/>
      <selection pane="bottomRight" activeCell="R100" sqref="R100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Mars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4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9</v>
      </c>
      <c r="F7" s="18">
        <f t="shared" ref="F7:AF7" si="0">_xlfn.ISOWEEKNUM(F8)</f>
        <v>9</v>
      </c>
      <c r="G7" s="18">
        <f t="shared" si="0"/>
        <v>9</v>
      </c>
      <c r="H7" s="18">
        <f t="shared" si="0"/>
        <v>9</v>
      </c>
      <c r="I7" s="18">
        <f t="shared" si="0"/>
        <v>9</v>
      </c>
      <c r="J7" s="18">
        <f t="shared" si="0"/>
        <v>9</v>
      </c>
      <c r="K7" s="18">
        <f t="shared" si="0"/>
        <v>10</v>
      </c>
      <c r="L7" s="18">
        <f t="shared" si="0"/>
        <v>10</v>
      </c>
      <c r="M7" s="18">
        <f t="shared" si="0"/>
        <v>10</v>
      </c>
      <c r="N7" s="18">
        <f t="shared" si="0"/>
        <v>10</v>
      </c>
      <c r="O7" s="18">
        <f t="shared" si="0"/>
        <v>10</v>
      </c>
      <c r="P7" s="18">
        <f t="shared" si="0"/>
        <v>10</v>
      </c>
      <c r="Q7" s="18">
        <f t="shared" si="0"/>
        <v>10</v>
      </c>
      <c r="R7" s="18">
        <f t="shared" si="0"/>
        <v>11</v>
      </c>
      <c r="S7" s="18">
        <f t="shared" si="0"/>
        <v>11</v>
      </c>
      <c r="T7" s="18">
        <f t="shared" si="0"/>
        <v>11</v>
      </c>
      <c r="U7" s="18">
        <f t="shared" si="0"/>
        <v>11</v>
      </c>
      <c r="V7" s="18">
        <f t="shared" si="0"/>
        <v>11</v>
      </c>
      <c r="W7" s="18">
        <f t="shared" si="0"/>
        <v>11</v>
      </c>
      <c r="X7" s="18">
        <f t="shared" si="0"/>
        <v>11</v>
      </c>
      <c r="Y7" s="18">
        <f t="shared" si="0"/>
        <v>12</v>
      </c>
      <c r="Z7" s="18">
        <f t="shared" si="0"/>
        <v>12</v>
      </c>
      <c r="AA7" s="18">
        <f t="shared" si="0"/>
        <v>12</v>
      </c>
      <c r="AB7" s="18">
        <f t="shared" si="0"/>
        <v>12</v>
      </c>
      <c r="AC7" s="18">
        <f t="shared" si="0"/>
        <v>12</v>
      </c>
      <c r="AD7" s="18">
        <f t="shared" si="0"/>
        <v>12</v>
      </c>
      <c r="AE7" s="18">
        <f t="shared" si="0"/>
        <v>12</v>
      </c>
      <c r="AF7" s="18">
        <f t="shared" si="0"/>
        <v>13</v>
      </c>
      <c r="AG7" s="18">
        <f>IF(AG8&lt;&gt;"",_xlfn.ISOWEEKNUM(AG8),"")</f>
        <v>13</v>
      </c>
      <c r="AH7" s="18">
        <f t="shared" ref="AH7:AI7" si="1">IF(AH8&lt;&gt;"",_xlfn.ISOWEEKNUM(AH8),"")</f>
        <v>13</v>
      </c>
      <c r="AI7" s="18">
        <f t="shared" si="1"/>
        <v>13</v>
      </c>
    </row>
    <row r="8" spans="2:49" ht="106.2" customHeight="1">
      <c r="B8" s="18"/>
      <c r="C8" s="18"/>
      <c r="D8" s="18"/>
      <c r="E8" s="38">
        <f>DATEVALUE("01 "&amp;C3&amp;C2)</f>
        <v>44621</v>
      </c>
      <c r="F8" s="39">
        <f>E8+1</f>
        <v>44622</v>
      </c>
      <c r="G8" s="39">
        <f t="shared" ref="G8:AF8" si="2">F8+1</f>
        <v>44623</v>
      </c>
      <c r="H8" s="39">
        <f t="shared" si="2"/>
        <v>44624</v>
      </c>
      <c r="I8" s="39">
        <f t="shared" si="2"/>
        <v>44625</v>
      </c>
      <c r="J8" s="39">
        <f t="shared" si="2"/>
        <v>44626</v>
      </c>
      <c r="K8" s="39">
        <f t="shared" si="2"/>
        <v>44627</v>
      </c>
      <c r="L8" s="39">
        <f t="shared" si="2"/>
        <v>44628</v>
      </c>
      <c r="M8" s="39">
        <f t="shared" si="2"/>
        <v>44629</v>
      </c>
      <c r="N8" s="39">
        <f t="shared" si="2"/>
        <v>44630</v>
      </c>
      <c r="O8" s="39">
        <f t="shared" si="2"/>
        <v>44631</v>
      </c>
      <c r="P8" s="39">
        <f t="shared" si="2"/>
        <v>44632</v>
      </c>
      <c r="Q8" s="39">
        <f t="shared" si="2"/>
        <v>44633</v>
      </c>
      <c r="R8" s="39">
        <f t="shared" si="2"/>
        <v>44634</v>
      </c>
      <c r="S8" s="39">
        <f t="shared" si="2"/>
        <v>44635</v>
      </c>
      <c r="T8" s="39">
        <f t="shared" si="2"/>
        <v>44636</v>
      </c>
      <c r="U8" s="39">
        <f t="shared" si="2"/>
        <v>44637</v>
      </c>
      <c r="V8" s="39">
        <f t="shared" si="2"/>
        <v>44638</v>
      </c>
      <c r="W8" s="39">
        <f t="shared" si="2"/>
        <v>44639</v>
      </c>
      <c r="X8" s="39">
        <f t="shared" si="2"/>
        <v>44640</v>
      </c>
      <c r="Y8" s="39">
        <f t="shared" si="2"/>
        <v>44641</v>
      </c>
      <c r="Z8" s="39">
        <f t="shared" si="2"/>
        <v>44642</v>
      </c>
      <c r="AA8" s="39">
        <f t="shared" si="2"/>
        <v>44643</v>
      </c>
      <c r="AB8" s="39">
        <f t="shared" si="2"/>
        <v>44644</v>
      </c>
      <c r="AC8" s="39">
        <f t="shared" si="2"/>
        <v>44645</v>
      </c>
      <c r="AD8" s="39">
        <f t="shared" si="2"/>
        <v>44646</v>
      </c>
      <c r="AE8" s="39">
        <f t="shared" si="2"/>
        <v>44647</v>
      </c>
      <c r="AF8" s="39">
        <f t="shared" si="2"/>
        <v>44648</v>
      </c>
      <c r="AG8" s="39">
        <f>IF(MONTH($AF$8+1)=MONTH($AF$8),$AF$8+1,"")</f>
        <v>44649</v>
      </c>
      <c r="AH8" s="39">
        <f>IF(MONTH($AF$8+2)=MONTH($AF$8),$AF$8+2,"")</f>
        <v>44650</v>
      </c>
      <c r="AI8" s="39">
        <f>IF(MONTH($AF$8+3)=MONTH($AF$8),$AF$8+3,"")</f>
        <v>44651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389" priority="35">
      <formula>$G$2&lt;&gt;""</formula>
    </cfRule>
    <cfRule type="expression" dxfId="388" priority="37">
      <formula>$G$2</formula>
    </cfRule>
    <cfRule type="expression" dxfId="387" priority="38">
      <formula>$G$2</formula>
    </cfRule>
  </conditionalFormatting>
  <conditionalFormatting sqref="C9:D92">
    <cfRule type="expression" dxfId="386" priority="36">
      <formula>$E$8&lt;&gt;""</formula>
    </cfRule>
  </conditionalFormatting>
  <conditionalFormatting sqref="E8:AI8">
    <cfRule type="expression" dxfId="385" priority="34">
      <formula>E$8&lt;&gt;""</formula>
    </cfRule>
  </conditionalFormatting>
  <conditionalFormatting sqref="E41:AI47 F9 F17:F19 E21 J9:AI9 O60:AI71 E22:F40 M34:AI40 AC10:AI33">
    <cfRule type="expression" dxfId="384" priority="33">
      <formula>E$8&lt;&gt;""</formula>
    </cfRule>
  </conditionalFormatting>
  <conditionalFormatting sqref="E7:AI7">
    <cfRule type="expression" dxfId="383" priority="32">
      <formula>E$8&lt;&gt;""</formula>
    </cfRule>
  </conditionalFormatting>
  <conditionalFormatting sqref="E6:AI6">
    <cfRule type="expression" dxfId="382" priority="31">
      <formula>E$8&lt;&gt;""</formula>
    </cfRule>
  </conditionalFormatting>
  <conditionalFormatting sqref="E90:AI90">
    <cfRule type="expression" dxfId="381" priority="30">
      <formula>E$8&lt;&gt;""</formula>
    </cfRule>
  </conditionalFormatting>
  <conditionalFormatting sqref="E91:AI92">
    <cfRule type="expression" dxfId="380" priority="29">
      <formula>E$8&lt;&gt;""</formula>
    </cfRule>
  </conditionalFormatting>
  <conditionalFormatting sqref="E87:AI87">
    <cfRule type="expression" dxfId="379" priority="28">
      <formula>E$8&lt;&gt;""</formula>
    </cfRule>
  </conditionalFormatting>
  <conditionalFormatting sqref="E88:AI89">
    <cfRule type="expression" dxfId="378" priority="27">
      <formula>E$8&lt;&gt;""</formula>
    </cfRule>
  </conditionalFormatting>
  <conditionalFormatting sqref="E84:AI84">
    <cfRule type="expression" dxfId="377" priority="26">
      <formula>E$8&lt;&gt;""</formula>
    </cfRule>
  </conditionalFormatting>
  <conditionalFormatting sqref="E85:AI86">
    <cfRule type="expression" dxfId="376" priority="25">
      <formula>E$8&lt;&gt;""</formula>
    </cfRule>
  </conditionalFormatting>
  <conditionalFormatting sqref="E81:AI81">
    <cfRule type="expression" dxfId="375" priority="24">
      <formula>E$8&lt;&gt;""</formula>
    </cfRule>
  </conditionalFormatting>
  <conditionalFormatting sqref="E82:AI83">
    <cfRule type="expression" dxfId="374" priority="23">
      <formula>E$8&lt;&gt;""</formula>
    </cfRule>
  </conditionalFormatting>
  <conditionalFormatting sqref="E78:AI78">
    <cfRule type="expression" dxfId="373" priority="22">
      <formula>E$8&lt;&gt;""</formula>
    </cfRule>
  </conditionalFormatting>
  <conditionalFormatting sqref="E79:AI80">
    <cfRule type="expression" dxfId="372" priority="21">
      <formula>E$8&lt;&gt;""</formula>
    </cfRule>
  </conditionalFormatting>
  <conditionalFormatting sqref="E75:AI75">
    <cfRule type="expression" dxfId="371" priority="20">
      <formula>E$8&lt;&gt;""</formula>
    </cfRule>
  </conditionalFormatting>
  <conditionalFormatting sqref="E76:AI77">
    <cfRule type="expression" dxfId="370" priority="19">
      <formula>E$8&lt;&gt;""</formula>
    </cfRule>
  </conditionalFormatting>
  <conditionalFormatting sqref="E72:AI72">
    <cfRule type="expression" dxfId="369" priority="18">
      <formula>E$8&lt;&gt;""</formula>
    </cfRule>
  </conditionalFormatting>
  <conditionalFormatting sqref="E73:AI74">
    <cfRule type="expression" dxfId="368" priority="17">
      <formula>E$8&lt;&gt;""</formula>
    </cfRule>
  </conditionalFormatting>
  <conditionalFormatting sqref="E69">
    <cfRule type="expression" dxfId="367" priority="16">
      <formula>E$8&lt;&gt;""</formula>
    </cfRule>
  </conditionalFormatting>
  <conditionalFormatting sqref="E70:E71">
    <cfRule type="expression" dxfId="366" priority="15">
      <formula>E$8&lt;&gt;""</formula>
    </cfRule>
  </conditionalFormatting>
  <conditionalFormatting sqref="E66">
    <cfRule type="expression" dxfId="365" priority="14">
      <formula>E$8&lt;&gt;""</formula>
    </cfRule>
  </conditionalFormatting>
  <conditionalFormatting sqref="E67:E68">
    <cfRule type="expression" dxfId="364" priority="13">
      <formula>E$8&lt;&gt;""</formula>
    </cfRule>
  </conditionalFormatting>
  <conditionalFormatting sqref="E63">
    <cfRule type="expression" dxfId="363" priority="12">
      <formula>E$8&lt;&gt;""</formula>
    </cfRule>
  </conditionalFormatting>
  <conditionalFormatting sqref="E64:E65">
    <cfRule type="expression" dxfId="362" priority="11">
      <formula>E$8&lt;&gt;""</formula>
    </cfRule>
  </conditionalFormatting>
  <conditionalFormatting sqref="E60">
    <cfRule type="expression" dxfId="361" priority="10">
      <formula>E$8&lt;&gt;""</formula>
    </cfRule>
  </conditionalFormatting>
  <conditionalFormatting sqref="E61:E62">
    <cfRule type="expression" dxfId="360" priority="9">
      <formula>E$8&lt;&gt;""</formula>
    </cfRule>
  </conditionalFormatting>
  <conditionalFormatting sqref="E57:AI57">
    <cfRule type="expression" dxfId="359" priority="8">
      <formula>E$8&lt;&gt;""</formula>
    </cfRule>
  </conditionalFormatting>
  <conditionalFormatting sqref="E58:AI59">
    <cfRule type="expression" dxfId="358" priority="7">
      <formula>E$8&lt;&gt;""</formula>
    </cfRule>
  </conditionalFormatting>
  <conditionalFormatting sqref="E54:AI54">
    <cfRule type="expression" dxfId="357" priority="6">
      <formula>E$8&lt;&gt;""</formula>
    </cfRule>
  </conditionalFormatting>
  <conditionalFormatting sqref="E55:AI56">
    <cfRule type="expression" dxfId="356" priority="5">
      <formula>E$8&lt;&gt;""</formula>
    </cfRule>
  </conditionalFormatting>
  <conditionalFormatting sqref="E51:AI51">
    <cfRule type="expression" dxfId="355" priority="4">
      <formula>E$8&lt;&gt;""</formula>
    </cfRule>
  </conditionalFormatting>
  <conditionalFormatting sqref="E52:AI53">
    <cfRule type="expression" dxfId="354" priority="3">
      <formula>E$8&lt;&gt;""</formula>
    </cfRule>
  </conditionalFormatting>
  <conditionalFormatting sqref="E48:AI48">
    <cfRule type="expression" dxfId="353" priority="2">
      <formula>E$8&lt;&gt;""</formula>
    </cfRule>
  </conditionalFormatting>
  <conditionalFormatting sqref="E49:AI50">
    <cfRule type="expression" dxfId="352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47860359-875D-4D98-B7D5-9C1607A275B0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501A874-9C32-41D7-BB9C-926B6C9FDA5E}">
          <x14:formula1>
            <xm:f>Sources!$L$3:$L$54</xm:f>
          </x14:formula1>
          <xm:sqref>B10</xm:sqref>
        </x14:dataValidation>
        <x14:dataValidation type="list" allowBlank="1" showInputMessage="1" showErrorMessage="1" xr:uid="{78348D21-F4A9-4086-9A36-97A0AE774B36}">
          <x14:formula1>
            <xm:f>Sources!$H$3:$H$6</xm:f>
          </x14:formula1>
          <xm:sqref>C4</xm:sqref>
        </x14:dataValidation>
        <x14:dataValidation type="list" allowBlank="1" showInputMessage="1" showErrorMessage="1" xr:uid="{1F0CABB0-B323-43B4-81B8-98F318955C72}">
          <x14:formula1>
            <xm:f>Sources!$C$3:$C$14</xm:f>
          </x14:formula1>
          <xm:sqref>C3</xm:sqref>
        </x14:dataValidation>
        <x14:dataValidation type="list" allowBlank="1" showInputMessage="1" showErrorMessage="1" xr:uid="{E696C109-42B0-4B86-849D-C371238F5EF5}">
          <x14:formula1>
            <xm:f>Sources!$F$3:$F$14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A995F-3495-44CC-9279-B821141497D5}">
  <sheetPr codeName="Feuil5"/>
  <dimension ref="B1:AW113"/>
  <sheetViews>
    <sheetView showZeros="0" workbookViewId="0">
      <pane xSplit="4" ySplit="8" topLeftCell="E8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Avril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5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13</v>
      </c>
      <c r="F7" s="18">
        <f t="shared" ref="F7:AF7" si="0">_xlfn.ISOWEEKNUM(F8)</f>
        <v>13</v>
      </c>
      <c r="G7" s="18">
        <f t="shared" si="0"/>
        <v>13</v>
      </c>
      <c r="H7" s="18">
        <f t="shared" si="0"/>
        <v>14</v>
      </c>
      <c r="I7" s="18">
        <f t="shared" si="0"/>
        <v>14</v>
      </c>
      <c r="J7" s="18">
        <f t="shared" si="0"/>
        <v>14</v>
      </c>
      <c r="K7" s="18">
        <f t="shared" si="0"/>
        <v>14</v>
      </c>
      <c r="L7" s="18">
        <f t="shared" si="0"/>
        <v>14</v>
      </c>
      <c r="M7" s="18">
        <f t="shared" si="0"/>
        <v>14</v>
      </c>
      <c r="N7" s="18">
        <f t="shared" si="0"/>
        <v>14</v>
      </c>
      <c r="O7" s="18">
        <f t="shared" si="0"/>
        <v>15</v>
      </c>
      <c r="P7" s="18">
        <f t="shared" si="0"/>
        <v>15</v>
      </c>
      <c r="Q7" s="18">
        <f t="shared" si="0"/>
        <v>15</v>
      </c>
      <c r="R7" s="18">
        <f t="shared" si="0"/>
        <v>15</v>
      </c>
      <c r="S7" s="18">
        <f t="shared" si="0"/>
        <v>15</v>
      </c>
      <c r="T7" s="18">
        <f t="shared" si="0"/>
        <v>15</v>
      </c>
      <c r="U7" s="18">
        <f t="shared" si="0"/>
        <v>15</v>
      </c>
      <c r="V7" s="18">
        <f t="shared" si="0"/>
        <v>16</v>
      </c>
      <c r="W7" s="18">
        <f t="shared" si="0"/>
        <v>16</v>
      </c>
      <c r="X7" s="18">
        <f t="shared" si="0"/>
        <v>16</v>
      </c>
      <c r="Y7" s="18">
        <f t="shared" si="0"/>
        <v>16</v>
      </c>
      <c r="Z7" s="18">
        <f t="shared" si="0"/>
        <v>16</v>
      </c>
      <c r="AA7" s="18">
        <f t="shared" si="0"/>
        <v>16</v>
      </c>
      <c r="AB7" s="18">
        <f t="shared" si="0"/>
        <v>16</v>
      </c>
      <c r="AC7" s="18">
        <f t="shared" si="0"/>
        <v>17</v>
      </c>
      <c r="AD7" s="18">
        <f t="shared" si="0"/>
        <v>17</v>
      </c>
      <c r="AE7" s="18">
        <f t="shared" si="0"/>
        <v>17</v>
      </c>
      <c r="AF7" s="18">
        <f t="shared" si="0"/>
        <v>17</v>
      </c>
      <c r="AG7" s="18">
        <f>IF(AG8&lt;&gt;"",_xlfn.ISOWEEKNUM(AG8),"")</f>
        <v>17</v>
      </c>
      <c r="AH7" s="18">
        <f t="shared" ref="AH7:AI7" si="1">IF(AH8&lt;&gt;"",_xlfn.ISOWEEKNUM(AH8),"")</f>
        <v>17</v>
      </c>
      <c r="AI7" s="18" t="str">
        <f t="shared" si="1"/>
        <v/>
      </c>
    </row>
    <row r="8" spans="2:49" ht="106.2" customHeight="1">
      <c r="B8" s="18"/>
      <c r="C8" s="18"/>
      <c r="D8" s="18"/>
      <c r="E8" s="38">
        <f>DATEVALUE("01 "&amp;C3&amp;C2)</f>
        <v>44652</v>
      </c>
      <c r="F8" s="39">
        <f>E8+1</f>
        <v>44653</v>
      </c>
      <c r="G8" s="39">
        <f t="shared" ref="G8:AF8" si="2">F8+1</f>
        <v>44654</v>
      </c>
      <c r="H8" s="39">
        <f t="shared" si="2"/>
        <v>44655</v>
      </c>
      <c r="I8" s="39">
        <f t="shared" si="2"/>
        <v>44656</v>
      </c>
      <c r="J8" s="39">
        <f t="shared" si="2"/>
        <v>44657</v>
      </c>
      <c r="K8" s="39">
        <f t="shared" si="2"/>
        <v>44658</v>
      </c>
      <c r="L8" s="39">
        <f t="shared" si="2"/>
        <v>44659</v>
      </c>
      <c r="M8" s="39">
        <f t="shared" si="2"/>
        <v>44660</v>
      </c>
      <c r="N8" s="39">
        <f t="shared" si="2"/>
        <v>44661</v>
      </c>
      <c r="O8" s="39">
        <f t="shared" si="2"/>
        <v>44662</v>
      </c>
      <c r="P8" s="39">
        <f t="shared" si="2"/>
        <v>44663</v>
      </c>
      <c r="Q8" s="39">
        <f t="shared" si="2"/>
        <v>44664</v>
      </c>
      <c r="R8" s="39">
        <f t="shared" si="2"/>
        <v>44665</v>
      </c>
      <c r="S8" s="39">
        <f t="shared" si="2"/>
        <v>44666</v>
      </c>
      <c r="T8" s="39">
        <f t="shared" si="2"/>
        <v>44667</v>
      </c>
      <c r="U8" s="39">
        <f t="shared" si="2"/>
        <v>44668</v>
      </c>
      <c r="V8" s="39">
        <f t="shared" si="2"/>
        <v>44669</v>
      </c>
      <c r="W8" s="39">
        <f t="shared" si="2"/>
        <v>44670</v>
      </c>
      <c r="X8" s="39">
        <f t="shared" si="2"/>
        <v>44671</v>
      </c>
      <c r="Y8" s="39">
        <f t="shared" si="2"/>
        <v>44672</v>
      </c>
      <c r="Z8" s="39">
        <f t="shared" si="2"/>
        <v>44673</v>
      </c>
      <c r="AA8" s="39">
        <f t="shared" si="2"/>
        <v>44674</v>
      </c>
      <c r="AB8" s="39">
        <f t="shared" si="2"/>
        <v>44675</v>
      </c>
      <c r="AC8" s="39">
        <f t="shared" si="2"/>
        <v>44676</v>
      </c>
      <c r="AD8" s="39">
        <f t="shared" si="2"/>
        <v>44677</v>
      </c>
      <c r="AE8" s="39">
        <f t="shared" si="2"/>
        <v>44678</v>
      </c>
      <c r="AF8" s="39">
        <f t="shared" si="2"/>
        <v>44679</v>
      </c>
      <c r="AG8" s="39">
        <f>IF(MONTH($AF$8+1)=MONTH($AF$8),$AF$8+1,"")</f>
        <v>44680</v>
      </c>
      <c r="AH8" s="39">
        <f>IF(MONTH($AF$8+2)=MONTH($AF$8),$AF$8+2,"")</f>
        <v>44681</v>
      </c>
      <c r="AI8" s="39" t="str">
        <f>IF(MONTH($AF$8+3)=MONTH($AF$8),$AF$8+3,"")</f>
        <v/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350" priority="35">
      <formula>$G$2&lt;&gt;""</formula>
    </cfRule>
    <cfRule type="expression" dxfId="349" priority="37">
      <formula>$G$2</formula>
    </cfRule>
    <cfRule type="expression" dxfId="348" priority="38">
      <formula>$G$2</formula>
    </cfRule>
  </conditionalFormatting>
  <conditionalFormatting sqref="C9:D92">
    <cfRule type="expression" dxfId="347" priority="36">
      <formula>$E$8&lt;&gt;""</formula>
    </cfRule>
  </conditionalFormatting>
  <conditionalFormatting sqref="E8:AI8">
    <cfRule type="expression" dxfId="346" priority="34">
      <formula>E$8&lt;&gt;""</formula>
    </cfRule>
  </conditionalFormatting>
  <conditionalFormatting sqref="E41:AI47 F9 F17:F19 E21 J9:AI9 O60:AI71 E22:F40 M34:AI40 AC10:AI33">
    <cfRule type="expression" dxfId="345" priority="33">
      <formula>E$8&lt;&gt;""</formula>
    </cfRule>
  </conditionalFormatting>
  <conditionalFormatting sqref="E7:AI7">
    <cfRule type="expression" dxfId="344" priority="32">
      <formula>E$8&lt;&gt;""</formula>
    </cfRule>
  </conditionalFormatting>
  <conditionalFormatting sqref="E6:AI6">
    <cfRule type="expression" dxfId="343" priority="31">
      <formula>E$8&lt;&gt;""</formula>
    </cfRule>
  </conditionalFormatting>
  <conditionalFormatting sqref="E90:AI90">
    <cfRule type="expression" dxfId="342" priority="30">
      <formula>E$8&lt;&gt;""</formula>
    </cfRule>
  </conditionalFormatting>
  <conditionalFormatting sqref="E91:AI92">
    <cfRule type="expression" dxfId="341" priority="29">
      <formula>E$8&lt;&gt;""</formula>
    </cfRule>
  </conditionalFormatting>
  <conditionalFormatting sqref="E87:AI87">
    <cfRule type="expression" dxfId="340" priority="28">
      <formula>E$8&lt;&gt;""</formula>
    </cfRule>
  </conditionalFormatting>
  <conditionalFormatting sqref="E88:AI89">
    <cfRule type="expression" dxfId="339" priority="27">
      <formula>E$8&lt;&gt;""</formula>
    </cfRule>
  </conditionalFormatting>
  <conditionalFormatting sqref="E84:AI84">
    <cfRule type="expression" dxfId="338" priority="26">
      <formula>E$8&lt;&gt;""</formula>
    </cfRule>
  </conditionalFormatting>
  <conditionalFormatting sqref="E85:AI86">
    <cfRule type="expression" dxfId="337" priority="25">
      <formula>E$8&lt;&gt;""</formula>
    </cfRule>
  </conditionalFormatting>
  <conditionalFormatting sqref="E81:AI81">
    <cfRule type="expression" dxfId="336" priority="24">
      <formula>E$8&lt;&gt;""</formula>
    </cfRule>
  </conditionalFormatting>
  <conditionalFormatting sqref="E82:AI83">
    <cfRule type="expression" dxfId="335" priority="23">
      <formula>E$8&lt;&gt;""</formula>
    </cfRule>
  </conditionalFormatting>
  <conditionalFormatting sqref="E78:AI78">
    <cfRule type="expression" dxfId="334" priority="22">
      <formula>E$8&lt;&gt;""</formula>
    </cfRule>
  </conditionalFormatting>
  <conditionalFormatting sqref="E79:AI80">
    <cfRule type="expression" dxfId="333" priority="21">
      <formula>E$8&lt;&gt;""</formula>
    </cfRule>
  </conditionalFormatting>
  <conditionalFormatting sqref="E75:AI75">
    <cfRule type="expression" dxfId="332" priority="20">
      <formula>E$8&lt;&gt;""</formula>
    </cfRule>
  </conditionalFormatting>
  <conditionalFormatting sqref="E76:AI77">
    <cfRule type="expression" dxfId="331" priority="19">
      <formula>E$8&lt;&gt;""</formula>
    </cfRule>
  </conditionalFormatting>
  <conditionalFormatting sqref="E72:AI72">
    <cfRule type="expression" dxfId="330" priority="18">
      <formula>E$8&lt;&gt;""</formula>
    </cfRule>
  </conditionalFormatting>
  <conditionalFormatting sqref="E73:AI74">
    <cfRule type="expression" dxfId="329" priority="17">
      <formula>E$8&lt;&gt;""</formula>
    </cfRule>
  </conditionalFormatting>
  <conditionalFormatting sqref="E69">
    <cfRule type="expression" dxfId="328" priority="16">
      <formula>E$8&lt;&gt;""</formula>
    </cfRule>
  </conditionalFormatting>
  <conditionalFormatting sqref="E70:E71">
    <cfRule type="expression" dxfId="327" priority="15">
      <formula>E$8&lt;&gt;""</formula>
    </cfRule>
  </conditionalFormatting>
  <conditionalFormatting sqref="E66">
    <cfRule type="expression" dxfId="326" priority="14">
      <formula>E$8&lt;&gt;""</formula>
    </cfRule>
  </conditionalFormatting>
  <conditionalFormatting sqref="E67:E68">
    <cfRule type="expression" dxfId="325" priority="13">
      <formula>E$8&lt;&gt;""</formula>
    </cfRule>
  </conditionalFormatting>
  <conditionalFormatting sqref="E63">
    <cfRule type="expression" dxfId="324" priority="12">
      <formula>E$8&lt;&gt;""</formula>
    </cfRule>
  </conditionalFormatting>
  <conditionalFormatting sqref="E64:E65">
    <cfRule type="expression" dxfId="323" priority="11">
      <formula>E$8&lt;&gt;""</formula>
    </cfRule>
  </conditionalFormatting>
  <conditionalFormatting sqref="E60">
    <cfRule type="expression" dxfId="322" priority="10">
      <formula>E$8&lt;&gt;""</formula>
    </cfRule>
  </conditionalFormatting>
  <conditionalFormatting sqref="E61:E62">
    <cfRule type="expression" dxfId="321" priority="9">
      <formula>E$8&lt;&gt;""</formula>
    </cfRule>
  </conditionalFormatting>
  <conditionalFormatting sqref="E57:AI57">
    <cfRule type="expression" dxfId="320" priority="8">
      <formula>E$8&lt;&gt;""</formula>
    </cfRule>
  </conditionalFormatting>
  <conditionalFormatting sqref="E58:AI59">
    <cfRule type="expression" dxfId="319" priority="7">
      <formula>E$8&lt;&gt;""</formula>
    </cfRule>
  </conditionalFormatting>
  <conditionalFormatting sqref="E54:AI54">
    <cfRule type="expression" dxfId="318" priority="6">
      <formula>E$8&lt;&gt;""</formula>
    </cfRule>
  </conditionalFormatting>
  <conditionalFormatting sqref="E55:AI56">
    <cfRule type="expression" dxfId="317" priority="5">
      <formula>E$8&lt;&gt;""</formula>
    </cfRule>
  </conditionalFormatting>
  <conditionalFormatting sqref="E51:AI51">
    <cfRule type="expression" dxfId="316" priority="4">
      <formula>E$8&lt;&gt;""</formula>
    </cfRule>
  </conditionalFormatting>
  <conditionalFormatting sqref="E52:AI53">
    <cfRule type="expression" dxfId="315" priority="3">
      <formula>E$8&lt;&gt;""</formula>
    </cfRule>
  </conditionalFormatting>
  <conditionalFormatting sqref="E48:AI48">
    <cfRule type="expression" dxfId="314" priority="2">
      <formula>E$8&lt;&gt;""</formula>
    </cfRule>
  </conditionalFormatting>
  <conditionalFormatting sqref="E49:AI50">
    <cfRule type="expression" dxfId="313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6EBAEAE9-A2ED-4C7F-8C3F-02AF697584E2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2439E37-6E8D-4D90-BFF4-775F763C5EDA}">
          <x14:formula1>
            <xm:f>Sources!$F$3:$F$14</xm:f>
          </x14:formula1>
          <xm:sqref>C2</xm:sqref>
        </x14:dataValidation>
        <x14:dataValidation type="list" allowBlank="1" showInputMessage="1" showErrorMessage="1" xr:uid="{76B3ED40-F474-4969-AF43-B820BF924D43}">
          <x14:formula1>
            <xm:f>Sources!$C$3:$C$14</xm:f>
          </x14:formula1>
          <xm:sqref>C3</xm:sqref>
        </x14:dataValidation>
        <x14:dataValidation type="list" allowBlank="1" showInputMessage="1" showErrorMessage="1" xr:uid="{205036A5-726B-4E89-A6B4-BC2923C157F5}">
          <x14:formula1>
            <xm:f>Sources!$H$3:$H$6</xm:f>
          </x14:formula1>
          <xm:sqref>C4</xm:sqref>
        </x14:dataValidation>
        <x14:dataValidation type="list" allowBlank="1" showInputMessage="1" showErrorMessage="1" xr:uid="{C9F9125E-5706-412C-B23D-D346153D9D0A}">
          <x14:formula1>
            <xm:f>Sources!$L$3:$L$54</xm:f>
          </x14:formula1>
          <xm:sqref>B10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3FBB-A1B4-4F97-9EF5-271962DB0368}">
  <sheetPr codeName="Feuil6"/>
  <dimension ref="B1:AW113"/>
  <sheetViews>
    <sheetView showZeros="0" workbookViewId="0">
      <pane xSplit="4" ySplit="8" topLeftCell="E9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Mai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6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17</v>
      </c>
      <c r="F7" s="18">
        <f t="shared" ref="F7:AF7" si="0">_xlfn.ISOWEEKNUM(F8)</f>
        <v>18</v>
      </c>
      <c r="G7" s="18">
        <f t="shared" si="0"/>
        <v>18</v>
      </c>
      <c r="H7" s="18">
        <f t="shared" si="0"/>
        <v>18</v>
      </c>
      <c r="I7" s="18">
        <f t="shared" si="0"/>
        <v>18</v>
      </c>
      <c r="J7" s="18">
        <f t="shared" si="0"/>
        <v>18</v>
      </c>
      <c r="K7" s="18">
        <f t="shared" si="0"/>
        <v>18</v>
      </c>
      <c r="L7" s="18">
        <f t="shared" si="0"/>
        <v>18</v>
      </c>
      <c r="M7" s="18">
        <f t="shared" si="0"/>
        <v>19</v>
      </c>
      <c r="N7" s="18">
        <f t="shared" si="0"/>
        <v>19</v>
      </c>
      <c r="O7" s="18">
        <f t="shared" si="0"/>
        <v>19</v>
      </c>
      <c r="P7" s="18">
        <f t="shared" si="0"/>
        <v>19</v>
      </c>
      <c r="Q7" s="18">
        <f t="shared" si="0"/>
        <v>19</v>
      </c>
      <c r="R7" s="18">
        <f t="shared" si="0"/>
        <v>19</v>
      </c>
      <c r="S7" s="18">
        <f t="shared" si="0"/>
        <v>19</v>
      </c>
      <c r="T7" s="18">
        <f t="shared" si="0"/>
        <v>20</v>
      </c>
      <c r="U7" s="18">
        <f t="shared" si="0"/>
        <v>20</v>
      </c>
      <c r="V7" s="18">
        <f t="shared" si="0"/>
        <v>20</v>
      </c>
      <c r="W7" s="18">
        <f t="shared" si="0"/>
        <v>20</v>
      </c>
      <c r="X7" s="18">
        <f t="shared" si="0"/>
        <v>20</v>
      </c>
      <c r="Y7" s="18">
        <f t="shared" si="0"/>
        <v>20</v>
      </c>
      <c r="Z7" s="18">
        <f t="shared" si="0"/>
        <v>20</v>
      </c>
      <c r="AA7" s="18">
        <f t="shared" si="0"/>
        <v>21</v>
      </c>
      <c r="AB7" s="18">
        <f t="shared" si="0"/>
        <v>21</v>
      </c>
      <c r="AC7" s="18">
        <f t="shared" si="0"/>
        <v>21</v>
      </c>
      <c r="AD7" s="18">
        <f t="shared" si="0"/>
        <v>21</v>
      </c>
      <c r="AE7" s="18">
        <f t="shared" si="0"/>
        <v>21</v>
      </c>
      <c r="AF7" s="18">
        <f t="shared" si="0"/>
        <v>21</v>
      </c>
      <c r="AG7" s="18">
        <f>IF(AG8&lt;&gt;"",_xlfn.ISOWEEKNUM(AG8),"")</f>
        <v>21</v>
      </c>
      <c r="AH7" s="18">
        <f t="shared" ref="AH7:AI7" si="1">IF(AH8&lt;&gt;"",_xlfn.ISOWEEKNUM(AH8),"")</f>
        <v>22</v>
      </c>
      <c r="AI7" s="18">
        <f t="shared" si="1"/>
        <v>22</v>
      </c>
    </row>
    <row r="8" spans="2:49" ht="106.2" customHeight="1">
      <c r="B8" s="18"/>
      <c r="C8" s="18"/>
      <c r="D8" s="18"/>
      <c r="E8" s="38">
        <f>DATEVALUE("01 "&amp;C3&amp;C2)</f>
        <v>44682</v>
      </c>
      <c r="F8" s="39">
        <f>E8+1</f>
        <v>44683</v>
      </c>
      <c r="G8" s="39">
        <f t="shared" ref="G8:AF8" si="2">F8+1</f>
        <v>44684</v>
      </c>
      <c r="H8" s="39">
        <f t="shared" si="2"/>
        <v>44685</v>
      </c>
      <c r="I8" s="39">
        <f t="shared" si="2"/>
        <v>44686</v>
      </c>
      <c r="J8" s="39">
        <f t="shared" si="2"/>
        <v>44687</v>
      </c>
      <c r="K8" s="39">
        <f t="shared" si="2"/>
        <v>44688</v>
      </c>
      <c r="L8" s="39">
        <f t="shared" si="2"/>
        <v>44689</v>
      </c>
      <c r="M8" s="39">
        <f t="shared" si="2"/>
        <v>44690</v>
      </c>
      <c r="N8" s="39">
        <f t="shared" si="2"/>
        <v>44691</v>
      </c>
      <c r="O8" s="39">
        <f t="shared" si="2"/>
        <v>44692</v>
      </c>
      <c r="P8" s="39">
        <f t="shared" si="2"/>
        <v>44693</v>
      </c>
      <c r="Q8" s="39">
        <f t="shared" si="2"/>
        <v>44694</v>
      </c>
      <c r="R8" s="39">
        <f t="shared" si="2"/>
        <v>44695</v>
      </c>
      <c r="S8" s="39">
        <f t="shared" si="2"/>
        <v>44696</v>
      </c>
      <c r="T8" s="39">
        <f t="shared" si="2"/>
        <v>44697</v>
      </c>
      <c r="U8" s="39">
        <f t="shared" si="2"/>
        <v>44698</v>
      </c>
      <c r="V8" s="39">
        <f t="shared" si="2"/>
        <v>44699</v>
      </c>
      <c r="W8" s="39">
        <f t="shared" si="2"/>
        <v>44700</v>
      </c>
      <c r="X8" s="39">
        <f t="shared" si="2"/>
        <v>44701</v>
      </c>
      <c r="Y8" s="39">
        <f t="shared" si="2"/>
        <v>44702</v>
      </c>
      <c r="Z8" s="39">
        <f t="shared" si="2"/>
        <v>44703</v>
      </c>
      <c r="AA8" s="39">
        <f t="shared" si="2"/>
        <v>44704</v>
      </c>
      <c r="AB8" s="39">
        <f t="shared" si="2"/>
        <v>44705</v>
      </c>
      <c r="AC8" s="39">
        <f t="shared" si="2"/>
        <v>44706</v>
      </c>
      <c r="AD8" s="39">
        <f t="shared" si="2"/>
        <v>44707</v>
      </c>
      <c r="AE8" s="39">
        <f t="shared" si="2"/>
        <v>44708</v>
      </c>
      <c r="AF8" s="39">
        <f t="shared" si="2"/>
        <v>44709</v>
      </c>
      <c r="AG8" s="39">
        <f>IF(MONTH($AF$8+1)=MONTH($AF$8),$AF$8+1,"")</f>
        <v>44710</v>
      </c>
      <c r="AH8" s="39">
        <f>IF(MONTH($AF$8+2)=MONTH($AF$8),$AF$8+2,"")</f>
        <v>44711</v>
      </c>
      <c r="AI8" s="39">
        <f>IF(MONTH($AF$8+3)=MONTH($AF$8),$AF$8+3,"")</f>
        <v>44712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311" priority="35">
      <formula>$G$2&lt;&gt;""</formula>
    </cfRule>
    <cfRule type="expression" dxfId="310" priority="37">
      <formula>$G$2</formula>
    </cfRule>
    <cfRule type="expression" dxfId="309" priority="38">
      <formula>$G$2</formula>
    </cfRule>
  </conditionalFormatting>
  <conditionalFormatting sqref="C9:D92">
    <cfRule type="expression" dxfId="308" priority="36">
      <formula>$E$8&lt;&gt;""</formula>
    </cfRule>
  </conditionalFormatting>
  <conditionalFormatting sqref="E8:AI8">
    <cfRule type="expression" dxfId="307" priority="34">
      <formula>E$8&lt;&gt;""</formula>
    </cfRule>
  </conditionalFormatting>
  <conditionalFormatting sqref="E41:AI47 F9 F17:F19 E21 J9:AI9 O60:AI71 E22:F40 M34:AI40 AC10:AI33">
    <cfRule type="expression" dxfId="306" priority="33">
      <formula>E$8&lt;&gt;""</formula>
    </cfRule>
  </conditionalFormatting>
  <conditionalFormatting sqref="E7:AI7">
    <cfRule type="expression" dxfId="305" priority="32">
      <formula>E$8&lt;&gt;""</formula>
    </cfRule>
  </conditionalFormatting>
  <conditionalFormatting sqref="E6:AI6">
    <cfRule type="expression" dxfId="304" priority="31">
      <formula>E$8&lt;&gt;""</formula>
    </cfRule>
  </conditionalFormatting>
  <conditionalFormatting sqref="E90:AI90">
    <cfRule type="expression" dxfId="303" priority="30">
      <formula>E$8&lt;&gt;""</formula>
    </cfRule>
  </conditionalFormatting>
  <conditionalFormatting sqref="E91:AI92">
    <cfRule type="expression" dxfId="302" priority="29">
      <formula>E$8&lt;&gt;""</formula>
    </cfRule>
  </conditionalFormatting>
  <conditionalFormatting sqref="E87:AI87">
    <cfRule type="expression" dxfId="301" priority="28">
      <formula>E$8&lt;&gt;""</formula>
    </cfRule>
  </conditionalFormatting>
  <conditionalFormatting sqref="E88:AI89">
    <cfRule type="expression" dxfId="300" priority="27">
      <formula>E$8&lt;&gt;""</formula>
    </cfRule>
  </conditionalFormatting>
  <conditionalFormatting sqref="E84:AI84">
    <cfRule type="expression" dxfId="299" priority="26">
      <formula>E$8&lt;&gt;""</formula>
    </cfRule>
  </conditionalFormatting>
  <conditionalFormatting sqref="E85:AI86">
    <cfRule type="expression" dxfId="298" priority="25">
      <formula>E$8&lt;&gt;""</formula>
    </cfRule>
  </conditionalFormatting>
  <conditionalFormatting sqref="E81:AI81">
    <cfRule type="expression" dxfId="297" priority="24">
      <formula>E$8&lt;&gt;""</formula>
    </cfRule>
  </conditionalFormatting>
  <conditionalFormatting sqref="E82:AI83">
    <cfRule type="expression" dxfId="296" priority="23">
      <formula>E$8&lt;&gt;""</formula>
    </cfRule>
  </conditionalFormatting>
  <conditionalFormatting sqref="E78:AI78">
    <cfRule type="expression" dxfId="295" priority="22">
      <formula>E$8&lt;&gt;""</formula>
    </cfRule>
  </conditionalFormatting>
  <conditionalFormatting sqref="E79:AI80">
    <cfRule type="expression" dxfId="294" priority="21">
      <formula>E$8&lt;&gt;""</formula>
    </cfRule>
  </conditionalFormatting>
  <conditionalFormatting sqref="E75:AI75">
    <cfRule type="expression" dxfId="293" priority="20">
      <formula>E$8&lt;&gt;""</formula>
    </cfRule>
  </conditionalFormatting>
  <conditionalFormatting sqref="E76:AI77">
    <cfRule type="expression" dxfId="292" priority="19">
      <formula>E$8&lt;&gt;""</formula>
    </cfRule>
  </conditionalFormatting>
  <conditionalFormatting sqref="E72:AI72">
    <cfRule type="expression" dxfId="291" priority="18">
      <formula>E$8&lt;&gt;""</formula>
    </cfRule>
  </conditionalFormatting>
  <conditionalFormatting sqref="E73:AI74">
    <cfRule type="expression" dxfId="290" priority="17">
      <formula>E$8&lt;&gt;""</formula>
    </cfRule>
  </conditionalFormatting>
  <conditionalFormatting sqref="E69">
    <cfRule type="expression" dxfId="289" priority="16">
      <formula>E$8&lt;&gt;""</formula>
    </cfRule>
  </conditionalFormatting>
  <conditionalFormatting sqref="E70:E71">
    <cfRule type="expression" dxfId="288" priority="15">
      <formula>E$8&lt;&gt;""</formula>
    </cfRule>
  </conditionalFormatting>
  <conditionalFormatting sqref="E66">
    <cfRule type="expression" dxfId="287" priority="14">
      <formula>E$8&lt;&gt;""</formula>
    </cfRule>
  </conditionalFormatting>
  <conditionalFormatting sqref="E67:E68">
    <cfRule type="expression" dxfId="286" priority="13">
      <formula>E$8&lt;&gt;""</formula>
    </cfRule>
  </conditionalFormatting>
  <conditionalFormatting sqref="E63">
    <cfRule type="expression" dxfId="285" priority="12">
      <formula>E$8&lt;&gt;""</formula>
    </cfRule>
  </conditionalFormatting>
  <conditionalFormatting sqref="E64:E65">
    <cfRule type="expression" dxfId="284" priority="11">
      <formula>E$8&lt;&gt;""</formula>
    </cfRule>
  </conditionalFormatting>
  <conditionalFormatting sqref="E60">
    <cfRule type="expression" dxfId="283" priority="10">
      <formula>E$8&lt;&gt;""</formula>
    </cfRule>
  </conditionalFormatting>
  <conditionalFormatting sqref="E61:E62">
    <cfRule type="expression" dxfId="282" priority="9">
      <formula>E$8&lt;&gt;""</formula>
    </cfRule>
  </conditionalFormatting>
  <conditionalFormatting sqref="E57:AI57">
    <cfRule type="expression" dxfId="281" priority="8">
      <formula>E$8&lt;&gt;""</formula>
    </cfRule>
  </conditionalFormatting>
  <conditionalFormatting sqref="E58:AI59">
    <cfRule type="expression" dxfId="280" priority="7">
      <formula>E$8&lt;&gt;""</formula>
    </cfRule>
  </conditionalFormatting>
  <conditionalFormatting sqref="E54:AI54">
    <cfRule type="expression" dxfId="279" priority="6">
      <formula>E$8&lt;&gt;""</formula>
    </cfRule>
  </conditionalFormatting>
  <conditionalFormatting sqref="E55:AI56">
    <cfRule type="expression" dxfId="278" priority="5">
      <formula>E$8&lt;&gt;""</formula>
    </cfRule>
  </conditionalFormatting>
  <conditionalFormatting sqref="E51:AI51">
    <cfRule type="expression" dxfId="277" priority="4">
      <formula>E$8&lt;&gt;""</formula>
    </cfRule>
  </conditionalFormatting>
  <conditionalFormatting sqref="E52:AI53">
    <cfRule type="expression" dxfId="276" priority="3">
      <formula>E$8&lt;&gt;""</formula>
    </cfRule>
  </conditionalFormatting>
  <conditionalFormatting sqref="E48:AI48">
    <cfRule type="expression" dxfId="275" priority="2">
      <formula>E$8&lt;&gt;""</formula>
    </cfRule>
  </conditionalFormatting>
  <conditionalFormatting sqref="E49:AI50">
    <cfRule type="expression" dxfId="274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53861759-6E8C-4887-9B1D-F1D306EBBB06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BD3CDF3-CDD1-46EF-BB46-B23FF5A4C815}">
          <x14:formula1>
            <xm:f>Sources!$L$3:$L$54</xm:f>
          </x14:formula1>
          <xm:sqref>B10</xm:sqref>
        </x14:dataValidation>
        <x14:dataValidation type="list" allowBlank="1" showInputMessage="1" showErrorMessage="1" xr:uid="{381DDFFA-683A-40D0-A510-7A4A735A1B64}">
          <x14:formula1>
            <xm:f>Sources!$H$3:$H$6</xm:f>
          </x14:formula1>
          <xm:sqref>C4</xm:sqref>
        </x14:dataValidation>
        <x14:dataValidation type="list" allowBlank="1" showInputMessage="1" showErrorMessage="1" xr:uid="{96ED7662-D013-4AA2-9AAA-CE3BFA0F2F40}">
          <x14:formula1>
            <xm:f>Sources!$C$3:$C$14</xm:f>
          </x14:formula1>
          <xm:sqref>C3</xm:sqref>
        </x14:dataValidation>
        <x14:dataValidation type="list" allowBlank="1" showInputMessage="1" showErrorMessage="1" xr:uid="{EA79850B-9025-42F8-9DF0-34CC1F2FD1CE}">
          <x14:formula1>
            <xm:f>Sources!$F$3:$F$14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E533-B3CC-49ED-BC95-F538DA28E397}">
  <sheetPr codeName="Feuil7"/>
  <dimension ref="B1:AW113"/>
  <sheetViews>
    <sheetView showZeros="0" workbookViewId="0">
      <pane xSplit="4" ySplit="8" topLeftCell="E8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Juin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7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22</v>
      </c>
      <c r="F7" s="18">
        <f t="shared" ref="F7:AF7" si="0">_xlfn.ISOWEEKNUM(F8)</f>
        <v>22</v>
      </c>
      <c r="G7" s="18">
        <f t="shared" si="0"/>
        <v>22</v>
      </c>
      <c r="H7" s="18">
        <f t="shared" si="0"/>
        <v>22</v>
      </c>
      <c r="I7" s="18">
        <f t="shared" si="0"/>
        <v>22</v>
      </c>
      <c r="J7" s="18">
        <f t="shared" si="0"/>
        <v>23</v>
      </c>
      <c r="K7" s="18">
        <f t="shared" si="0"/>
        <v>23</v>
      </c>
      <c r="L7" s="18">
        <f t="shared" si="0"/>
        <v>23</v>
      </c>
      <c r="M7" s="18">
        <f t="shared" si="0"/>
        <v>23</v>
      </c>
      <c r="N7" s="18">
        <f t="shared" si="0"/>
        <v>23</v>
      </c>
      <c r="O7" s="18">
        <f t="shared" si="0"/>
        <v>23</v>
      </c>
      <c r="P7" s="18">
        <f t="shared" si="0"/>
        <v>23</v>
      </c>
      <c r="Q7" s="18">
        <f t="shared" si="0"/>
        <v>24</v>
      </c>
      <c r="R7" s="18">
        <f t="shared" si="0"/>
        <v>24</v>
      </c>
      <c r="S7" s="18">
        <f t="shared" si="0"/>
        <v>24</v>
      </c>
      <c r="T7" s="18">
        <f t="shared" si="0"/>
        <v>24</v>
      </c>
      <c r="U7" s="18">
        <f t="shared" si="0"/>
        <v>24</v>
      </c>
      <c r="V7" s="18">
        <f t="shared" si="0"/>
        <v>24</v>
      </c>
      <c r="W7" s="18">
        <f t="shared" si="0"/>
        <v>24</v>
      </c>
      <c r="X7" s="18">
        <f t="shared" si="0"/>
        <v>25</v>
      </c>
      <c r="Y7" s="18">
        <f t="shared" si="0"/>
        <v>25</v>
      </c>
      <c r="Z7" s="18">
        <f t="shared" si="0"/>
        <v>25</v>
      </c>
      <c r="AA7" s="18">
        <f t="shared" si="0"/>
        <v>25</v>
      </c>
      <c r="AB7" s="18">
        <f t="shared" si="0"/>
        <v>25</v>
      </c>
      <c r="AC7" s="18">
        <f t="shared" si="0"/>
        <v>25</v>
      </c>
      <c r="AD7" s="18">
        <f t="shared" si="0"/>
        <v>25</v>
      </c>
      <c r="AE7" s="18">
        <f t="shared" si="0"/>
        <v>26</v>
      </c>
      <c r="AF7" s="18">
        <f t="shared" si="0"/>
        <v>26</v>
      </c>
      <c r="AG7" s="18">
        <f>IF(AG8&lt;&gt;"",_xlfn.ISOWEEKNUM(AG8),"")</f>
        <v>26</v>
      </c>
      <c r="AH7" s="18">
        <f t="shared" ref="AH7:AI7" si="1">IF(AH8&lt;&gt;"",_xlfn.ISOWEEKNUM(AH8),"")</f>
        <v>26</v>
      </c>
      <c r="AI7" s="18" t="str">
        <f t="shared" si="1"/>
        <v/>
      </c>
    </row>
    <row r="8" spans="2:49" ht="106.2" customHeight="1">
      <c r="B8" s="18"/>
      <c r="C8" s="18"/>
      <c r="D8" s="18"/>
      <c r="E8" s="38">
        <f>DATEVALUE("01 "&amp;C3&amp;C2)</f>
        <v>44713</v>
      </c>
      <c r="F8" s="39">
        <f>E8+1</f>
        <v>44714</v>
      </c>
      <c r="G8" s="39">
        <f t="shared" ref="G8:AF8" si="2">F8+1</f>
        <v>44715</v>
      </c>
      <c r="H8" s="39">
        <f t="shared" si="2"/>
        <v>44716</v>
      </c>
      <c r="I8" s="39">
        <f t="shared" si="2"/>
        <v>44717</v>
      </c>
      <c r="J8" s="39">
        <f t="shared" si="2"/>
        <v>44718</v>
      </c>
      <c r="K8" s="39">
        <f t="shared" si="2"/>
        <v>44719</v>
      </c>
      <c r="L8" s="39">
        <f t="shared" si="2"/>
        <v>44720</v>
      </c>
      <c r="M8" s="39">
        <f t="shared" si="2"/>
        <v>44721</v>
      </c>
      <c r="N8" s="39">
        <f t="shared" si="2"/>
        <v>44722</v>
      </c>
      <c r="O8" s="39">
        <f t="shared" si="2"/>
        <v>44723</v>
      </c>
      <c r="P8" s="39">
        <f t="shared" si="2"/>
        <v>44724</v>
      </c>
      <c r="Q8" s="39">
        <f t="shared" si="2"/>
        <v>44725</v>
      </c>
      <c r="R8" s="39">
        <f t="shared" si="2"/>
        <v>44726</v>
      </c>
      <c r="S8" s="39">
        <f t="shared" si="2"/>
        <v>44727</v>
      </c>
      <c r="T8" s="39">
        <f t="shared" si="2"/>
        <v>44728</v>
      </c>
      <c r="U8" s="39">
        <f t="shared" si="2"/>
        <v>44729</v>
      </c>
      <c r="V8" s="39">
        <f t="shared" si="2"/>
        <v>44730</v>
      </c>
      <c r="W8" s="39">
        <f t="shared" si="2"/>
        <v>44731</v>
      </c>
      <c r="X8" s="39">
        <f t="shared" si="2"/>
        <v>44732</v>
      </c>
      <c r="Y8" s="39">
        <f t="shared" si="2"/>
        <v>44733</v>
      </c>
      <c r="Z8" s="39">
        <f t="shared" si="2"/>
        <v>44734</v>
      </c>
      <c r="AA8" s="39">
        <f t="shared" si="2"/>
        <v>44735</v>
      </c>
      <c r="AB8" s="39">
        <f t="shared" si="2"/>
        <v>44736</v>
      </c>
      <c r="AC8" s="39">
        <f t="shared" si="2"/>
        <v>44737</v>
      </c>
      <c r="AD8" s="39">
        <f t="shared" si="2"/>
        <v>44738</v>
      </c>
      <c r="AE8" s="39">
        <f t="shared" si="2"/>
        <v>44739</v>
      </c>
      <c r="AF8" s="39">
        <f t="shared" si="2"/>
        <v>44740</v>
      </c>
      <c r="AG8" s="39">
        <f>IF(MONTH($AF$8+1)=MONTH($AF$8),$AF$8+1,"")</f>
        <v>44741</v>
      </c>
      <c r="AH8" s="39">
        <f>IF(MONTH($AF$8+2)=MONTH($AF$8),$AF$8+2,"")</f>
        <v>44742</v>
      </c>
      <c r="AI8" s="39" t="str">
        <f>IF(MONTH($AF$8+3)=MONTH($AF$8),$AF$8+3,"")</f>
        <v/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272" priority="35">
      <formula>$G$2&lt;&gt;""</formula>
    </cfRule>
    <cfRule type="expression" dxfId="271" priority="37">
      <formula>$G$2</formula>
    </cfRule>
    <cfRule type="expression" dxfId="270" priority="38">
      <formula>$G$2</formula>
    </cfRule>
  </conditionalFormatting>
  <conditionalFormatting sqref="C9:D92">
    <cfRule type="expression" dxfId="269" priority="36">
      <formula>$E$8&lt;&gt;""</formula>
    </cfRule>
  </conditionalFormatting>
  <conditionalFormatting sqref="E8:AI8">
    <cfRule type="expression" dxfId="268" priority="34">
      <formula>E$8&lt;&gt;""</formula>
    </cfRule>
  </conditionalFormatting>
  <conditionalFormatting sqref="E41:AI47 F9 F17:F19 E21 J9:AI9 O60:AI71 E22:F40 M34:AI40 AC10:AI33">
    <cfRule type="expression" dxfId="267" priority="33">
      <formula>E$8&lt;&gt;""</formula>
    </cfRule>
  </conditionalFormatting>
  <conditionalFormatting sqref="E7:AI7">
    <cfRule type="expression" dxfId="266" priority="32">
      <formula>E$8&lt;&gt;""</formula>
    </cfRule>
  </conditionalFormatting>
  <conditionalFormatting sqref="E6:AI6">
    <cfRule type="expression" dxfId="265" priority="31">
      <formula>E$8&lt;&gt;""</formula>
    </cfRule>
  </conditionalFormatting>
  <conditionalFormatting sqref="E90:AI90">
    <cfRule type="expression" dxfId="264" priority="30">
      <formula>E$8&lt;&gt;""</formula>
    </cfRule>
  </conditionalFormatting>
  <conditionalFormatting sqref="E91:AI92">
    <cfRule type="expression" dxfId="263" priority="29">
      <formula>E$8&lt;&gt;""</formula>
    </cfRule>
  </conditionalFormatting>
  <conditionalFormatting sqref="E87:AI87">
    <cfRule type="expression" dxfId="262" priority="28">
      <formula>E$8&lt;&gt;""</formula>
    </cfRule>
  </conditionalFormatting>
  <conditionalFormatting sqref="E88:AI89">
    <cfRule type="expression" dxfId="261" priority="27">
      <formula>E$8&lt;&gt;""</formula>
    </cfRule>
  </conditionalFormatting>
  <conditionalFormatting sqref="E84:AI84">
    <cfRule type="expression" dxfId="260" priority="26">
      <formula>E$8&lt;&gt;""</formula>
    </cfRule>
  </conditionalFormatting>
  <conditionalFormatting sqref="E85:AI86">
    <cfRule type="expression" dxfId="259" priority="25">
      <formula>E$8&lt;&gt;""</formula>
    </cfRule>
  </conditionalFormatting>
  <conditionalFormatting sqref="E81:AI81">
    <cfRule type="expression" dxfId="258" priority="24">
      <formula>E$8&lt;&gt;""</formula>
    </cfRule>
  </conditionalFormatting>
  <conditionalFormatting sqref="E82:AI83">
    <cfRule type="expression" dxfId="257" priority="23">
      <formula>E$8&lt;&gt;""</formula>
    </cfRule>
  </conditionalFormatting>
  <conditionalFormatting sqref="E78:AI78">
    <cfRule type="expression" dxfId="256" priority="22">
      <formula>E$8&lt;&gt;""</formula>
    </cfRule>
  </conditionalFormatting>
  <conditionalFormatting sqref="E79:AI80">
    <cfRule type="expression" dxfId="255" priority="21">
      <formula>E$8&lt;&gt;""</formula>
    </cfRule>
  </conditionalFormatting>
  <conditionalFormatting sqref="E75:AI75">
    <cfRule type="expression" dxfId="254" priority="20">
      <formula>E$8&lt;&gt;""</formula>
    </cfRule>
  </conditionalFormatting>
  <conditionalFormatting sqref="E76:AI77">
    <cfRule type="expression" dxfId="253" priority="19">
      <formula>E$8&lt;&gt;""</formula>
    </cfRule>
  </conditionalFormatting>
  <conditionalFormatting sqref="E72:AI72">
    <cfRule type="expression" dxfId="252" priority="18">
      <formula>E$8&lt;&gt;""</formula>
    </cfRule>
  </conditionalFormatting>
  <conditionalFormatting sqref="E73:AI74">
    <cfRule type="expression" dxfId="251" priority="17">
      <formula>E$8&lt;&gt;""</formula>
    </cfRule>
  </conditionalFormatting>
  <conditionalFormatting sqref="E69">
    <cfRule type="expression" dxfId="250" priority="16">
      <formula>E$8&lt;&gt;""</formula>
    </cfRule>
  </conditionalFormatting>
  <conditionalFormatting sqref="E70:E71">
    <cfRule type="expression" dxfId="249" priority="15">
      <formula>E$8&lt;&gt;""</formula>
    </cfRule>
  </conditionalFormatting>
  <conditionalFormatting sqref="E66">
    <cfRule type="expression" dxfId="248" priority="14">
      <formula>E$8&lt;&gt;""</formula>
    </cfRule>
  </conditionalFormatting>
  <conditionalFormatting sqref="E67:E68">
    <cfRule type="expression" dxfId="247" priority="13">
      <formula>E$8&lt;&gt;""</formula>
    </cfRule>
  </conditionalFormatting>
  <conditionalFormatting sqref="E63">
    <cfRule type="expression" dxfId="246" priority="12">
      <formula>E$8&lt;&gt;""</formula>
    </cfRule>
  </conditionalFormatting>
  <conditionalFormatting sqref="E64:E65">
    <cfRule type="expression" dxfId="245" priority="11">
      <formula>E$8&lt;&gt;""</formula>
    </cfRule>
  </conditionalFormatting>
  <conditionalFormatting sqref="E60">
    <cfRule type="expression" dxfId="244" priority="10">
      <formula>E$8&lt;&gt;""</formula>
    </cfRule>
  </conditionalFormatting>
  <conditionalFormatting sqref="E61:E62">
    <cfRule type="expression" dxfId="243" priority="9">
      <formula>E$8&lt;&gt;""</formula>
    </cfRule>
  </conditionalFormatting>
  <conditionalFormatting sqref="E57:AI57">
    <cfRule type="expression" dxfId="242" priority="8">
      <formula>E$8&lt;&gt;""</formula>
    </cfRule>
  </conditionalFormatting>
  <conditionalFormatting sqref="E58:AI59">
    <cfRule type="expression" dxfId="241" priority="7">
      <formula>E$8&lt;&gt;""</formula>
    </cfRule>
  </conditionalFormatting>
  <conditionalFormatting sqref="E54:AI54">
    <cfRule type="expression" dxfId="240" priority="6">
      <formula>E$8&lt;&gt;""</formula>
    </cfRule>
  </conditionalFormatting>
  <conditionalFormatting sqref="E55:AI56">
    <cfRule type="expression" dxfId="239" priority="5">
      <formula>E$8&lt;&gt;""</formula>
    </cfRule>
  </conditionalFormatting>
  <conditionalFormatting sqref="E51:AI51">
    <cfRule type="expression" dxfId="238" priority="4">
      <formula>E$8&lt;&gt;""</formula>
    </cfRule>
  </conditionalFormatting>
  <conditionalFormatting sqref="E52:AI53">
    <cfRule type="expression" dxfId="237" priority="3">
      <formula>E$8&lt;&gt;""</formula>
    </cfRule>
  </conditionalFormatting>
  <conditionalFormatting sqref="E48:AI48">
    <cfRule type="expression" dxfId="236" priority="2">
      <formula>E$8&lt;&gt;""</formula>
    </cfRule>
  </conditionalFormatting>
  <conditionalFormatting sqref="E49:AI50">
    <cfRule type="expression" dxfId="235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A8CADD0C-366D-4BBA-B0C7-0080385FB1EE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2FC5053-D85A-4627-8400-577C4E9B68BC}">
          <x14:formula1>
            <xm:f>Sources!$F$3:$F$14</xm:f>
          </x14:formula1>
          <xm:sqref>C2</xm:sqref>
        </x14:dataValidation>
        <x14:dataValidation type="list" allowBlank="1" showInputMessage="1" showErrorMessage="1" xr:uid="{5FF95F29-710A-4C81-9F8A-C9B4A808FACD}">
          <x14:formula1>
            <xm:f>Sources!$C$3:$C$14</xm:f>
          </x14:formula1>
          <xm:sqref>C3</xm:sqref>
        </x14:dataValidation>
        <x14:dataValidation type="list" allowBlank="1" showInputMessage="1" showErrorMessage="1" xr:uid="{CBC3A2BE-41CF-4F50-AADA-A3454C3122EA}">
          <x14:formula1>
            <xm:f>Sources!$H$3:$H$6</xm:f>
          </x14:formula1>
          <xm:sqref>C4</xm:sqref>
        </x14:dataValidation>
        <x14:dataValidation type="list" allowBlank="1" showInputMessage="1" showErrorMessage="1" xr:uid="{9B507DF5-2638-48B5-8EF7-27440E20A64C}">
          <x14:formula1>
            <xm:f>Sources!$L$3:$L$54</xm:f>
          </x14:formula1>
          <xm:sqref>B10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0723-CA09-4B81-90B9-7541BE8F892C}">
  <sheetPr codeName="Feuil8"/>
  <dimension ref="B1:AW113"/>
  <sheetViews>
    <sheetView showZeros="0" workbookViewId="0">
      <pane xSplit="4" ySplit="8" topLeftCell="E8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Juillet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8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26</v>
      </c>
      <c r="F7" s="18">
        <f t="shared" ref="F7:AF7" si="0">_xlfn.ISOWEEKNUM(F8)</f>
        <v>26</v>
      </c>
      <c r="G7" s="18">
        <f t="shared" si="0"/>
        <v>26</v>
      </c>
      <c r="H7" s="18">
        <f t="shared" si="0"/>
        <v>27</v>
      </c>
      <c r="I7" s="18">
        <f t="shared" si="0"/>
        <v>27</v>
      </c>
      <c r="J7" s="18">
        <f t="shared" si="0"/>
        <v>27</v>
      </c>
      <c r="K7" s="18">
        <f t="shared" si="0"/>
        <v>27</v>
      </c>
      <c r="L7" s="18">
        <f t="shared" si="0"/>
        <v>27</v>
      </c>
      <c r="M7" s="18">
        <f t="shared" si="0"/>
        <v>27</v>
      </c>
      <c r="N7" s="18">
        <f t="shared" si="0"/>
        <v>27</v>
      </c>
      <c r="O7" s="18">
        <f t="shared" si="0"/>
        <v>28</v>
      </c>
      <c r="P7" s="18">
        <f t="shared" si="0"/>
        <v>28</v>
      </c>
      <c r="Q7" s="18">
        <f t="shared" si="0"/>
        <v>28</v>
      </c>
      <c r="R7" s="18">
        <f t="shared" si="0"/>
        <v>28</v>
      </c>
      <c r="S7" s="18">
        <f t="shared" si="0"/>
        <v>28</v>
      </c>
      <c r="T7" s="18">
        <f t="shared" si="0"/>
        <v>28</v>
      </c>
      <c r="U7" s="18">
        <f t="shared" si="0"/>
        <v>28</v>
      </c>
      <c r="V7" s="18">
        <f t="shared" si="0"/>
        <v>29</v>
      </c>
      <c r="W7" s="18">
        <f t="shared" si="0"/>
        <v>29</v>
      </c>
      <c r="X7" s="18">
        <f t="shared" si="0"/>
        <v>29</v>
      </c>
      <c r="Y7" s="18">
        <f t="shared" si="0"/>
        <v>29</v>
      </c>
      <c r="Z7" s="18">
        <f t="shared" si="0"/>
        <v>29</v>
      </c>
      <c r="AA7" s="18">
        <f t="shared" si="0"/>
        <v>29</v>
      </c>
      <c r="AB7" s="18">
        <f t="shared" si="0"/>
        <v>29</v>
      </c>
      <c r="AC7" s="18">
        <f t="shared" si="0"/>
        <v>30</v>
      </c>
      <c r="AD7" s="18">
        <f t="shared" si="0"/>
        <v>30</v>
      </c>
      <c r="AE7" s="18">
        <f t="shared" si="0"/>
        <v>30</v>
      </c>
      <c r="AF7" s="18">
        <f t="shared" si="0"/>
        <v>30</v>
      </c>
      <c r="AG7" s="18">
        <f>IF(AG8&lt;&gt;"",_xlfn.ISOWEEKNUM(AG8),"")</f>
        <v>30</v>
      </c>
      <c r="AH7" s="18">
        <f t="shared" ref="AH7:AI7" si="1">IF(AH8&lt;&gt;"",_xlfn.ISOWEEKNUM(AH8),"")</f>
        <v>30</v>
      </c>
      <c r="AI7" s="18">
        <f t="shared" si="1"/>
        <v>30</v>
      </c>
    </row>
    <row r="8" spans="2:49" ht="106.2" customHeight="1">
      <c r="B8" s="18"/>
      <c r="C8" s="18"/>
      <c r="D8" s="18"/>
      <c r="E8" s="38">
        <f>DATEVALUE("01 "&amp;C3&amp;C2)</f>
        <v>44743</v>
      </c>
      <c r="F8" s="39">
        <f>E8+1</f>
        <v>44744</v>
      </c>
      <c r="G8" s="39">
        <f t="shared" ref="G8:AF8" si="2">F8+1</f>
        <v>44745</v>
      </c>
      <c r="H8" s="39">
        <f t="shared" si="2"/>
        <v>44746</v>
      </c>
      <c r="I8" s="39">
        <f t="shared" si="2"/>
        <v>44747</v>
      </c>
      <c r="J8" s="39">
        <f t="shared" si="2"/>
        <v>44748</v>
      </c>
      <c r="K8" s="39">
        <f t="shared" si="2"/>
        <v>44749</v>
      </c>
      <c r="L8" s="39">
        <f t="shared" si="2"/>
        <v>44750</v>
      </c>
      <c r="M8" s="39">
        <f t="shared" si="2"/>
        <v>44751</v>
      </c>
      <c r="N8" s="39">
        <f t="shared" si="2"/>
        <v>44752</v>
      </c>
      <c r="O8" s="39">
        <f t="shared" si="2"/>
        <v>44753</v>
      </c>
      <c r="P8" s="39">
        <f t="shared" si="2"/>
        <v>44754</v>
      </c>
      <c r="Q8" s="39">
        <f t="shared" si="2"/>
        <v>44755</v>
      </c>
      <c r="R8" s="39">
        <f t="shared" si="2"/>
        <v>44756</v>
      </c>
      <c r="S8" s="39">
        <f t="shared" si="2"/>
        <v>44757</v>
      </c>
      <c r="T8" s="39">
        <f t="shared" si="2"/>
        <v>44758</v>
      </c>
      <c r="U8" s="39">
        <f t="shared" si="2"/>
        <v>44759</v>
      </c>
      <c r="V8" s="39">
        <f t="shared" si="2"/>
        <v>44760</v>
      </c>
      <c r="W8" s="39">
        <f t="shared" si="2"/>
        <v>44761</v>
      </c>
      <c r="X8" s="39">
        <f t="shared" si="2"/>
        <v>44762</v>
      </c>
      <c r="Y8" s="39">
        <f t="shared" si="2"/>
        <v>44763</v>
      </c>
      <c r="Z8" s="39">
        <f t="shared" si="2"/>
        <v>44764</v>
      </c>
      <c r="AA8" s="39">
        <f t="shared" si="2"/>
        <v>44765</v>
      </c>
      <c r="AB8" s="39">
        <f t="shared" si="2"/>
        <v>44766</v>
      </c>
      <c r="AC8" s="39">
        <f t="shared" si="2"/>
        <v>44767</v>
      </c>
      <c r="AD8" s="39">
        <f t="shared" si="2"/>
        <v>44768</v>
      </c>
      <c r="AE8" s="39">
        <f t="shared" si="2"/>
        <v>44769</v>
      </c>
      <c r="AF8" s="39">
        <f t="shared" si="2"/>
        <v>44770</v>
      </c>
      <c r="AG8" s="39">
        <f>IF(MONTH($AF$8+1)=MONTH($AF$8),$AF$8+1,"")</f>
        <v>44771</v>
      </c>
      <c r="AH8" s="39">
        <f>IF(MONTH($AF$8+2)=MONTH($AF$8),$AF$8+2,"")</f>
        <v>44772</v>
      </c>
      <c r="AI8" s="39">
        <f>IF(MONTH($AF$8+3)=MONTH($AF$8),$AF$8+3,"")</f>
        <v>44773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233" priority="35">
      <formula>$G$2&lt;&gt;""</formula>
    </cfRule>
    <cfRule type="expression" dxfId="232" priority="37">
      <formula>$G$2</formula>
    </cfRule>
    <cfRule type="expression" dxfId="231" priority="38">
      <formula>$G$2</formula>
    </cfRule>
  </conditionalFormatting>
  <conditionalFormatting sqref="C9:D92">
    <cfRule type="expression" dxfId="230" priority="36">
      <formula>$E$8&lt;&gt;""</formula>
    </cfRule>
  </conditionalFormatting>
  <conditionalFormatting sqref="E8:AI8">
    <cfRule type="expression" dxfId="229" priority="34">
      <formula>E$8&lt;&gt;""</formula>
    </cfRule>
  </conditionalFormatting>
  <conditionalFormatting sqref="E41:AI47 F9 F17:F19 E21 J9:AI9 O60:AI71 E22:F40 M34:AI40 AC10:AI33">
    <cfRule type="expression" dxfId="228" priority="33">
      <formula>E$8&lt;&gt;""</formula>
    </cfRule>
  </conditionalFormatting>
  <conditionalFormatting sqref="E7:AI7">
    <cfRule type="expression" dxfId="227" priority="32">
      <formula>E$8&lt;&gt;""</formula>
    </cfRule>
  </conditionalFormatting>
  <conditionalFormatting sqref="E6:AI6">
    <cfRule type="expression" dxfId="226" priority="31">
      <formula>E$8&lt;&gt;""</formula>
    </cfRule>
  </conditionalFormatting>
  <conditionalFormatting sqref="E90:AI90">
    <cfRule type="expression" dxfId="225" priority="30">
      <formula>E$8&lt;&gt;""</formula>
    </cfRule>
  </conditionalFormatting>
  <conditionalFormatting sqref="E91:AI92">
    <cfRule type="expression" dxfId="224" priority="29">
      <formula>E$8&lt;&gt;""</formula>
    </cfRule>
  </conditionalFormatting>
  <conditionalFormatting sqref="E87:AI87">
    <cfRule type="expression" dxfId="223" priority="28">
      <formula>E$8&lt;&gt;""</formula>
    </cfRule>
  </conditionalFormatting>
  <conditionalFormatting sqref="E88:AI89">
    <cfRule type="expression" dxfId="222" priority="27">
      <formula>E$8&lt;&gt;""</formula>
    </cfRule>
  </conditionalFormatting>
  <conditionalFormatting sqref="E84:AI84">
    <cfRule type="expression" dxfId="221" priority="26">
      <formula>E$8&lt;&gt;""</formula>
    </cfRule>
  </conditionalFormatting>
  <conditionalFormatting sqref="E85:AI86">
    <cfRule type="expression" dxfId="220" priority="25">
      <formula>E$8&lt;&gt;""</formula>
    </cfRule>
  </conditionalFormatting>
  <conditionalFormatting sqref="E81:AI81">
    <cfRule type="expression" dxfId="219" priority="24">
      <formula>E$8&lt;&gt;""</formula>
    </cfRule>
  </conditionalFormatting>
  <conditionalFormatting sqref="E82:AI83">
    <cfRule type="expression" dxfId="218" priority="23">
      <formula>E$8&lt;&gt;""</formula>
    </cfRule>
  </conditionalFormatting>
  <conditionalFormatting sqref="E78:AI78">
    <cfRule type="expression" dxfId="217" priority="22">
      <formula>E$8&lt;&gt;""</formula>
    </cfRule>
  </conditionalFormatting>
  <conditionalFormatting sqref="E79:AI80">
    <cfRule type="expression" dxfId="216" priority="21">
      <formula>E$8&lt;&gt;""</formula>
    </cfRule>
  </conditionalFormatting>
  <conditionalFormatting sqref="E75:AI75">
    <cfRule type="expression" dxfId="215" priority="20">
      <formula>E$8&lt;&gt;""</formula>
    </cfRule>
  </conditionalFormatting>
  <conditionalFormatting sqref="E76:AI77">
    <cfRule type="expression" dxfId="214" priority="19">
      <formula>E$8&lt;&gt;""</formula>
    </cfRule>
  </conditionalFormatting>
  <conditionalFormatting sqref="E72:AI72">
    <cfRule type="expression" dxfId="213" priority="18">
      <formula>E$8&lt;&gt;""</formula>
    </cfRule>
  </conditionalFormatting>
  <conditionalFormatting sqref="E73:AI74">
    <cfRule type="expression" dxfId="212" priority="17">
      <formula>E$8&lt;&gt;""</formula>
    </cfRule>
  </conditionalFormatting>
  <conditionalFormatting sqref="E69">
    <cfRule type="expression" dxfId="211" priority="16">
      <formula>E$8&lt;&gt;""</formula>
    </cfRule>
  </conditionalFormatting>
  <conditionalFormatting sqref="E70:E71">
    <cfRule type="expression" dxfId="210" priority="15">
      <formula>E$8&lt;&gt;""</formula>
    </cfRule>
  </conditionalFormatting>
  <conditionalFormatting sqref="E66">
    <cfRule type="expression" dxfId="209" priority="14">
      <formula>E$8&lt;&gt;""</formula>
    </cfRule>
  </conditionalFormatting>
  <conditionalFormatting sqref="E67:E68">
    <cfRule type="expression" dxfId="208" priority="13">
      <formula>E$8&lt;&gt;""</formula>
    </cfRule>
  </conditionalFormatting>
  <conditionalFormatting sqref="E63">
    <cfRule type="expression" dxfId="207" priority="12">
      <formula>E$8&lt;&gt;""</formula>
    </cfRule>
  </conditionalFormatting>
  <conditionalFormatting sqref="E64:E65">
    <cfRule type="expression" dxfId="206" priority="11">
      <formula>E$8&lt;&gt;""</formula>
    </cfRule>
  </conditionalFormatting>
  <conditionalFormatting sqref="E60">
    <cfRule type="expression" dxfId="205" priority="10">
      <formula>E$8&lt;&gt;""</formula>
    </cfRule>
  </conditionalFormatting>
  <conditionalFormatting sqref="E61:E62">
    <cfRule type="expression" dxfId="204" priority="9">
      <formula>E$8&lt;&gt;""</formula>
    </cfRule>
  </conditionalFormatting>
  <conditionalFormatting sqref="E57:AI57">
    <cfRule type="expression" dxfId="203" priority="8">
      <formula>E$8&lt;&gt;""</formula>
    </cfRule>
  </conditionalFormatting>
  <conditionalFormatting sqref="E58:AI59">
    <cfRule type="expression" dxfId="202" priority="7">
      <formula>E$8&lt;&gt;""</formula>
    </cfRule>
  </conditionalFormatting>
  <conditionalFormatting sqref="E54:AI54">
    <cfRule type="expression" dxfId="201" priority="6">
      <formula>E$8&lt;&gt;""</formula>
    </cfRule>
  </conditionalFormatting>
  <conditionalFormatting sqref="E55:AI56">
    <cfRule type="expression" dxfId="200" priority="5">
      <formula>E$8&lt;&gt;""</formula>
    </cfRule>
  </conditionalFormatting>
  <conditionalFormatting sqref="E51:AI51">
    <cfRule type="expression" dxfId="199" priority="4">
      <formula>E$8&lt;&gt;""</formula>
    </cfRule>
  </conditionalFormatting>
  <conditionalFormatting sqref="E52:AI53">
    <cfRule type="expression" dxfId="198" priority="3">
      <formula>E$8&lt;&gt;""</formula>
    </cfRule>
  </conditionalFormatting>
  <conditionalFormatting sqref="E48:AI48">
    <cfRule type="expression" dxfId="197" priority="2">
      <formula>E$8&lt;&gt;""</formula>
    </cfRule>
  </conditionalFormatting>
  <conditionalFormatting sqref="E49:AI50">
    <cfRule type="expression" dxfId="196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7A2282A0-B8D9-46DD-8F20-77B905086089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657178C-CF0C-4B8D-AA28-41C5D2E67DB5}">
          <x14:formula1>
            <xm:f>Sources!$F$3:$F$14</xm:f>
          </x14:formula1>
          <xm:sqref>C2</xm:sqref>
        </x14:dataValidation>
        <x14:dataValidation type="list" allowBlank="1" showInputMessage="1" showErrorMessage="1" xr:uid="{6A7A4E2E-6DA0-4C91-A9D8-D88B4D24E583}">
          <x14:formula1>
            <xm:f>Sources!$C$3:$C$14</xm:f>
          </x14:formula1>
          <xm:sqref>C3</xm:sqref>
        </x14:dataValidation>
        <x14:dataValidation type="list" allowBlank="1" showInputMessage="1" showErrorMessage="1" xr:uid="{690E22BA-A528-4C6A-A885-E87F31AF5F00}">
          <x14:formula1>
            <xm:f>Sources!$H$3:$H$6</xm:f>
          </x14:formula1>
          <xm:sqref>C4</xm:sqref>
        </x14:dataValidation>
        <x14:dataValidation type="list" allowBlank="1" showInputMessage="1" showErrorMessage="1" xr:uid="{45BE1CDD-EACA-4B9C-9E92-0E15F5347E8D}">
          <x14:formula1>
            <xm:f>Sources!$L$3:$L$54</xm:f>
          </x14:formula1>
          <xm:sqref>B10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30348-EB7B-495E-B914-1DDFA0B9EA7F}">
  <sheetPr codeName="Feuil9"/>
  <dimension ref="B1:AW113"/>
  <sheetViews>
    <sheetView showZeros="0" tabSelected="1" workbookViewId="0">
      <pane xSplit="4" ySplit="8" topLeftCell="E9" activePane="bottomRight" state="frozen"/>
      <selection activeCell="B11" sqref="B11"/>
      <selection pane="topRight" activeCell="B11" sqref="B11"/>
      <selection pane="bottomLeft" activeCell="B11" sqref="B11"/>
      <selection pane="bottomRight" activeCell="N67" sqref="N67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Août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9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1.5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1.5625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3.0625</v>
      </c>
    </row>
    <row r="7" spans="2:49">
      <c r="C7" t="s">
        <v>42</v>
      </c>
      <c r="E7" s="18">
        <f>_xlfn.ISOWEEKNUM(E8)</f>
        <v>31</v>
      </c>
      <c r="F7" s="18">
        <f t="shared" ref="F7:AF7" si="0">_xlfn.ISOWEEKNUM(F8)</f>
        <v>31</v>
      </c>
      <c r="G7" s="18">
        <f t="shared" si="0"/>
        <v>31</v>
      </c>
      <c r="H7" s="18">
        <f t="shared" si="0"/>
        <v>31</v>
      </c>
      <c r="I7" s="18">
        <f t="shared" si="0"/>
        <v>31</v>
      </c>
      <c r="J7" s="18">
        <f t="shared" si="0"/>
        <v>31</v>
      </c>
      <c r="K7" s="18">
        <f t="shared" si="0"/>
        <v>31</v>
      </c>
      <c r="L7" s="18">
        <f t="shared" si="0"/>
        <v>32</v>
      </c>
      <c r="M7" s="18">
        <f t="shared" si="0"/>
        <v>32</v>
      </c>
      <c r="N7" s="18">
        <f t="shared" si="0"/>
        <v>32</v>
      </c>
      <c r="O7" s="18">
        <f t="shared" si="0"/>
        <v>32</v>
      </c>
      <c r="P7" s="18">
        <f t="shared" si="0"/>
        <v>32</v>
      </c>
      <c r="Q7" s="18">
        <f t="shared" si="0"/>
        <v>32</v>
      </c>
      <c r="R7" s="18">
        <f t="shared" si="0"/>
        <v>32</v>
      </c>
      <c r="S7" s="18">
        <f t="shared" si="0"/>
        <v>33</v>
      </c>
      <c r="T7" s="18">
        <f t="shared" si="0"/>
        <v>33</v>
      </c>
      <c r="U7" s="18">
        <f t="shared" si="0"/>
        <v>33</v>
      </c>
      <c r="V7" s="18">
        <f t="shared" si="0"/>
        <v>33</v>
      </c>
      <c r="W7" s="18">
        <f t="shared" si="0"/>
        <v>33</v>
      </c>
      <c r="X7" s="18">
        <f t="shared" si="0"/>
        <v>33</v>
      </c>
      <c r="Y7" s="18">
        <f t="shared" si="0"/>
        <v>33</v>
      </c>
      <c r="Z7" s="18">
        <f t="shared" si="0"/>
        <v>34</v>
      </c>
      <c r="AA7" s="18">
        <f t="shared" si="0"/>
        <v>34</v>
      </c>
      <c r="AB7" s="18">
        <f t="shared" si="0"/>
        <v>34</v>
      </c>
      <c r="AC7" s="18">
        <f t="shared" si="0"/>
        <v>34</v>
      </c>
      <c r="AD7" s="18">
        <f t="shared" si="0"/>
        <v>34</v>
      </c>
      <c r="AE7" s="18">
        <f t="shared" si="0"/>
        <v>34</v>
      </c>
      <c r="AF7" s="18">
        <f t="shared" si="0"/>
        <v>34</v>
      </c>
      <c r="AG7" s="18">
        <f>IF(AG8&lt;&gt;"",_xlfn.ISOWEEKNUM(AG8),"")</f>
        <v>35</v>
      </c>
      <c r="AH7" s="18">
        <f t="shared" ref="AH7:AI7" si="1">IF(AH8&lt;&gt;"",_xlfn.ISOWEEKNUM(AH8),"")</f>
        <v>35</v>
      </c>
      <c r="AI7" s="18">
        <f t="shared" si="1"/>
        <v>35</v>
      </c>
    </row>
    <row r="8" spans="2:49" ht="106.2" customHeight="1">
      <c r="B8" s="18"/>
      <c r="C8" s="18"/>
      <c r="D8" s="18"/>
      <c r="E8" s="38">
        <f>DATEVALUE("01 "&amp;C3&amp;C2)</f>
        <v>44774</v>
      </c>
      <c r="F8" s="39">
        <f>E8+1</f>
        <v>44775</v>
      </c>
      <c r="G8" s="39">
        <f t="shared" ref="G8:AF8" si="2">F8+1</f>
        <v>44776</v>
      </c>
      <c r="H8" s="39">
        <f t="shared" si="2"/>
        <v>44777</v>
      </c>
      <c r="I8" s="39">
        <f t="shared" si="2"/>
        <v>44778</v>
      </c>
      <c r="J8" s="39">
        <f t="shared" si="2"/>
        <v>44779</v>
      </c>
      <c r="K8" s="39">
        <f t="shared" si="2"/>
        <v>44780</v>
      </c>
      <c r="L8" s="39">
        <f t="shared" si="2"/>
        <v>44781</v>
      </c>
      <c r="M8" s="39">
        <f t="shared" si="2"/>
        <v>44782</v>
      </c>
      <c r="N8" s="39">
        <f t="shared" si="2"/>
        <v>44783</v>
      </c>
      <c r="O8" s="39">
        <f t="shared" si="2"/>
        <v>44784</v>
      </c>
      <c r="P8" s="39">
        <f t="shared" si="2"/>
        <v>44785</v>
      </c>
      <c r="Q8" s="39">
        <f t="shared" si="2"/>
        <v>44786</v>
      </c>
      <c r="R8" s="39">
        <f t="shared" si="2"/>
        <v>44787</v>
      </c>
      <c r="S8" s="39">
        <f t="shared" si="2"/>
        <v>44788</v>
      </c>
      <c r="T8" s="39">
        <f t="shared" si="2"/>
        <v>44789</v>
      </c>
      <c r="U8" s="39">
        <f t="shared" si="2"/>
        <v>44790</v>
      </c>
      <c r="V8" s="39">
        <f t="shared" si="2"/>
        <v>44791</v>
      </c>
      <c r="W8" s="39">
        <f t="shared" si="2"/>
        <v>44792</v>
      </c>
      <c r="X8" s="39">
        <f t="shared" si="2"/>
        <v>44793</v>
      </c>
      <c r="Y8" s="39">
        <f t="shared" si="2"/>
        <v>44794</v>
      </c>
      <c r="Z8" s="39">
        <f t="shared" si="2"/>
        <v>44795</v>
      </c>
      <c r="AA8" s="39">
        <f t="shared" si="2"/>
        <v>44796</v>
      </c>
      <c r="AB8" s="39">
        <f t="shared" si="2"/>
        <v>44797</v>
      </c>
      <c r="AC8" s="39">
        <f t="shared" si="2"/>
        <v>44798</v>
      </c>
      <c r="AD8" s="39">
        <f t="shared" si="2"/>
        <v>44799</v>
      </c>
      <c r="AE8" s="39">
        <f t="shared" si="2"/>
        <v>44800</v>
      </c>
      <c r="AF8" s="39">
        <f t="shared" si="2"/>
        <v>44801</v>
      </c>
      <c r="AG8" s="39">
        <f>IF(MONTH($AF$8+1)=MONTH($AF$8),$AF$8+1,"")</f>
        <v>44802</v>
      </c>
      <c r="AH8" s="39">
        <f>IF(MONTH($AF$8+2)=MONTH($AF$8),$AF$8+2,"")</f>
        <v>44803</v>
      </c>
      <c r="AI8" s="39">
        <f>IF(MONTH($AF$8+3)=MONTH($AF$8),$AF$8+3,"")</f>
        <v>44804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44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44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44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44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44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44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44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44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44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4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44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44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  <c r="K72" s="11"/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  <c r="K73" s="11"/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  <c r="K74" s="11"/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  <c r="K75" s="11"/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  <c r="K76" s="11"/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  <c r="K77" s="11"/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  <c r="K78" s="11"/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  <c r="K79" s="11"/>
    </row>
    <row r="80" spans="2:14">
      <c r="C80" s="8">
        <f>IF($E$8&lt;&gt;"",Sources!J74,"")</f>
        <v>0.98958333333333504</v>
      </c>
      <c r="D80" s="8">
        <f>IF($E$8&lt;&gt;"",Sources!K74,"")</f>
        <v>1</v>
      </c>
      <c r="K80" s="11"/>
    </row>
    <row r="81" spans="3:35">
      <c r="C81" s="8">
        <f>IF($E$8&lt;&gt;"",Sources!J75,"")</f>
        <v>1</v>
      </c>
      <c r="D81" s="8">
        <f>IF($E$8&lt;&gt;"",Sources!K75,"")</f>
        <v>1.0104166666666701</v>
      </c>
      <c r="K81" s="11"/>
      <c r="X81" s="45"/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  <c r="K82" s="11"/>
      <c r="X82" s="45"/>
    </row>
    <row r="83" spans="3:35">
      <c r="C83" s="8">
        <f>IF($E$8&lt;&gt;"",Sources!J77,"")</f>
        <v>1.0208333333333399</v>
      </c>
      <c r="D83" s="8">
        <f>IF($E$8&lt;&gt;"",Sources!K77,"")</f>
        <v>1.03125</v>
      </c>
      <c r="K83" s="11"/>
      <c r="X83" s="45"/>
    </row>
    <row r="84" spans="3:35">
      <c r="C84" s="8">
        <f>IF($E$8&lt;&gt;"",Sources!J78,"")</f>
        <v>1.03125</v>
      </c>
      <c r="D84" s="8">
        <f>IF($E$8&lt;&gt;"",Sources!K78,"")</f>
        <v>1.0416666666666701</v>
      </c>
      <c r="K84" s="11"/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H93">
        <v>3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3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  <c r="K96">
        <v>0</v>
      </c>
      <c r="X96">
        <v>2.5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2.5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194" priority="35">
      <formula>$G$2&lt;&gt;""</formula>
    </cfRule>
    <cfRule type="expression" dxfId="193" priority="37">
      <formula>$G$2</formula>
    </cfRule>
    <cfRule type="expression" dxfId="192" priority="38">
      <formula>$G$2</formula>
    </cfRule>
  </conditionalFormatting>
  <conditionalFormatting sqref="C9:D92">
    <cfRule type="expression" dxfId="191" priority="36">
      <formula>$E$8&lt;&gt;""</formula>
    </cfRule>
  </conditionalFormatting>
  <conditionalFormatting sqref="E8:AI8">
    <cfRule type="expression" dxfId="190" priority="34">
      <formula>E$8&lt;&gt;""</formula>
    </cfRule>
  </conditionalFormatting>
  <conditionalFormatting sqref="E41:AI47 F9 F17:F19 E21 J9:AI9 O60:AI71 E22:F40 M34:AI40 AC10:AI33">
    <cfRule type="expression" dxfId="189" priority="33">
      <formula>E$8&lt;&gt;""</formula>
    </cfRule>
  </conditionalFormatting>
  <conditionalFormatting sqref="E7:AI7">
    <cfRule type="expression" dxfId="188" priority="32">
      <formula>E$8&lt;&gt;""</formula>
    </cfRule>
  </conditionalFormatting>
  <conditionalFormatting sqref="E6:AI6">
    <cfRule type="expression" dxfId="187" priority="31">
      <formula>E$8&lt;&gt;""</formula>
    </cfRule>
  </conditionalFormatting>
  <conditionalFormatting sqref="E90:AI90">
    <cfRule type="expression" dxfId="186" priority="30">
      <formula>E$8&lt;&gt;""</formula>
    </cfRule>
  </conditionalFormatting>
  <conditionalFormatting sqref="E91:AI92">
    <cfRule type="expression" dxfId="185" priority="29">
      <formula>E$8&lt;&gt;""</formula>
    </cfRule>
  </conditionalFormatting>
  <conditionalFormatting sqref="E87:AI87">
    <cfRule type="expression" dxfId="184" priority="28">
      <formula>E$8&lt;&gt;""</formula>
    </cfRule>
  </conditionalFormatting>
  <conditionalFormatting sqref="E88:AI89">
    <cfRule type="expression" dxfId="183" priority="27">
      <formula>E$8&lt;&gt;""</formula>
    </cfRule>
  </conditionalFormatting>
  <conditionalFormatting sqref="E84:J84 L84:AI84">
    <cfRule type="expression" dxfId="182" priority="26">
      <formula>E$8&lt;&gt;""</formula>
    </cfRule>
  </conditionalFormatting>
  <conditionalFormatting sqref="E85:AI86">
    <cfRule type="expression" dxfId="181" priority="25">
      <formula>E$8&lt;&gt;""</formula>
    </cfRule>
  </conditionalFormatting>
  <conditionalFormatting sqref="E81:J81 L81:AI81">
    <cfRule type="expression" dxfId="180" priority="24">
      <formula>E$8&lt;&gt;""</formula>
    </cfRule>
  </conditionalFormatting>
  <conditionalFormatting sqref="E82:J83 L82:AI83">
    <cfRule type="expression" dxfId="179" priority="23">
      <formula>E$8&lt;&gt;""</formula>
    </cfRule>
  </conditionalFormatting>
  <conditionalFormatting sqref="E78:J78 L78:AI78">
    <cfRule type="expression" dxfId="178" priority="22">
      <formula>E$8&lt;&gt;""</formula>
    </cfRule>
  </conditionalFormatting>
  <conditionalFormatting sqref="E79:J80 L79:AI80">
    <cfRule type="expression" dxfId="177" priority="21">
      <formula>E$8&lt;&gt;""</formula>
    </cfRule>
  </conditionalFormatting>
  <conditionalFormatting sqref="E75:J75 L75:AI75">
    <cfRule type="expression" dxfId="176" priority="20">
      <formula>E$8&lt;&gt;""</formula>
    </cfRule>
  </conditionalFormatting>
  <conditionalFormatting sqref="E76:J77 L76:AI77">
    <cfRule type="expression" dxfId="175" priority="19">
      <formula>E$8&lt;&gt;""</formula>
    </cfRule>
  </conditionalFormatting>
  <conditionalFormatting sqref="E72:J72 L72:AI72">
    <cfRule type="expression" dxfId="174" priority="18">
      <formula>E$8&lt;&gt;""</formula>
    </cfRule>
  </conditionalFormatting>
  <conditionalFormatting sqref="E73:J74 L73:AI74">
    <cfRule type="expression" dxfId="173" priority="17">
      <formula>E$8&lt;&gt;""</formula>
    </cfRule>
  </conditionalFormatting>
  <conditionalFormatting sqref="E69">
    <cfRule type="expression" dxfId="172" priority="16">
      <formula>E$8&lt;&gt;""</formula>
    </cfRule>
  </conditionalFormatting>
  <conditionalFormatting sqref="E70:E71">
    <cfRule type="expression" dxfId="171" priority="15">
      <formula>E$8&lt;&gt;""</formula>
    </cfRule>
  </conditionalFormatting>
  <conditionalFormatting sqref="E66">
    <cfRule type="expression" dxfId="170" priority="14">
      <formula>E$8&lt;&gt;""</formula>
    </cfRule>
  </conditionalFormatting>
  <conditionalFormatting sqref="E67:E68">
    <cfRule type="expression" dxfId="169" priority="13">
      <formula>E$8&lt;&gt;""</formula>
    </cfRule>
  </conditionalFormatting>
  <conditionalFormatting sqref="E63">
    <cfRule type="expression" dxfId="168" priority="12">
      <formula>E$8&lt;&gt;""</formula>
    </cfRule>
  </conditionalFormatting>
  <conditionalFormatting sqref="E64:E65">
    <cfRule type="expression" dxfId="167" priority="11">
      <formula>E$8&lt;&gt;""</formula>
    </cfRule>
  </conditionalFormatting>
  <conditionalFormatting sqref="E60">
    <cfRule type="expression" dxfId="166" priority="10">
      <formula>E$8&lt;&gt;""</formula>
    </cfRule>
  </conditionalFormatting>
  <conditionalFormatting sqref="E61:E62">
    <cfRule type="expression" dxfId="165" priority="9">
      <formula>E$8&lt;&gt;""</formula>
    </cfRule>
  </conditionalFormatting>
  <conditionalFormatting sqref="E57:AI57">
    <cfRule type="expression" dxfId="164" priority="8">
      <formula>E$8&lt;&gt;""</formula>
    </cfRule>
  </conditionalFormatting>
  <conditionalFormatting sqref="E58:AI59">
    <cfRule type="expression" dxfId="163" priority="7">
      <formula>E$8&lt;&gt;""</formula>
    </cfRule>
  </conditionalFormatting>
  <conditionalFormatting sqref="E54:AI54">
    <cfRule type="expression" dxfId="162" priority="6">
      <formula>E$8&lt;&gt;""</formula>
    </cfRule>
  </conditionalFormatting>
  <conditionalFormatting sqref="E55:AI56">
    <cfRule type="expression" dxfId="161" priority="5">
      <formula>E$8&lt;&gt;""</formula>
    </cfRule>
  </conditionalFormatting>
  <conditionalFormatting sqref="E51:AI51">
    <cfRule type="expression" dxfId="160" priority="4">
      <formula>E$8&lt;&gt;""</formula>
    </cfRule>
  </conditionalFormatting>
  <conditionalFormatting sqref="E52:AI53">
    <cfRule type="expression" dxfId="159" priority="3">
      <formula>E$8&lt;&gt;""</formula>
    </cfRule>
  </conditionalFormatting>
  <conditionalFormatting sqref="E48:AI48">
    <cfRule type="expression" dxfId="158" priority="2">
      <formula>E$8&lt;&gt;""</formula>
    </cfRule>
  </conditionalFormatting>
  <conditionalFormatting sqref="E49:AI50">
    <cfRule type="expression" dxfId="157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97BC278-139B-48EE-8E4A-94EA8D019844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7A9D3B8-FCE1-4EC2-8C24-25EBB3375456}">
          <x14:formula1>
            <xm:f>Sources!$L$3:$L$54</xm:f>
          </x14:formula1>
          <xm:sqref>B10</xm:sqref>
        </x14:dataValidation>
        <x14:dataValidation type="list" allowBlank="1" showInputMessage="1" showErrorMessage="1" xr:uid="{00E2DCB8-D853-43BD-899C-BC9C565F3A90}">
          <x14:formula1>
            <xm:f>Sources!$H$3:$H$6</xm:f>
          </x14:formula1>
          <xm:sqref>C4</xm:sqref>
        </x14:dataValidation>
        <x14:dataValidation type="list" allowBlank="1" showInputMessage="1" showErrorMessage="1" xr:uid="{9211287F-5CA5-415C-9DA2-7F262AA53D45}">
          <x14:formula1>
            <xm:f>Sources!$C$3:$C$14</xm:f>
          </x14:formula1>
          <xm:sqref>C3</xm:sqref>
        </x14:dataValidation>
        <x14:dataValidation type="list" allowBlank="1" showInputMessage="1" showErrorMessage="1" xr:uid="{643F9C12-EE94-4EB4-B611-FC0DD6C3FB72}">
          <x14:formula1>
            <xm:f>Sources!$F$3:$F$14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F236-BE09-4B17-BB59-02EBE14A1746}">
  <sheetPr codeName="Feuil10"/>
  <dimension ref="B1:AW113"/>
  <sheetViews>
    <sheetView showZeros="0" workbookViewId="0">
      <pane xSplit="4" ySplit="8" topLeftCell="E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Septembre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10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35</v>
      </c>
      <c r="F7" s="18">
        <f t="shared" ref="F7:AF7" si="0">_xlfn.ISOWEEKNUM(F8)</f>
        <v>35</v>
      </c>
      <c r="G7" s="18">
        <f t="shared" si="0"/>
        <v>35</v>
      </c>
      <c r="H7" s="18">
        <f t="shared" si="0"/>
        <v>35</v>
      </c>
      <c r="I7" s="18">
        <f t="shared" si="0"/>
        <v>36</v>
      </c>
      <c r="J7" s="18">
        <f t="shared" si="0"/>
        <v>36</v>
      </c>
      <c r="K7" s="18">
        <f t="shared" si="0"/>
        <v>36</v>
      </c>
      <c r="L7" s="18">
        <f t="shared" si="0"/>
        <v>36</v>
      </c>
      <c r="M7" s="18">
        <f t="shared" si="0"/>
        <v>36</v>
      </c>
      <c r="N7" s="18">
        <f t="shared" si="0"/>
        <v>36</v>
      </c>
      <c r="O7" s="18">
        <f t="shared" si="0"/>
        <v>36</v>
      </c>
      <c r="P7" s="18">
        <f t="shared" si="0"/>
        <v>37</v>
      </c>
      <c r="Q7" s="18">
        <f t="shared" si="0"/>
        <v>37</v>
      </c>
      <c r="R7" s="18">
        <f t="shared" si="0"/>
        <v>37</v>
      </c>
      <c r="S7" s="18">
        <f t="shared" si="0"/>
        <v>37</v>
      </c>
      <c r="T7" s="18">
        <f t="shared" si="0"/>
        <v>37</v>
      </c>
      <c r="U7" s="18">
        <f t="shared" si="0"/>
        <v>37</v>
      </c>
      <c r="V7" s="18">
        <f t="shared" si="0"/>
        <v>37</v>
      </c>
      <c r="W7" s="18">
        <f t="shared" si="0"/>
        <v>38</v>
      </c>
      <c r="X7" s="18">
        <f t="shared" si="0"/>
        <v>38</v>
      </c>
      <c r="Y7" s="18">
        <f t="shared" si="0"/>
        <v>38</v>
      </c>
      <c r="Z7" s="18">
        <f t="shared" si="0"/>
        <v>38</v>
      </c>
      <c r="AA7" s="18">
        <f t="shared" si="0"/>
        <v>38</v>
      </c>
      <c r="AB7" s="18">
        <f t="shared" si="0"/>
        <v>38</v>
      </c>
      <c r="AC7" s="18">
        <f t="shared" si="0"/>
        <v>38</v>
      </c>
      <c r="AD7" s="18">
        <f t="shared" si="0"/>
        <v>39</v>
      </c>
      <c r="AE7" s="18">
        <f t="shared" si="0"/>
        <v>39</v>
      </c>
      <c r="AF7" s="18">
        <f t="shared" si="0"/>
        <v>39</v>
      </c>
      <c r="AG7" s="18">
        <f>IF(AG8&lt;&gt;"",_xlfn.ISOWEEKNUM(AG8),"")</f>
        <v>39</v>
      </c>
      <c r="AH7" s="18">
        <f t="shared" ref="AH7:AI7" si="1">IF(AH8&lt;&gt;"",_xlfn.ISOWEEKNUM(AH8),"")</f>
        <v>39</v>
      </c>
      <c r="AI7" s="18" t="str">
        <f t="shared" si="1"/>
        <v/>
      </c>
    </row>
    <row r="8" spans="2:49" ht="106.2" customHeight="1">
      <c r="B8" s="18"/>
      <c r="C8" s="18"/>
      <c r="D8" s="18"/>
      <c r="E8" s="38">
        <f>DATEVALUE("01 "&amp;C3&amp;C2)</f>
        <v>44805</v>
      </c>
      <c r="F8" s="39">
        <f>E8+1</f>
        <v>44806</v>
      </c>
      <c r="G8" s="39">
        <f t="shared" ref="G8:AF8" si="2">F8+1</f>
        <v>44807</v>
      </c>
      <c r="H8" s="39">
        <f t="shared" si="2"/>
        <v>44808</v>
      </c>
      <c r="I8" s="39">
        <f t="shared" si="2"/>
        <v>44809</v>
      </c>
      <c r="J8" s="39">
        <f t="shared" si="2"/>
        <v>44810</v>
      </c>
      <c r="K8" s="39">
        <f t="shared" si="2"/>
        <v>44811</v>
      </c>
      <c r="L8" s="39">
        <f t="shared" si="2"/>
        <v>44812</v>
      </c>
      <c r="M8" s="39">
        <f t="shared" si="2"/>
        <v>44813</v>
      </c>
      <c r="N8" s="39">
        <f t="shared" si="2"/>
        <v>44814</v>
      </c>
      <c r="O8" s="39">
        <f t="shared" si="2"/>
        <v>44815</v>
      </c>
      <c r="P8" s="39">
        <f t="shared" si="2"/>
        <v>44816</v>
      </c>
      <c r="Q8" s="39">
        <f t="shared" si="2"/>
        <v>44817</v>
      </c>
      <c r="R8" s="39">
        <f t="shared" si="2"/>
        <v>44818</v>
      </c>
      <c r="S8" s="39">
        <f t="shared" si="2"/>
        <v>44819</v>
      </c>
      <c r="T8" s="39">
        <f t="shared" si="2"/>
        <v>44820</v>
      </c>
      <c r="U8" s="39">
        <f t="shared" si="2"/>
        <v>44821</v>
      </c>
      <c r="V8" s="39">
        <f t="shared" si="2"/>
        <v>44822</v>
      </c>
      <c r="W8" s="39">
        <f t="shared" si="2"/>
        <v>44823</v>
      </c>
      <c r="X8" s="39">
        <f t="shared" si="2"/>
        <v>44824</v>
      </c>
      <c r="Y8" s="39">
        <f t="shared" si="2"/>
        <v>44825</v>
      </c>
      <c r="Z8" s="39">
        <f t="shared" si="2"/>
        <v>44826</v>
      </c>
      <c r="AA8" s="39">
        <f t="shared" si="2"/>
        <v>44827</v>
      </c>
      <c r="AB8" s="39">
        <f t="shared" si="2"/>
        <v>44828</v>
      </c>
      <c r="AC8" s="39">
        <f t="shared" si="2"/>
        <v>44829</v>
      </c>
      <c r="AD8" s="39">
        <f t="shared" si="2"/>
        <v>44830</v>
      </c>
      <c r="AE8" s="39">
        <f t="shared" si="2"/>
        <v>44831</v>
      </c>
      <c r="AF8" s="39">
        <f t="shared" si="2"/>
        <v>44832</v>
      </c>
      <c r="AG8" s="39">
        <f>IF(MONTH($AF$8+1)=MONTH($AF$8),$AF$8+1,"")</f>
        <v>44833</v>
      </c>
      <c r="AH8" s="39">
        <f>IF(MONTH($AF$8+2)=MONTH($AF$8),$AF$8+2,"")</f>
        <v>44834</v>
      </c>
      <c r="AI8" s="39" t="str">
        <f>IF(MONTH($AF$8+3)=MONTH($AF$8),$AF$8+3,"")</f>
        <v/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155" priority="35">
      <formula>$G$2&lt;&gt;""</formula>
    </cfRule>
    <cfRule type="expression" dxfId="154" priority="37">
      <formula>$G$2</formula>
    </cfRule>
    <cfRule type="expression" dxfId="153" priority="38">
      <formula>$G$2</formula>
    </cfRule>
  </conditionalFormatting>
  <conditionalFormatting sqref="C9:D92">
    <cfRule type="expression" dxfId="152" priority="36">
      <formula>$E$8&lt;&gt;""</formula>
    </cfRule>
  </conditionalFormatting>
  <conditionalFormatting sqref="E8:AI8">
    <cfRule type="expression" dxfId="151" priority="34">
      <formula>E$8&lt;&gt;""</formula>
    </cfRule>
  </conditionalFormatting>
  <conditionalFormatting sqref="E41:AI47 F9 F17:F19 E21 J9:AI9 O60:AI71 E22:F40 M34:AI40 AC10:AI33">
    <cfRule type="expression" dxfId="150" priority="33">
      <formula>E$8&lt;&gt;""</formula>
    </cfRule>
  </conditionalFormatting>
  <conditionalFormatting sqref="E7:AI7">
    <cfRule type="expression" dxfId="149" priority="32">
      <formula>E$8&lt;&gt;""</formula>
    </cfRule>
  </conditionalFormatting>
  <conditionalFormatting sqref="E6:AI6">
    <cfRule type="expression" dxfId="148" priority="31">
      <formula>E$8&lt;&gt;""</formula>
    </cfRule>
  </conditionalFormatting>
  <conditionalFormatting sqref="E90:AI90">
    <cfRule type="expression" dxfId="147" priority="30">
      <formula>E$8&lt;&gt;""</formula>
    </cfRule>
  </conditionalFormatting>
  <conditionalFormatting sqref="E91:AI92">
    <cfRule type="expression" dxfId="146" priority="29">
      <formula>E$8&lt;&gt;""</formula>
    </cfRule>
  </conditionalFormatting>
  <conditionalFormatting sqref="E87:AI87">
    <cfRule type="expression" dxfId="145" priority="28">
      <formula>E$8&lt;&gt;""</formula>
    </cfRule>
  </conditionalFormatting>
  <conditionalFormatting sqref="E88:AI89">
    <cfRule type="expression" dxfId="144" priority="27">
      <formula>E$8&lt;&gt;""</formula>
    </cfRule>
  </conditionalFormatting>
  <conditionalFormatting sqref="E84:AI84">
    <cfRule type="expression" dxfId="143" priority="26">
      <formula>E$8&lt;&gt;""</formula>
    </cfRule>
  </conditionalFormatting>
  <conditionalFormatting sqref="E85:AI86">
    <cfRule type="expression" dxfId="142" priority="25">
      <formula>E$8&lt;&gt;""</formula>
    </cfRule>
  </conditionalFormatting>
  <conditionalFormatting sqref="E81:AI81">
    <cfRule type="expression" dxfId="141" priority="24">
      <formula>E$8&lt;&gt;""</formula>
    </cfRule>
  </conditionalFormatting>
  <conditionalFormatting sqref="E82:AI83">
    <cfRule type="expression" dxfId="140" priority="23">
      <formula>E$8&lt;&gt;""</formula>
    </cfRule>
  </conditionalFormatting>
  <conditionalFormatting sqref="E78:AI78">
    <cfRule type="expression" dxfId="139" priority="22">
      <formula>E$8&lt;&gt;""</formula>
    </cfRule>
  </conditionalFormatting>
  <conditionalFormatting sqref="E79:AI80">
    <cfRule type="expression" dxfId="138" priority="21">
      <formula>E$8&lt;&gt;""</formula>
    </cfRule>
  </conditionalFormatting>
  <conditionalFormatting sqref="E75:AI75">
    <cfRule type="expression" dxfId="137" priority="20">
      <formula>E$8&lt;&gt;""</formula>
    </cfRule>
  </conditionalFormatting>
  <conditionalFormatting sqref="E76:AI77">
    <cfRule type="expression" dxfId="136" priority="19">
      <formula>E$8&lt;&gt;""</formula>
    </cfRule>
  </conditionalFormatting>
  <conditionalFormatting sqref="E72:AI72">
    <cfRule type="expression" dxfId="135" priority="18">
      <formula>E$8&lt;&gt;""</formula>
    </cfRule>
  </conditionalFormatting>
  <conditionalFormatting sqref="E73:AI74">
    <cfRule type="expression" dxfId="134" priority="17">
      <formula>E$8&lt;&gt;""</formula>
    </cfRule>
  </conditionalFormatting>
  <conditionalFormatting sqref="E69">
    <cfRule type="expression" dxfId="133" priority="16">
      <formula>E$8&lt;&gt;""</formula>
    </cfRule>
  </conditionalFormatting>
  <conditionalFormatting sqref="E70:E71">
    <cfRule type="expression" dxfId="132" priority="15">
      <formula>E$8&lt;&gt;""</formula>
    </cfRule>
  </conditionalFormatting>
  <conditionalFormatting sqref="E66">
    <cfRule type="expression" dxfId="131" priority="14">
      <formula>E$8&lt;&gt;""</formula>
    </cfRule>
  </conditionalFormatting>
  <conditionalFormatting sqref="E67:E68">
    <cfRule type="expression" dxfId="130" priority="13">
      <formula>E$8&lt;&gt;""</formula>
    </cfRule>
  </conditionalFormatting>
  <conditionalFormatting sqref="E63">
    <cfRule type="expression" dxfId="129" priority="12">
      <formula>E$8&lt;&gt;""</formula>
    </cfRule>
  </conditionalFormatting>
  <conditionalFormatting sqref="E64:E65">
    <cfRule type="expression" dxfId="128" priority="11">
      <formula>E$8&lt;&gt;""</formula>
    </cfRule>
  </conditionalFormatting>
  <conditionalFormatting sqref="E60">
    <cfRule type="expression" dxfId="127" priority="10">
      <formula>E$8&lt;&gt;""</formula>
    </cfRule>
  </conditionalFormatting>
  <conditionalFormatting sqref="E61:E62">
    <cfRule type="expression" dxfId="126" priority="9">
      <formula>E$8&lt;&gt;""</formula>
    </cfRule>
  </conditionalFormatting>
  <conditionalFormatting sqref="E57:AI57">
    <cfRule type="expression" dxfId="125" priority="8">
      <formula>E$8&lt;&gt;""</formula>
    </cfRule>
  </conditionalFormatting>
  <conditionalFormatting sqref="E58:AI59">
    <cfRule type="expression" dxfId="124" priority="7">
      <formula>E$8&lt;&gt;""</formula>
    </cfRule>
  </conditionalFormatting>
  <conditionalFormatting sqref="E54:AI54">
    <cfRule type="expression" dxfId="123" priority="6">
      <formula>E$8&lt;&gt;""</formula>
    </cfRule>
  </conditionalFormatting>
  <conditionalFormatting sqref="E55:AI56">
    <cfRule type="expression" dxfId="122" priority="5">
      <formula>E$8&lt;&gt;""</formula>
    </cfRule>
  </conditionalFormatting>
  <conditionalFormatting sqref="E51:AI51">
    <cfRule type="expression" dxfId="121" priority="4">
      <formula>E$8&lt;&gt;""</formula>
    </cfRule>
  </conditionalFormatting>
  <conditionalFormatting sqref="E52:AI53">
    <cfRule type="expression" dxfId="120" priority="3">
      <formula>E$8&lt;&gt;""</formula>
    </cfRule>
  </conditionalFormatting>
  <conditionalFormatting sqref="E48:AI48">
    <cfRule type="expression" dxfId="119" priority="2">
      <formula>E$8&lt;&gt;""</formula>
    </cfRule>
  </conditionalFormatting>
  <conditionalFormatting sqref="E49:AI50">
    <cfRule type="expression" dxfId="118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8FD2BB4A-7C44-4E49-B355-8A2A24047A04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4F345AB-526E-4457-A9F2-48FD47389E02}">
          <x14:formula1>
            <xm:f>Sources!$L$3:$L$54</xm:f>
          </x14:formula1>
          <xm:sqref>B10</xm:sqref>
        </x14:dataValidation>
        <x14:dataValidation type="list" allowBlank="1" showInputMessage="1" showErrorMessage="1" xr:uid="{10581E8D-858E-41DF-882E-4E7CBB7E3E8D}">
          <x14:formula1>
            <xm:f>Sources!$H$3:$H$6</xm:f>
          </x14:formula1>
          <xm:sqref>C4</xm:sqref>
        </x14:dataValidation>
        <x14:dataValidation type="list" allowBlank="1" showInputMessage="1" showErrorMessage="1" xr:uid="{8F6994C4-4FD9-4600-B98B-70CAB51B01AD}">
          <x14:formula1>
            <xm:f>Sources!$C$3:$C$14</xm:f>
          </x14:formula1>
          <xm:sqref>C3</xm:sqref>
        </x14:dataValidation>
        <x14:dataValidation type="list" allowBlank="1" showInputMessage="1" showErrorMessage="1" xr:uid="{0625EAEE-943C-4677-A6FB-B30382C821B1}">
          <x14:formula1>
            <xm:f>Sources!$F$3:$F$14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7BD1-FD05-452E-93D7-61FF57C6B4AB}">
  <sheetPr codeName="Feuil11"/>
  <dimension ref="B1:AW113"/>
  <sheetViews>
    <sheetView showZeros="0" workbookViewId="0">
      <pane xSplit="4" ySplit="8" topLeftCell="E99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Octobre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11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39</v>
      </c>
      <c r="F7" s="18">
        <f t="shared" ref="F7:AF7" si="0">_xlfn.ISOWEEKNUM(F8)</f>
        <v>39</v>
      </c>
      <c r="G7" s="18">
        <f t="shared" si="0"/>
        <v>40</v>
      </c>
      <c r="H7" s="18">
        <f t="shared" si="0"/>
        <v>40</v>
      </c>
      <c r="I7" s="18">
        <f t="shared" si="0"/>
        <v>40</v>
      </c>
      <c r="J7" s="18">
        <f t="shared" si="0"/>
        <v>40</v>
      </c>
      <c r="K7" s="18">
        <f t="shared" si="0"/>
        <v>40</v>
      </c>
      <c r="L7" s="18">
        <f t="shared" si="0"/>
        <v>40</v>
      </c>
      <c r="M7" s="18">
        <f t="shared" si="0"/>
        <v>40</v>
      </c>
      <c r="N7" s="18">
        <f t="shared" si="0"/>
        <v>41</v>
      </c>
      <c r="O7" s="18">
        <f t="shared" si="0"/>
        <v>41</v>
      </c>
      <c r="P7" s="18">
        <f t="shared" si="0"/>
        <v>41</v>
      </c>
      <c r="Q7" s="18">
        <f t="shared" si="0"/>
        <v>41</v>
      </c>
      <c r="R7" s="18">
        <f t="shared" si="0"/>
        <v>41</v>
      </c>
      <c r="S7" s="18">
        <f t="shared" si="0"/>
        <v>41</v>
      </c>
      <c r="T7" s="18">
        <f t="shared" si="0"/>
        <v>41</v>
      </c>
      <c r="U7" s="18">
        <f t="shared" si="0"/>
        <v>42</v>
      </c>
      <c r="V7" s="18">
        <f t="shared" si="0"/>
        <v>42</v>
      </c>
      <c r="W7" s="18">
        <f t="shared" si="0"/>
        <v>42</v>
      </c>
      <c r="X7" s="18">
        <f t="shared" si="0"/>
        <v>42</v>
      </c>
      <c r="Y7" s="18">
        <f t="shared" si="0"/>
        <v>42</v>
      </c>
      <c r="Z7" s="18">
        <f t="shared" si="0"/>
        <v>42</v>
      </c>
      <c r="AA7" s="18">
        <f t="shared" si="0"/>
        <v>42</v>
      </c>
      <c r="AB7" s="18">
        <f t="shared" si="0"/>
        <v>43</v>
      </c>
      <c r="AC7" s="18">
        <f t="shared" si="0"/>
        <v>43</v>
      </c>
      <c r="AD7" s="18">
        <f t="shared" si="0"/>
        <v>43</v>
      </c>
      <c r="AE7" s="18">
        <f t="shared" si="0"/>
        <v>43</v>
      </c>
      <c r="AF7" s="18">
        <f t="shared" si="0"/>
        <v>43</v>
      </c>
      <c r="AG7" s="18">
        <f>IF(AG8&lt;&gt;"",_xlfn.ISOWEEKNUM(AG8),"")</f>
        <v>43</v>
      </c>
      <c r="AH7" s="18">
        <f t="shared" ref="AH7:AI7" si="1">IF(AH8&lt;&gt;"",_xlfn.ISOWEEKNUM(AH8),"")</f>
        <v>43</v>
      </c>
      <c r="AI7" s="18">
        <f t="shared" si="1"/>
        <v>44</v>
      </c>
    </row>
    <row r="8" spans="2:49" ht="106.2" customHeight="1">
      <c r="B8" s="18"/>
      <c r="C8" s="18"/>
      <c r="D8" s="18"/>
      <c r="E8" s="38">
        <f>DATEVALUE("01 "&amp;C3&amp;C2)</f>
        <v>44835</v>
      </c>
      <c r="F8" s="39">
        <f>E8+1</f>
        <v>44836</v>
      </c>
      <c r="G8" s="39">
        <f t="shared" ref="G8:AF8" si="2">F8+1</f>
        <v>44837</v>
      </c>
      <c r="H8" s="39">
        <f t="shared" si="2"/>
        <v>44838</v>
      </c>
      <c r="I8" s="39">
        <f t="shared" si="2"/>
        <v>44839</v>
      </c>
      <c r="J8" s="39">
        <f t="shared" si="2"/>
        <v>44840</v>
      </c>
      <c r="K8" s="39">
        <f t="shared" si="2"/>
        <v>44841</v>
      </c>
      <c r="L8" s="39">
        <f t="shared" si="2"/>
        <v>44842</v>
      </c>
      <c r="M8" s="39">
        <f t="shared" si="2"/>
        <v>44843</v>
      </c>
      <c r="N8" s="39">
        <f t="shared" si="2"/>
        <v>44844</v>
      </c>
      <c r="O8" s="39">
        <f t="shared" si="2"/>
        <v>44845</v>
      </c>
      <c r="P8" s="39">
        <f t="shared" si="2"/>
        <v>44846</v>
      </c>
      <c r="Q8" s="39">
        <f t="shared" si="2"/>
        <v>44847</v>
      </c>
      <c r="R8" s="39">
        <f t="shared" si="2"/>
        <v>44848</v>
      </c>
      <c r="S8" s="39">
        <f t="shared" si="2"/>
        <v>44849</v>
      </c>
      <c r="T8" s="39">
        <f t="shared" si="2"/>
        <v>44850</v>
      </c>
      <c r="U8" s="39">
        <f t="shared" si="2"/>
        <v>44851</v>
      </c>
      <c r="V8" s="39">
        <f t="shared" si="2"/>
        <v>44852</v>
      </c>
      <c r="W8" s="39">
        <f t="shared" si="2"/>
        <v>44853</v>
      </c>
      <c r="X8" s="39">
        <f t="shared" si="2"/>
        <v>44854</v>
      </c>
      <c r="Y8" s="39">
        <f t="shared" si="2"/>
        <v>44855</v>
      </c>
      <c r="Z8" s="39">
        <f t="shared" si="2"/>
        <v>44856</v>
      </c>
      <c r="AA8" s="39">
        <f t="shared" si="2"/>
        <v>44857</v>
      </c>
      <c r="AB8" s="39">
        <f t="shared" si="2"/>
        <v>44858</v>
      </c>
      <c r="AC8" s="39">
        <f t="shared" si="2"/>
        <v>44859</v>
      </c>
      <c r="AD8" s="39">
        <f t="shared" si="2"/>
        <v>44860</v>
      </c>
      <c r="AE8" s="39">
        <f t="shared" si="2"/>
        <v>44861</v>
      </c>
      <c r="AF8" s="39">
        <f t="shared" si="2"/>
        <v>44862</v>
      </c>
      <c r="AG8" s="39">
        <f>IF(MONTH($AF$8+1)=MONTH($AF$8),$AF$8+1,"")</f>
        <v>44863</v>
      </c>
      <c r="AH8" s="39">
        <f>IF(MONTH($AF$8+2)=MONTH($AF$8),$AF$8+2,"")</f>
        <v>44864</v>
      </c>
      <c r="AI8" s="39">
        <f>IF(MONTH($AF$8+3)=MONTH($AF$8),$AF$8+3,"")</f>
        <v>44865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116" priority="35">
      <formula>$G$2&lt;&gt;""</formula>
    </cfRule>
    <cfRule type="expression" dxfId="115" priority="37">
      <formula>$G$2</formula>
    </cfRule>
    <cfRule type="expression" dxfId="114" priority="38">
      <formula>$G$2</formula>
    </cfRule>
  </conditionalFormatting>
  <conditionalFormatting sqref="C9:D92">
    <cfRule type="expression" dxfId="113" priority="36">
      <formula>$E$8&lt;&gt;""</formula>
    </cfRule>
  </conditionalFormatting>
  <conditionalFormatting sqref="E8:AI8">
    <cfRule type="expression" dxfId="112" priority="34">
      <formula>E$8&lt;&gt;""</formula>
    </cfRule>
  </conditionalFormatting>
  <conditionalFormatting sqref="E41:AI47 F9 F17:F19 E21 J9:AI9 O60:AI71 E22:F40 M34:AI40 AC10:AI33">
    <cfRule type="expression" dxfId="111" priority="33">
      <formula>E$8&lt;&gt;""</formula>
    </cfRule>
  </conditionalFormatting>
  <conditionalFormatting sqref="E7:AI7">
    <cfRule type="expression" dxfId="110" priority="32">
      <formula>E$8&lt;&gt;""</formula>
    </cfRule>
  </conditionalFormatting>
  <conditionalFormatting sqref="E6:AI6">
    <cfRule type="expression" dxfId="109" priority="31">
      <formula>E$8&lt;&gt;""</formula>
    </cfRule>
  </conditionalFormatting>
  <conditionalFormatting sqref="E90:AI90">
    <cfRule type="expression" dxfId="108" priority="30">
      <formula>E$8&lt;&gt;""</formula>
    </cfRule>
  </conditionalFormatting>
  <conditionalFormatting sqref="E91:AI92">
    <cfRule type="expression" dxfId="107" priority="29">
      <formula>E$8&lt;&gt;""</formula>
    </cfRule>
  </conditionalFormatting>
  <conditionalFormatting sqref="E87:AI87">
    <cfRule type="expression" dxfId="106" priority="28">
      <formula>E$8&lt;&gt;""</formula>
    </cfRule>
  </conditionalFormatting>
  <conditionalFormatting sqref="E88:AI89">
    <cfRule type="expression" dxfId="105" priority="27">
      <formula>E$8&lt;&gt;""</formula>
    </cfRule>
  </conditionalFormatting>
  <conditionalFormatting sqref="E84:AI84">
    <cfRule type="expression" dxfId="104" priority="26">
      <formula>E$8&lt;&gt;""</formula>
    </cfRule>
  </conditionalFormatting>
  <conditionalFormatting sqref="E85:AI86">
    <cfRule type="expression" dxfId="103" priority="25">
      <formula>E$8&lt;&gt;""</formula>
    </cfRule>
  </conditionalFormatting>
  <conditionalFormatting sqref="E81:AI81">
    <cfRule type="expression" dxfId="102" priority="24">
      <formula>E$8&lt;&gt;""</formula>
    </cfRule>
  </conditionalFormatting>
  <conditionalFormatting sqref="E82:AI83">
    <cfRule type="expression" dxfId="101" priority="23">
      <formula>E$8&lt;&gt;""</formula>
    </cfRule>
  </conditionalFormatting>
  <conditionalFormatting sqref="E78:AI78">
    <cfRule type="expression" dxfId="100" priority="22">
      <formula>E$8&lt;&gt;""</formula>
    </cfRule>
  </conditionalFormatting>
  <conditionalFormatting sqref="E79:AI80">
    <cfRule type="expression" dxfId="99" priority="21">
      <formula>E$8&lt;&gt;""</formula>
    </cfRule>
  </conditionalFormatting>
  <conditionalFormatting sqref="E75:AI75">
    <cfRule type="expression" dxfId="98" priority="20">
      <formula>E$8&lt;&gt;""</formula>
    </cfRule>
  </conditionalFormatting>
  <conditionalFormatting sqref="E76:AI77">
    <cfRule type="expression" dxfId="97" priority="19">
      <formula>E$8&lt;&gt;""</formula>
    </cfRule>
  </conditionalFormatting>
  <conditionalFormatting sqref="E72:AI72">
    <cfRule type="expression" dxfId="96" priority="18">
      <formula>E$8&lt;&gt;""</formula>
    </cfRule>
  </conditionalFormatting>
  <conditionalFormatting sqref="E73:AI74">
    <cfRule type="expression" dxfId="95" priority="17">
      <formula>E$8&lt;&gt;""</formula>
    </cfRule>
  </conditionalFormatting>
  <conditionalFormatting sqref="E69">
    <cfRule type="expression" dxfId="94" priority="16">
      <formula>E$8&lt;&gt;""</formula>
    </cfRule>
  </conditionalFormatting>
  <conditionalFormatting sqref="E70:E71">
    <cfRule type="expression" dxfId="93" priority="15">
      <formula>E$8&lt;&gt;""</formula>
    </cfRule>
  </conditionalFormatting>
  <conditionalFormatting sqref="E66">
    <cfRule type="expression" dxfId="92" priority="14">
      <formula>E$8&lt;&gt;""</formula>
    </cfRule>
  </conditionalFormatting>
  <conditionalFormatting sqref="E67:E68">
    <cfRule type="expression" dxfId="91" priority="13">
      <formula>E$8&lt;&gt;""</formula>
    </cfRule>
  </conditionalFormatting>
  <conditionalFormatting sqref="E63">
    <cfRule type="expression" dxfId="90" priority="12">
      <formula>E$8&lt;&gt;""</formula>
    </cfRule>
  </conditionalFormatting>
  <conditionalFormatting sqref="E64:E65">
    <cfRule type="expression" dxfId="89" priority="11">
      <formula>E$8&lt;&gt;""</formula>
    </cfRule>
  </conditionalFormatting>
  <conditionalFormatting sqref="E60">
    <cfRule type="expression" dxfId="88" priority="10">
      <formula>E$8&lt;&gt;""</formula>
    </cfRule>
  </conditionalFormatting>
  <conditionalFormatting sqref="E61:E62">
    <cfRule type="expression" dxfId="87" priority="9">
      <formula>E$8&lt;&gt;""</formula>
    </cfRule>
  </conditionalFormatting>
  <conditionalFormatting sqref="E57:AI57">
    <cfRule type="expression" dxfId="86" priority="8">
      <formula>E$8&lt;&gt;""</formula>
    </cfRule>
  </conditionalFormatting>
  <conditionalFormatting sqref="E58:AI59">
    <cfRule type="expression" dxfId="85" priority="7">
      <formula>E$8&lt;&gt;""</formula>
    </cfRule>
  </conditionalFormatting>
  <conditionalFormatting sqref="E54:AI54">
    <cfRule type="expression" dxfId="84" priority="6">
      <formula>E$8&lt;&gt;""</formula>
    </cfRule>
  </conditionalFormatting>
  <conditionalFormatting sqref="E55:AI56">
    <cfRule type="expression" dxfId="83" priority="5">
      <formula>E$8&lt;&gt;""</formula>
    </cfRule>
  </conditionalFormatting>
  <conditionalFormatting sqref="E51:AI51">
    <cfRule type="expression" dxfId="82" priority="4">
      <formula>E$8&lt;&gt;""</formula>
    </cfRule>
  </conditionalFormatting>
  <conditionalFormatting sqref="E52:AI53">
    <cfRule type="expression" dxfId="81" priority="3">
      <formula>E$8&lt;&gt;""</formula>
    </cfRule>
  </conditionalFormatting>
  <conditionalFormatting sqref="E48:AI48">
    <cfRule type="expression" dxfId="80" priority="2">
      <formula>E$8&lt;&gt;""</formula>
    </cfRule>
  </conditionalFormatting>
  <conditionalFormatting sqref="E49:AI50">
    <cfRule type="expression" dxfId="79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2100DE74-E9BF-4BE3-92C4-C31FDC4F863B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56B2492-9E2C-4746-8472-C36D7534E49C}">
          <x14:formula1>
            <xm:f>Sources!$F$3:$F$14</xm:f>
          </x14:formula1>
          <xm:sqref>C2</xm:sqref>
        </x14:dataValidation>
        <x14:dataValidation type="list" allowBlank="1" showInputMessage="1" showErrorMessage="1" xr:uid="{10C27FCF-64CA-4C2B-98C8-AAF1A07537AE}">
          <x14:formula1>
            <xm:f>Sources!$C$3:$C$14</xm:f>
          </x14:formula1>
          <xm:sqref>C3</xm:sqref>
        </x14:dataValidation>
        <x14:dataValidation type="list" allowBlank="1" showInputMessage="1" showErrorMessage="1" xr:uid="{C16A6773-85C4-4B1A-827B-C410D59EE60C}">
          <x14:formula1>
            <xm:f>Sources!$H$3:$H$6</xm:f>
          </x14:formula1>
          <xm:sqref>C4</xm:sqref>
        </x14:dataValidation>
        <x14:dataValidation type="list" allowBlank="1" showInputMessage="1" showErrorMessage="1" xr:uid="{D85C794C-2B35-4465-9F35-D1F9340355FF}">
          <x14:formula1>
            <xm:f>Sources!$L$3:$L$54</xm:f>
          </x14:formula1>
          <xm:sqref>B10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484DD-6D43-4953-96C1-8D7F16220446}">
  <sheetPr codeName="Feuil12"/>
  <dimension ref="B1:AW113"/>
  <sheetViews>
    <sheetView showZeros="0" workbookViewId="0">
      <pane xSplit="4" ySplit="8" topLeftCell="E95" activePane="bottomRight" state="frozen"/>
      <selection activeCell="B11" sqref="B11"/>
      <selection pane="topRight" activeCell="B11" sqref="B11"/>
      <selection pane="bottomLeft" activeCell="B11" sqref="B11"/>
      <selection pane="bottomRight" activeCell="T100" sqref="T100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Novembre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12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44</v>
      </c>
      <c r="F7" s="18">
        <f t="shared" ref="F7:AF7" si="0">_xlfn.ISOWEEKNUM(F8)</f>
        <v>44</v>
      </c>
      <c r="G7" s="18">
        <f t="shared" si="0"/>
        <v>44</v>
      </c>
      <c r="H7" s="18">
        <f t="shared" si="0"/>
        <v>44</v>
      </c>
      <c r="I7" s="18">
        <f t="shared" si="0"/>
        <v>44</v>
      </c>
      <c r="J7" s="18">
        <f t="shared" si="0"/>
        <v>44</v>
      </c>
      <c r="K7" s="18">
        <f t="shared" si="0"/>
        <v>45</v>
      </c>
      <c r="L7" s="18">
        <f t="shared" si="0"/>
        <v>45</v>
      </c>
      <c r="M7" s="18">
        <f t="shared" si="0"/>
        <v>45</v>
      </c>
      <c r="N7" s="18">
        <f t="shared" si="0"/>
        <v>45</v>
      </c>
      <c r="O7" s="18">
        <f t="shared" si="0"/>
        <v>45</v>
      </c>
      <c r="P7" s="18">
        <f t="shared" si="0"/>
        <v>45</v>
      </c>
      <c r="Q7" s="18">
        <f t="shared" si="0"/>
        <v>45</v>
      </c>
      <c r="R7" s="18">
        <f t="shared" si="0"/>
        <v>46</v>
      </c>
      <c r="S7" s="18">
        <f t="shared" si="0"/>
        <v>46</v>
      </c>
      <c r="T7" s="18">
        <f t="shared" si="0"/>
        <v>46</v>
      </c>
      <c r="U7" s="18">
        <f t="shared" si="0"/>
        <v>46</v>
      </c>
      <c r="V7" s="18">
        <f t="shared" si="0"/>
        <v>46</v>
      </c>
      <c r="W7" s="18">
        <f t="shared" si="0"/>
        <v>46</v>
      </c>
      <c r="X7" s="18">
        <f t="shared" si="0"/>
        <v>46</v>
      </c>
      <c r="Y7" s="18">
        <f t="shared" si="0"/>
        <v>47</v>
      </c>
      <c r="Z7" s="18">
        <f t="shared" si="0"/>
        <v>47</v>
      </c>
      <c r="AA7" s="18">
        <f t="shared" si="0"/>
        <v>47</v>
      </c>
      <c r="AB7" s="18">
        <f t="shared" si="0"/>
        <v>47</v>
      </c>
      <c r="AC7" s="18">
        <f t="shared" si="0"/>
        <v>47</v>
      </c>
      <c r="AD7" s="18">
        <f t="shared" si="0"/>
        <v>47</v>
      </c>
      <c r="AE7" s="18">
        <f t="shared" si="0"/>
        <v>47</v>
      </c>
      <c r="AF7" s="18">
        <f t="shared" si="0"/>
        <v>48</v>
      </c>
      <c r="AG7" s="18">
        <f>IF(AG8&lt;&gt;"",_xlfn.ISOWEEKNUM(AG8),"")</f>
        <v>48</v>
      </c>
      <c r="AH7" s="18">
        <f t="shared" ref="AH7:AI7" si="1">IF(AH8&lt;&gt;"",_xlfn.ISOWEEKNUM(AH8),"")</f>
        <v>48</v>
      </c>
      <c r="AI7" s="18" t="str">
        <f t="shared" si="1"/>
        <v/>
      </c>
    </row>
    <row r="8" spans="2:49" ht="106.2" customHeight="1">
      <c r="B8" s="18"/>
      <c r="C8" s="18"/>
      <c r="D8" s="18"/>
      <c r="E8" s="38">
        <f>DATEVALUE("01 "&amp;C3&amp;C2)</f>
        <v>44866</v>
      </c>
      <c r="F8" s="39">
        <f>E8+1</f>
        <v>44867</v>
      </c>
      <c r="G8" s="39">
        <f t="shared" ref="G8:AF8" si="2">F8+1</f>
        <v>44868</v>
      </c>
      <c r="H8" s="39">
        <f t="shared" si="2"/>
        <v>44869</v>
      </c>
      <c r="I8" s="39">
        <f t="shared" si="2"/>
        <v>44870</v>
      </c>
      <c r="J8" s="39">
        <f t="shared" si="2"/>
        <v>44871</v>
      </c>
      <c r="K8" s="39">
        <f t="shared" si="2"/>
        <v>44872</v>
      </c>
      <c r="L8" s="39">
        <f t="shared" si="2"/>
        <v>44873</v>
      </c>
      <c r="M8" s="39">
        <f t="shared" si="2"/>
        <v>44874</v>
      </c>
      <c r="N8" s="39">
        <f t="shared" si="2"/>
        <v>44875</v>
      </c>
      <c r="O8" s="39">
        <f t="shared" si="2"/>
        <v>44876</v>
      </c>
      <c r="P8" s="39">
        <f t="shared" si="2"/>
        <v>44877</v>
      </c>
      <c r="Q8" s="39">
        <f t="shared" si="2"/>
        <v>44878</v>
      </c>
      <c r="R8" s="39">
        <f t="shared" si="2"/>
        <v>44879</v>
      </c>
      <c r="S8" s="39">
        <f t="shared" si="2"/>
        <v>44880</v>
      </c>
      <c r="T8" s="39">
        <f t="shared" si="2"/>
        <v>44881</v>
      </c>
      <c r="U8" s="39">
        <f t="shared" si="2"/>
        <v>44882</v>
      </c>
      <c r="V8" s="39">
        <f t="shared" si="2"/>
        <v>44883</v>
      </c>
      <c r="W8" s="39">
        <f t="shared" si="2"/>
        <v>44884</v>
      </c>
      <c r="X8" s="39">
        <f t="shared" si="2"/>
        <v>44885</v>
      </c>
      <c r="Y8" s="39">
        <f t="shared" si="2"/>
        <v>44886</v>
      </c>
      <c r="Z8" s="39">
        <f t="shared" si="2"/>
        <v>44887</v>
      </c>
      <c r="AA8" s="39">
        <f t="shared" si="2"/>
        <v>44888</v>
      </c>
      <c r="AB8" s="39">
        <f t="shared" si="2"/>
        <v>44889</v>
      </c>
      <c r="AC8" s="39">
        <f t="shared" si="2"/>
        <v>44890</v>
      </c>
      <c r="AD8" s="39">
        <f t="shared" si="2"/>
        <v>44891</v>
      </c>
      <c r="AE8" s="39">
        <f t="shared" si="2"/>
        <v>44892</v>
      </c>
      <c r="AF8" s="39">
        <f t="shared" si="2"/>
        <v>44893</v>
      </c>
      <c r="AG8" s="39">
        <f>IF(MONTH($AF$8+1)=MONTH($AF$8),$AF$8+1,"")</f>
        <v>44894</v>
      </c>
      <c r="AH8" s="39">
        <f>IF(MONTH($AF$8+2)=MONTH($AF$8),$AF$8+2,"")</f>
        <v>44895</v>
      </c>
      <c r="AI8" s="39" t="str">
        <f>IF(MONTH($AF$8+3)=MONTH($AF$8),$AF$8+3,"")</f>
        <v/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77" priority="35">
      <formula>$G$2&lt;&gt;""</formula>
    </cfRule>
    <cfRule type="expression" dxfId="76" priority="37">
      <formula>$G$2</formula>
    </cfRule>
    <cfRule type="expression" dxfId="75" priority="38">
      <formula>$G$2</formula>
    </cfRule>
  </conditionalFormatting>
  <conditionalFormatting sqref="C9:D92">
    <cfRule type="expression" dxfId="74" priority="36">
      <formula>$E$8&lt;&gt;""</formula>
    </cfRule>
  </conditionalFormatting>
  <conditionalFormatting sqref="E8:AI8">
    <cfRule type="expression" dxfId="73" priority="34">
      <formula>E$8&lt;&gt;""</formula>
    </cfRule>
  </conditionalFormatting>
  <conditionalFormatting sqref="E41:AI47 F9 F17:F19 E21 J9:AI9 O60:AI71 E22:F40 M34:AI40 AC10:AI33">
    <cfRule type="expression" dxfId="72" priority="33">
      <formula>E$8&lt;&gt;""</formula>
    </cfRule>
  </conditionalFormatting>
  <conditionalFormatting sqref="E7:AI7">
    <cfRule type="expression" dxfId="71" priority="32">
      <formula>E$8&lt;&gt;""</formula>
    </cfRule>
  </conditionalFormatting>
  <conditionalFormatting sqref="E6:AI6">
    <cfRule type="expression" dxfId="70" priority="31">
      <formula>E$8&lt;&gt;""</formula>
    </cfRule>
  </conditionalFormatting>
  <conditionalFormatting sqref="E90:AI90">
    <cfRule type="expression" dxfId="69" priority="30">
      <formula>E$8&lt;&gt;""</formula>
    </cfRule>
  </conditionalFormatting>
  <conditionalFormatting sqref="E91:AI92">
    <cfRule type="expression" dxfId="68" priority="29">
      <formula>E$8&lt;&gt;""</formula>
    </cfRule>
  </conditionalFormatting>
  <conditionalFormatting sqref="E87:AI87">
    <cfRule type="expression" dxfId="67" priority="28">
      <formula>E$8&lt;&gt;""</formula>
    </cfRule>
  </conditionalFormatting>
  <conditionalFormatting sqref="E88:AI89">
    <cfRule type="expression" dxfId="66" priority="27">
      <formula>E$8&lt;&gt;""</formula>
    </cfRule>
  </conditionalFormatting>
  <conditionalFormatting sqref="E84:AI84">
    <cfRule type="expression" dxfId="65" priority="26">
      <formula>E$8&lt;&gt;""</formula>
    </cfRule>
  </conditionalFormatting>
  <conditionalFormatting sqref="E85:AI86">
    <cfRule type="expression" dxfId="64" priority="25">
      <formula>E$8&lt;&gt;""</formula>
    </cfRule>
  </conditionalFormatting>
  <conditionalFormatting sqref="E81:AI81">
    <cfRule type="expression" dxfId="63" priority="24">
      <formula>E$8&lt;&gt;""</formula>
    </cfRule>
  </conditionalFormatting>
  <conditionalFormatting sqref="E82:AI83">
    <cfRule type="expression" dxfId="62" priority="23">
      <formula>E$8&lt;&gt;""</formula>
    </cfRule>
  </conditionalFormatting>
  <conditionalFormatting sqref="E78:AI78">
    <cfRule type="expression" dxfId="61" priority="22">
      <formula>E$8&lt;&gt;""</formula>
    </cfRule>
  </conditionalFormatting>
  <conditionalFormatting sqref="E79:AI80">
    <cfRule type="expression" dxfId="60" priority="21">
      <formula>E$8&lt;&gt;""</formula>
    </cfRule>
  </conditionalFormatting>
  <conditionalFormatting sqref="E75:AI75">
    <cfRule type="expression" dxfId="59" priority="20">
      <formula>E$8&lt;&gt;""</formula>
    </cfRule>
  </conditionalFormatting>
  <conditionalFormatting sqref="E76:AI77">
    <cfRule type="expression" dxfId="58" priority="19">
      <formula>E$8&lt;&gt;""</formula>
    </cfRule>
  </conditionalFormatting>
  <conditionalFormatting sqref="E72:AI72">
    <cfRule type="expression" dxfId="57" priority="18">
      <formula>E$8&lt;&gt;""</formula>
    </cfRule>
  </conditionalFormatting>
  <conditionalFormatting sqref="E73:AI74">
    <cfRule type="expression" dxfId="56" priority="17">
      <formula>E$8&lt;&gt;""</formula>
    </cfRule>
  </conditionalFormatting>
  <conditionalFormatting sqref="E69">
    <cfRule type="expression" dxfId="55" priority="16">
      <formula>E$8&lt;&gt;""</formula>
    </cfRule>
  </conditionalFormatting>
  <conditionalFormatting sqref="E70:E71">
    <cfRule type="expression" dxfId="54" priority="15">
      <formula>E$8&lt;&gt;""</formula>
    </cfRule>
  </conditionalFormatting>
  <conditionalFormatting sqref="E66">
    <cfRule type="expression" dxfId="53" priority="14">
      <formula>E$8&lt;&gt;""</formula>
    </cfRule>
  </conditionalFormatting>
  <conditionalFormatting sqref="E67:E68">
    <cfRule type="expression" dxfId="52" priority="13">
      <formula>E$8&lt;&gt;""</formula>
    </cfRule>
  </conditionalFormatting>
  <conditionalFormatting sqref="E63">
    <cfRule type="expression" dxfId="51" priority="12">
      <formula>E$8&lt;&gt;""</formula>
    </cfRule>
  </conditionalFormatting>
  <conditionalFormatting sqref="E64:E65">
    <cfRule type="expression" dxfId="50" priority="11">
      <formula>E$8&lt;&gt;""</formula>
    </cfRule>
  </conditionalFormatting>
  <conditionalFormatting sqref="E60">
    <cfRule type="expression" dxfId="49" priority="10">
      <formula>E$8&lt;&gt;""</formula>
    </cfRule>
  </conditionalFormatting>
  <conditionalFormatting sqref="E61:E62">
    <cfRule type="expression" dxfId="48" priority="9">
      <formula>E$8&lt;&gt;""</formula>
    </cfRule>
  </conditionalFormatting>
  <conditionalFormatting sqref="E57:AI57">
    <cfRule type="expression" dxfId="47" priority="8">
      <formula>E$8&lt;&gt;""</formula>
    </cfRule>
  </conditionalFormatting>
  <conditionalFormatting sqref="E58:AI59">
    <cfRule type="expression" dxfId="46" priority="7">
      <formula>E$8&lt;&gt;""</formula>
    </cfRule>
  </conditionalFormatting>
  <conditionalFormatting sqref="E54:AI54">
    <cfRule type="expression" dxfId="45" priority="6">
      <formula>E$8&lt;&gt;""</formula>
    </cfRule>
  </conditionalFormatting>
  <conditionalFormatting sqref="E55:AI56">
    <cfRule type="expression" dxfId="44" priority="5">
      <formula>E$8&lt;&gt;""</formula>
    </cfRule>
  </conditionalFormatting>
  <conditionalFormatting sqref="E51:AI51">
    <cfRule type="expression" dxfId="43" priority="4">
      <formula>E$8&lt;&gt;""</formula>
    </cfRule>
  </conditionalFormatting>
  <conditionalFormatting sqref="E52:AI53">
    <cfRule type="expression" dxfId="42" priority="3">
      <formula>E$8&lt;&gt;""</formula>
    </cfRule>
  </conditionalFormatting>
  <conditionalFormatting sqref="E48:AI48">
    <cfRule type="expression" dxfId="41" priority="2">
      <formula>E$8&lt;&gt;""</formula>
    </cfRule>
  </conditionalFormatting>
  <conditionalFormatting sqref="E49:AI50">
    <cfRule type="expression" dxfId="40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22DD114C-8EB4-411D-9672-441715F60614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A08EBB9-BB3F-4A3C-8A5C-8F8835BEFF6E}">
          <x14:formula1>
            <xm:f>Sources!$F$3:$F$14</xm:f>
          </x14:formula1>
          <xm:sqref>C2</xm:sqref>
        </x14:dataValidation>
        <x14:dataValidation type="list" allowBlank="1" showInputMessage="1" showErrorMessage="1" xr:uid="{14C10D5F-3EAA-49DD-8A08-BAFA08958401}">
          <x14:formula1>
            <xm:f>Sources!$C$3:$C$14</xm:f>
          </x14:formula1>
          <xm:sqref>C3</xm:sqref>
        </x14:dataValidation>
        <x14:dataValidation type="list" allowBlank="1" showInputMessage="1" showErrorMessage="1" xr:uid="{C1BEDD9B-BE7F-4CAF-84BE-908D092DC601}">
          <x14:formula1>
            <xm:f>Sources!$H$3:$H$6</xm:f>
          </x14:formula1>
          <xm:sqref>C4</xm:sqref>
        </x14:dataValidation>
        <x14:dataValidation type="list" allowBlank="1" showInputMessage="1" showErrorMessage="1" xr:uid="{FC02E83D-CF71-401E-8A57-B32E3CE1D7CA}">
          <x14:formula1>
            <xm:f>Sources!$L$3:$L$54</xm:f>
          </x14:formula1>
          <xm:sqref>B10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B9E5F-4E16-49CE-B201-932E2C871108}">
  <sheetPr codeName="Feuil13"/>
  <dimension ref="B1:AW113"/>
  <sheetViews>
    <sheetView showZeros="0" workbookViewId="0">
      <pane xSplit="4" ySplit="8" topLeftCell="E93" activePane="bottomRight" state="frozen"/>
      <selection activeCell="B11" sqref="B11"/>
      <selection pane="topRight" activeCell="B11" sqref="B11"/>
      <selection pane="bottomLeft" activeCell="B11" sqref="B11"/>
      <selection pane="bottomRight" activeCell="T99" sqref="T99"/>
    </sheetView>
  </sheetViews>
  <sheetFormatPr baseColWidth="10" defaultRowHeight="14.4"/>
  <cols>
    <col min="1" max="1" width="14.6640625" customWidth="1"/>
    <col min="2" max="2" width="15.6640625" customWidth="1"/>
    <col min="3" max="4" width="11.33203125" customWidth="1"/>
    <col min="5" max="35" width="4.5546875" customWidth="1"/>
    <col min="36" max="36" width="4.33203125" customWidth="1"/>
  </cols>
  <sheetData>
    <row r="1" spans="2:49">
      <c r="AO1" s="18"/>
      <c r="AW1" s="16"/>
    </row>
    <row r="2" spans="2:49" ht="15.6" customHeight="1">
      <c r="B2" s="2" t="s">
        <v>0</v>
      </c>
      <c r="C2" s="3">
        <f>Ensemble!F2</f>
        <v>2022</v>
      </c>
      <c r="G2" s="43" t="str">
        <f>IF(AND(C2&lt;&gt;"",C3&lt;&gt;"",C4&lt;&gt;""),"Planning horaires de "&amp;C4&amp;" pour le mois de "&amp;C3,"")</f>
        <v>Planning horaires de laurie pour le mois de Décembre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6"/>
      <c r="AH2" s="6"/>
      <c r="AI2" s="6"/>
      <c r="AO2" s="18"/>
      <c r="AW2" s="16"/>
    </row>
    <row r="3" spans="2:49" ht="15.6" customHeight="1">
      <c r="B3" s="4" t="s">
        <v>1</v>
      </c>
      <c r="C3" s="5" t="s">
        <v>13</v>
      </c>
      <c r="F3" s="6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"/>
      <c r="AH3" s="6"/>
      <c r="AI3" s="6"/>
      <c r="AO3" s="18"/>
    </row>
    <row r="4" spans="2:49" ht="15.6" customHeight="1">
      <c r="B4" s="7" t="s">
        <v>14</v>
      </c>
      <c r="C4" s="5" t="s">
        <v>24</v>
      </c>
      <c r="F4" s="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6"/>
      <c r="AH4" s="6"/>
      <c r="AI4" s="6"/>
    </row>
    <row r="5" spans="2:49" ht="18.3" customHeight="1">
      <c r="F5" s="6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6"/>
      <c r="AH5" s="6"/>
      <c r="AI5" s="6"/>
    </row>
    <row r="6" spans="2:49" ht="18.3" customHeight="1">
      <c r="B6" s="25"/>
      <c r="C6" t="s">
        <v>44</v>
      </c>
      <c r="E6" s="18">
        <f>IF(AND($C$2&lt;&gt;"",$C$3&lt;&gt;""),SUM((E94/4)*Sources!$Q$2,(E97/4)*Sources!$Q$3,(E100/4)*Sources!$Q$4,(E103/4)*Sources!$Q$5),"")</f>
        <v>0</v>
      </c>
      <c r="F6" s="18">
        <f>IF(AND($C$2&lt;&gt;"",$C$3&lt;&gt;""), SUM((F94/2)*Sources!$Q$2,(F97/2)*Sources!$Q$3,(F100/2)*Sources!$Q$4),"")</f>
        <v>0</v>
      </c>
      <c r="G6" s="18">
        <f>IF(AND($C$2&lt;&gt;"",$C$3&lt;&gt;""), SUM((G94/2)*Sources!$Q$2,(G97/2)*Sources!$Q$3,(G100/2)*Sources!$Q$4),"")</f>
        <v>0</v>
      </c>
      <c r="H6" s="18">
        <f>IF(AND($C$2&lt;&gt;"",$C$3&lt;&gt;""), SUM((H94/2)*Sources!$Q$2,(H97/2)*Sources!$Q$3,(H100/2)*Sources!$Q$4),"")</f>
        <v>0</v>
      </c>
      <c r="I6" s="18">
        <f>IF(AND($C$2&lt;&gt;"",$C$3&lt;&gt;""), SUM((I94/2)*Sources!$Q$2,(I97/2)*Sources!$Q$3,(I100/2)*Sources!$Q$4),"")</f>
        <v>0</v>
      </c>
      <c r="J6" s="18">
        <f>IF(AND($C$2&lt;&gt;"",$C$3&lt;&gt;""), SUM((J94/2)*Sources!$Q$2,(J97/2)*Sources!$Q$3,(J100/2)*Sources!$Q$4),"")</f>
        <v>0</v>
      </c>
      <c r="K6" s="18">
        <f>IF(AND($C$2&lt;&gt;"",$C$3&lt;&gt;""), SUM((K94/2)*Sources!$Q$2,(K97/2)*Sources!$Q$3,(K100/2)*Sources!$Q$4),"")</f>
        <v>0</v>
      </c>
      <c r="L6" s="18">
        <f>IF(AND($C$2&lt;&gt;"",$C$3&lt;&gt;""), SUM((L94/2)*Sources!$Q$2,(L97/2)*Sources!$Q$3,(L100/2)*Sources!$Q$4),"")</f>
        <v>0</v>
      </c>
      <c r="M6" s="18">
        <f>IF(AND($C$2&lt;&gt;"",$C$3&lt;&gt;""), SUM((M94/2)*Sources!$Q$2,(M97/2)*Sources!$Q$3,(M100/2)*Sources!$Q$4),"")</f>
        <v>0</v>
      </c>
      <c r="N6" s="18">
        <f>IF(AND($C$2&lt;&gt;"",$C$3&lt;&gt;""), SUM((N94/2)*Sources!$Q$2,(N97/2)*Sources!$Q$3,(N100/2)*Sources!$Q$4),"")</f>
        <v>0</v>
      </c>
      <c r="O6" s="18">
        <f>IF(AND($C$2&lt;&gt;"",$C$3&lt;&gt;""), SUM((O94/2)*Sources!$Q$2,(O97/2)*Sources!$Q$3,(O100/2)*Sources!$Q$4),"")</f>
        <v>0</v>
      </c>
      <c r="P6" s="18">
        <f>IF(AND($C$2&lt;&gt;"",$C$3&lt;&gt;""), SUM((P94/2)*Sources!$Q$2,(P97/2)*Sources!$Q$3,(P100/2)*Sources!$Q$4),"")</f>
        <v>0</v>
      </c>
      <c r="Q6" s="18">
        <f>IF(AND($C$2&lt;&gt;"",$C$3&lt;&gt;""), SUM((Q94/2)*Sources!$Q$2,(Q97/2)*Sources!$Q$3,(Q100/2)*Sources!$Q$4),"")</f>
        <v>0</v>
      </c>
      <c r="R6" s="18">
        <f>IF(AND($C$2&lt;&gt;"",$C$3&lt;&gt;""), SUM((R94/2)*Sources!$Q$2,(R97/2)*Sources!$Q$3,(R100/2)*Sources!$Q$4),"")</f>
        <v>0</v>
      </c>
      <c r="S6" s="18">
        <f>IF(AND($C$2&lt;&gt;"",$C$3&lt;&gt;""), SUM((S94/2)*Sources!$Q$2,(S97/2)*Sources!$Q$3,(S100/2)*Sources!$Q$4),"")</f>
        <v>0</v>
      </c>
      <c r="T6" s="18">
        <f>IF(AND($C$2&lt;&gt;"",$C$3&lt;&gt;""), SUM((T94/2)*Sources!$Q$2,(T97/2)*Sources!$Q$3,(T100/2)*Sources!$Q$4),"")</f>
        <v>0</v>
      </c>
      <c r="U6" s="18">
        <f>IF(AND($C$2&lt;&gt;"",$C$3&lt;&gt;""), SUM((U94/2)*Sources!$Q$2,(U97/2)*Sources!$Q$3,(U100/2)*Sources!$Q$4),"")</f>
        <v>0</v>
      </c>
      <c r="V6" s="18">
        <f>IF(AND($C$2&lt;&gt;"",$C$3&lt;&gt;""), SUM((V94/2)*Sources!$Q$2,(V97/2)*Sources!$Q$3,(V100/2)*Sources!$Q$4),"")</f>
        <v>0</v>
      </c>
      <c r="W6" s="18">
        <f>IF(AND($C$2&lt;&gt;"",$C$3&lt;&gt;""), SUM((W94/2)*Sources!$Q$2,(W97/2)*Sources!$Q$3,(W100/2)*Sources!$Q$4),"")</f>
        <v>0</v>
      </c>
      <c r="X6" s="18">
        <f>IF(AND($C$2&lt;&gt;"",$C$3&lt;&gt;""), SUM((X94/2)*Sources!$Q$2,(X97/2)*Sources!$Q$3,(X100/2)*Sources!$Q$4),"")</f>
        <v>0</v>
      </c>
      <c r="Y6" s="18">
        <f>IF(AND($C$2&lt;&gt;"",$C$3&lt;&gt;""), SUM((Y94/2)*Sources!$Q$2,(Y97/2)*Sources!$Q$3,(Y100/2)*Sources!$Q$4),"")</f>
        <v>0</v>
      </c>
      <c r="Z6" s="18">
        <f>IF(AND($C$2&lt;&gt;"",$C$3&lt;&gt;""), SUM((Z94/2)*Sources!$Q$2,(Z97/2)*Sources!$Q$3,(Z100/2)*Sources!$Q$4),"")</f>
        <v>0</v>
      </c>
      <c r="AA6" s="18">
        <f>IF(AND($C$2&lt;&gt;"",$C$3&lt;&gt;""), SUM((AA94/2)*Sources!$Q$2,(AA97/2)*Sources!$Q$3,(AA100/2)*Sources!$Q$4),"")</f>
        <v>0</v>
      </c>
      <c r="AB6" s="18">
        <f>IF(AND($C$2&lt;&gt;"",$C$3&lt;&gt;""), SUM((AB94/2)*Sources!$Q$2,(AB97/2)*Sources!$Q$3,(AB100/2)*Sources!$Q$4),"")</f>
        <v>0</v>
      </c>
      <c r="AC6" s="18">
        <f>IF(AND($C$2&lt;&gt;"",$C$3&lt;&gt;""), SUM((AC94/2)*Sources!$Q$2,(AC97/2)*Sources!$Q$3,(AC100/2)*Sources!$Q$4),"")</f>
        <v>0</v>
      </c>
      <c r="AD6" s="18">
        <f>IF(AND($C$2&lt;&gt;"",$C$3&lt;&gt;""), SUM((AD94/2)*Sources!$Q$2,(AD97/2)*Sources!$Q$3,(AD100/2)*Sources!$Q$4),"")</f>
        <v>0</v>
      </c>
      <c r="AE6" s="18">
        <f>IF(AND($C$2&lt;&gt;"",$C$3&lt;&gt;""), SUM((AE94/2)*Sources!$Q$2,(AE97/2)*Sources!$Q$3,(AE100/2)*Sources!$Q$4),"")</f>
        <v>0</v>
      </c>
      <c r="AF6" s="18">
        <f>IF(AND($C$2&lt;&gt;"",$C$3&lt;&gt;""), SUM((AF94/2)*Sources!$Q$2,(AF97/2)*Sources!$Q$3,(AF100/2)*Sources!$Q$4),"")</f>
        <v>0</v>
      </c>
      <c r="AG6" s="18">
        <f>IF(AND($C$2&lt;&gt;"",$C$3&lt;&gt;""), SUM((AG94/2)*Sources!$Q$2,(AG97/2)*Sources!$Q$3,(AG100/2)*Sources!$Q$4),"")</f>
        <v>0</v>
      </c>
      <c r="AH6" s="18">
        <f>IF(AND($C$2&lt;&gt;"",$C$3&lt;&gt;""), SUM((AH94/2)*Sources!$Q$2,(AH97/2)*Sources!$Q$3,(AH100/2)*Sources!$Q$4),"")</f>
        <v>0</v>
      </c>
      <c r="AI6" s="18">
        <f>IF(AND($C$2&lt;&gt;"",$C$3&lt;&gt;""), SUM((AI94/2)*Sources!$Q$2,(AI97/2)*Sources!$Q$3,(AI100/2)*Sources!$Q$4),"")</f>
        <v>0</v>
      </c>
      <c r="AJ6" s="14">
        <f>SUM(E6:AI6)</f>
        <v>0</v>
      </c>
    </row>
    <row r="7" spans="2:49">
      <c r="C7" t="s">
        <v>42</v>
      </c>
      <c r="E7" s="18">
        <f>_xlfn.ISOWEEKNUM(E8)</f>
        <v>48</v>
      </c>
      <c r="F7" s="18">
        <f t="shared" ref="F7:AF7" si="0">_xlfn.ISOWEEKNUM(F8)</f>
        <v>48</v>
      </c>
      <c r="G7" s="18">
        <f t="shared" si="0"/>
        <v>48</v>
      </c>
      <c r="H7" s="18">
        <f t="shared" si="0"/>
        <v>48</v>
      </c>
      <c r="I7" s="18">
        <f t="shared" si="0"/>
        <v>49</v>
      </c>
      <c r="J7" s="18">
        <f t="shared" si="0"/>
        <v>49</v>
      </c>
      <c r="K7" s="18">
        <f t="shared" si="0"/>
        <v>49</v>
      </c>
      <c r="L7" s="18">
        <f t="shared" si="0"/>
        <v>49</v>
      </c>
      <c r="M7" s="18">
        <f t="shared" si="0"/>
        <v>49</v>
      </c>
      <c r="N7" s="18">
        <f t="shared" si="0"/>
        <v>49</v>
      </c>
      <c r="O7" s="18">
        <f t="shared" si="0"/>
        <v>49</v>
      </c>
      <c r="P7" s="18">
        <f t="shared" si="0"/>
        <v>50</v>
      </c>
      <c r="Q7" s="18">
        <f t="shared" si="0"/>
        <v>50</v>
      </c>
      <c r="R7" s="18">
        <f t="shared" si="0"/>
        <v>50</v>
      </c>
      <c r="S7" s="18">
        <f t="shared" si="0"/>
        <v>50</v>
      </c>
      <c r="T7" s="18">
        <f t="shared" si="0"/>
        <v>50</v>
      </c>
      <c r="U7" s="18">
        <f t="shared" si="0"/>
        <v>50</v>
      </c>
      <c r="V7" s="18">
        <f t="shared" si="0"/>
        <v>50</v>
      </c>
      <c r="W7" s="18">
        <f t="shared" si="0"/>
        <v>51</v>
      </c>
      <c r="X7" s="18">
        <f t="shared" si="0"/>
        <v>51</v>
      </c>
      <c r="Y7" s="18">
        <f t="shared" si="0"/>
        <v>51</v>
      </c>
      <c r="Z7" s="18">
        <f t="shared" si="0"/>
        <v>51</v>
      </c>
      <c r="AA7" s="18">
        <f t="shared" si="0"/>
        <v>51</v>
      </c>
      <c r="AB7" s="18">
        <f t="shared" si="0"/>
        <v>51</v>
      </c>
      <c r="AC7" s="18">
        <f t="shared" si="0"/>
        <v>51</v>
      </c>
      <c r="AD7" s="18">
        <f t="shared" si="0"/>
        <v>52</v>
      </c>
      <c r="AE7" s="18">
        <f t="shared" si="0"/>
        <v>52</v>
      </c>
      <c r="AF7" s="18">
        <f t="shared" si="0"/>
        <v>52</v>
      </c>
      <c r="AG7" s="18">
        <f>IF(AG8&lt;&gt;"",_xlfn.ISOWEEKNUM(AG8),"")</f>
        <v>52</v>
      </c>
      <c r="AH7" s="18">
        <f t="shared" ref="AH7:AI7" si="1">IF(AH8&lt;&gt;"",_xlfn.ISOWEEKNUM(AH8),"")</f>
        <v>52</v>
      </c>
      <c r="AI7" s="18">
        <f t="shared" si="1"/>
        <v>52</v>
      </c>
    </row>
    <row r="8" spans="2:49" ht="106.2" customHeight="1">
      <c r="B8" s="18"/>
      <c r="C8" s="18"/>
      <c r="D8" s="18"/>
      <c r="E8" s="38">
        <f>DATEVALUE("01 "&amp;C3&amp;C2)</f>
        <v>44896</v>
      </c>
      <c r="F8" s="39">
        <f>E8+1</f>
        <v>44897</v>
      </c>
      <c r="G8" s="39">
        <f t="shared" ref="G8:AF8" si="2">F8+1</f>
        <v>44898</v>
      </c>
      <c r="H8" s="39">
        <f t="shared" si="2"/>
        <v>44899</v>
      </c>
      <c r="I8" s="39">
        <f t="shared" si="2"/>
        <v>44900</v>
      </c>
      <c r="J8" s="39">
        <f t="shared" si="2"/>
        <v>44901</v>
      </c>
      <c r="K8" s="39">
        <f t="shared" si="2"/>
        <v>44902</v>
      </c>
      <c r="L8" s="39">
        <f t="shared" si="2"/>
        <v>44903</v>
      </c>
      <c r="M8" s="39">
        <f t="shared" si="2"/>
        <v>44904</v>
      </c>
      <c r="N8" s="39">
        <f t="shared" si="2"/>
        <v>44905</v>
      </c>
      <c r="O8" s="39">
        <f t="shared" si="2"/>
        <v>44906</v>
      </c>
      <c r="P8" s="39">
        <f t="shared" si="2"/>
        <v>44907</v>
      </c>
      <c r="Q8" s="39">
        <f t="shared" si="2"/>
        <v>44908</v>
      </c>
      <c r="R8" s="39">
        <f t="shared" si="2"/>
        <v>44909</v>
      </c>
      <c r="S8" s="39">
        <f t="shared" si="2"/>
        <v>44910</v>
      </c>
      <c r="T8" s="39">
        <f t="shared" si="2"/>
        <v>44911</v>
      </c>
      <c r="U8" s="39">
        <f t="shared" si="2"/>
        <v>44912</v>
      </c>
      <c r="V8" s="39">
        <f t="shared" si="2"/>
        <v>44913</v>
      </c>
      <c r="W8" s="39">
        <f t="shared" si="2"/>
        <v>44914</v>
      </c>
      <c r="X8" s="39">
        <f t="shared" si="2"/>
        <v>44915</v>
      </c>
      <c r="Y8" s="39">
        <f t="shared" si="2"/>
        <v>44916</v>
      </c>
      <c r="Z8" s="39">
        <f t="shared" si="2"/>
        <v>44917</v>
      </c>
      <c r="AA8" s="39">
        <f t="shared" si="2"/>
        <v>44918</v>
      </c>
      <c r="AB8" s="39">
        <f t="shared" si="2"/>
        <v>44919</v>
      </c>
      <c r="AC8" s="39">
        <f t="shared" si="2"/>
        <v>44920</v>
      </c>
      <c r="AD8" s="39">
        <f t="shared" si="2"/>
        <v>44921</v>
      </c>
      <c r="AE8" s="39">
        <f t="shared" si="2"/>
        <v>44922</v>
      </c>
      <c r="AF8" s="39">
        <f t="shared" si="2"/>
        <v>44923</v>
      </c>
      <c r="AG8" s="39">
        <f>IF(MONTH($AF$8+1)=MONTH($AF$8),$AF$8+1,"")</f>
        <v>44924</v>
      </c>
      <c r="AH8" s="39">
        <f>IF(MONTH($AF$8+2)=MONTH($AF$8),$AF$8+2,"")</f>
        <v>44925</v>
      </c>
      <c r="AI8" s="39">
        <f>IF(MONTH($AF$8+3)=MONTH($AF$8),$AF$8+3,"")</f>
        <v>44926</v>
      </c>
      <c r="AJ8" s="1"/>
    </row>
    <row r="9" spans="2:49">
      <c r="C9" s="8">
        <f>IF($E$8&lt;&gt;"",Sources!J3,"")</f>
        <v>0.25</v>
      </c>
      <c r="D9" s="8">
        <f>IF($E$8&lt;&gt;"",Sources!K3,"")</f>
        <v>0.26041666666666669</v>
      </c>
      <c r="E9" s="11"/>
      <c r="F9" s="31"/>
      <c r="G9" s="17"/>
      <c r="H9" s="32"/>
      <c r="I9" s="17"/>
    </row>
    <row r="10" spans="2:49">
      <c r="C10" s="8">
        <f>IF($E$8&lt;&gt;"",Sources!J4,"")</f>
        <v>0.26041666666666669</v>
      </c>
      <c r="D10" s="8">
        <f>IF($E$8&lt;&gt;"",Sources!K4,"")</f>
        <v>0.27083333333333298</v>
      </c>
      <c r="E10" s="11"/>
      <c r="F10" s="2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2:49">
      <c r="C11" s="8">
        <f>IF($E$8&lt;&gt;"",Sources!J5,"")</f>
        <v>0.27083333333333298</v>
      </c>
      <c r="D11" s="8">
        <f>IF($E$8&lt;&gt;"",Sources!K5,"")</f>
        <v>0.28125</v>
      </c>
      <c r="E11" s="11"/>
      <c r="F11" s="3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2:49">
      <c r="C12" s="8">
        <f>IF($E$8&lt;&gt;"",Sources!J6,"")</f>
        <v>0.28125</v>
      </c>
      <c r="D12" s="8">
        <f>IF($E$8&lt;&gt;"",Sources!K6,"")</f>
        <v>0.29166666666666702</v>
      </c>
      <c r="E12" s="11"/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2:49">
      <c r="B13" s="9"/>
      <c r="C13" s="8">
        <f>IF($E$8&lt;&gt;"",Sources!J7,"")</f>
        <v>0.29166666666666702</v>
      </c>
      <c r="D13" s="8">
        <f>IF($E$8&lt;&gt;"",Sources!K7,"")</f>
        <v>0.30208333333333298</v>
      </c>
      <c r="E13" s="11"/>
      <c r="F13" s="2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2:49">
      <c r="B14" s="9"/>
      <c r="C14" s="8">
        <f>IF($E$8&lt;&gt;"",Sources!J8,"")</f>
        <v>0.30208333333333298</v>
      </c>
      <c r="D14" s="8">
        <f>IF($E$8&lt;&gt;"",Sources!K8,"")</f>
        <v>0.3125</v>
      </c>
      <c r="E14" s="11"/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2:49">
      <c r="C15" s="8">
        <f>IF($E$8&lt;&gt;"",Sources!J9,"")</f>
        <v>0.3125</v>
      </c>
      <c r="D15" s="8">
        <f>IF($E$8&lt;&gt;"",Sources!K9,"")</f>
        <v>0.32291666666666702</v>
      </c>
      <c r="E15" s="11"/>
      <c r="F15" s="2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2:49">
      <c r="C16" s="8">
        <f>IF($E$8&lt;&gt;"",Sources!J10,"")</f>
        <v>0.32291666666666702</v>
      </c>
      <c r="D16" s="8">
        <f>IF($E$8&lt;&gt;"",Sources!K10,"")</f>
        <v>0.33333333333333298</v>
      </c>
      <c r="E16" s="11"/>
      <c r="F16" s="2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3:28">
      <c r="C17" s="8">
        <f>IF($E$8&lt;&gt;"",Sources!J11,"")</f>
        <v>0.33333333333333298</v>
      </c>
      <c r="D17" s="8">
        <f>IF($E$8&lt;&gt;"",Sources!K11,"")</f>
        <v>0.34375</v>
      </c>
      <c r="E17" s="11"/>
      <c r="F17" s="3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3:28">
      <c r="C18" s="8">
        <f>IF($E$8&lt;&gt;"",Sources!J12,"")</f>
        <v>0.34375</v>
      </c>
      <c r="D18" s="8">
        <f>IF($E$8&lt;&gt;"",Sources!K12,"")</f>
        <v>0.35416666666666702</v>
      </c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3:28">
      <c r="C19" s="8">
        <f>IF($E$8&lt;&gt;"",Sources!J13,"")</f>
        <v>0.35416666666666702</v>
      </c>
      <c r="D19" s="8">
        <f>IF($E$8&lt;&gt;"",Sources!K13,"")</f>
        <v>0.36458333333333398</v>
      </c>
      <c r="E19" s="11"/>
      <c r="F19" s="3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3:28">
      <c r="C20" s="8">
        <f>IF($E$8&lt;&gt;"",Sources!J14,"")</f>
        <v>0.36458333333333398</v>
      </c>
      <c r="D20" s="8">
        <f>IF($E$8&lt;&gt;"",Sources!K14,"")</f>
        <v>0.375</v>
      </c>
      <c r="E20" s="11"/>
      <c r="F20" s="2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3:28">
      <c r="C21" s="8">
        <f>IF($E$8&lt;&gt;"",Sources!J15,"")</f>
        <v>0.375</v>
      </c>
      <c r="D21" s="8">
        <f>IF($E$8&lt;&gt;"",Sources!K15,"")</f>
        <v>0.38541666666666702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3:28">
      <c r="C22" s="8">
        <f>IF($E$8&lt;&gt;"",Sources!J16,"")</f>
        <v>0.38541666666666702</v>
      </c>
      <c r="D22" s="8">
        <f>IF($E$8&lt;&gt;"",Sources!K16,"")</f>
        <v>0.39583333333333398</v>
      </c>
      <c r="E22" s="1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3:28">
      <c r="C23" s="8">
        <f>IF($E$8&lt;&gt;"",Sources!J17,"")</f>
        <v>0.39583333333333398</v>
      </c>
      <c r="D23" s="8">
        <f>IF($E$8&lt;&gt;"",Sources!K17,"")</f>
        <v>0.40625</v>
      </c>
      <c r="E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3:28">
      <c r="C24" s="8">
        <f>IF($E$8&lt;&gt;"",Sources!J18,"")</f>
        <v>0.40625</v>
      </c>
      <c r="D24" s="8">
        <f>IF($E$8&lt;&gt;"",Sources!K18,"")</f>
        <v>0.41666666666666702</v>
      </c>
      <c r="E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3:28">
      <c r="C25" s="8">
        <f>IF($E$8&lt;&gt;"",Sources!J19,"")</f>
        <v>0.41666666666666702</v>
      </c>
      <c r="D25" s="8">
        <f>IF($E$8&lt;&gt;"",Sources!K19,"")</f>
        <v>0.42708333333333398</v>
      </c>
      <c r="E25" s="17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3:28">
      <c r="C26" s="8">
        <f>IF($E$8&lt;&gt;"",Sources!J20,"")</f>
        <v>0.42708333333333398</v>
      </c>
      <c r="D26" s="8">
        <f>IF($E$8&lt;&gt;"",Sources!K20,"")</f>
        <v>0.4375</v>
      </c>
      <c r="E26" s="17"/>
      <c r="F26" s="1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3:28">
      <c r="C27" s="8">
        <f>IF($E$8&lt;&gt;"",Sources!J21,"")</f>
        <v>0.4375</v>
      </c>
      <c r="D27" s="8">
        <f>IF($E$8&lt;&gt;"",Sources!K21,"")</f>
        <v>0.44791666666666702</v>
      </c>
      <c r="E27" s="17"/>
      <c r="F27" s="14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3:28">
      <c r="C28" s="8">
        <f>IF($E$8&lt;&gt;"",Sources!J22,"")</f>
        <v>0.44791666666666702</v>
      </c>
      <c r="D28" s="8">
        <f>IF($E$8&lt;&gt;"",Sources!K22,"")</f>
        <v>0.45833333333333398</v>
      </c>
      <c r="E28" s="17"/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3:28">
      <c r="C29" s="8">
        <f>IF($E$8&lt;&gt;"",Sources!J23,"")</f>
        <v>0.45833333333333398</v>
      </c>
      <c r="D29" s="8">
        <f>IF($E$8&lt;&gt;"",Sources!K23,"")</f>
        <v>0.46875</v>
      </c>
      <c r="E29" s="17"/>
      <c r="F29" s="14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3:28">
      <c r="C30" s="8">
        <f>IF($E$8&lt;&gt;"",Sources!J24,"")</f>
        <v>0.46875</v>
      </c>
      <c r="D30" s="8">
        <f>IF($E$8&lt;&gt;"",Sources!K24,"")</f>
        <v>0.47916666666666702</v>
      </c>
      <c r="E30" s="11"/>
      <c r="F30" s="14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3:28">
      <c r="C31" s="8">
        <f>IF($E$8&lt;&gt;"",Sources!J25,"")</f>
        <v>0.47916666666666702</v>
      </c>
      <c r="D31" s="8">
        <f>IF($E$8&lt;&gt;"",Sources!K25,"")</f>
        <v>0.48958333333333398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3:28">
      <c r="C32" s="8">
        <f>IF($E$8&lt;&gt;"",Sources!J26,"")</f>
        <v>0.48958333333333398</v>
      </c>
      <c r="D32" s="8">
        <f>IF($E$8&lt;&gt;"",Sources!K26,"")</f>
        <v>0.5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3:28">
      <c r="C33" s="8">
        <f>IF($E$8&lt;&gt;"",Sources!J27,"")</f>
        <v>0.5</v>
      </c>
      <c r="D33" s="8">
        <f>IF($E$8&lt;&gt;"",Sources!K27,"")</f>
        <v>0.51041666666666696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3:28">
      <c r="C34" s="8">
        <f>IF($E$8&lt;&gt;"",Sources!J28,"")</f>
        <v>0.51041666666666696</v>
      </c>
      <c r="D34" s="8">
        <f>IF($E$8&lt;&gt;"",Sources!K28,"")</f>
        <v>0.52083333333333404</v>
      </c>
      <c r="F34" s="15"/>
      <c r="G34" s="11"/>
      <c r="H34" s="11"/>
      <c r="I34" s="11"/>
      <c r="J34" s="11"/>
      <c r="K34" s="11"/>
      <c r="L34" s="11"/>
    </row>
    <row r="35" spans="3:28">
      <c r="C35" s="8">
        <f>IF($E$8&lt;&gt;"",Sources!J29,"")</f>
        <v>0.52083333333333404</v>
      </c>
      <c r="D35" s="8">
        <f>IF($E$8&lt;&gt;"",Sources!K29,"")</f>
        <v>0.53125</v>
      </c>
      <c r="F35" s="11"/>
      <c r="G35" s="11"/>
      <c r="H35" s="11"/>
      <c r="I35" s="11"/>
      <c r="J35" s="11"/>
      <c r="K35" s="11"/>
      <c r="L35" s="11"/>
    </row>
    <row r="36" spans="3:28">
      <c r="C36" s="8">
        <f>IF($E$8&lt;&gt;"",Sources!J30,"")</f>
        <v>0.53125</v>
      </c>
      <c r="D36" s="8">
        <f>IF($E$8&lt;&gt;"",Sources!K30,"")</f>
        <v>0.54166666666666696</v>
      </c>
      <c r="F36" s="11"/>
      <c r="G36" s="11"/>
      <c r="H36" s="11"/>
      <c r="I36" s="11"/>
      <c r="J36" s="11"/>
      <c r="K36" s="11"/>
      <c r="L36" s="11"/>
    </row>
    <row r="37" spans="3:28">
      <c r="C37" s="8">
        <f>IF($E$8&lt;&gt;"",Sources!J31,"")</f>
        <v>0.54166666666666696</v>
      </c>
      <c r="D37" s="8">
        <f>IF($E$8&lt;&gt;"",Sources!K31,"")</f>
        <v>0.55208333333333404</v>
      </c>
      <c r="F37" s="11"/>
      <c r="G37" s="11"/>
      <c r="H37" s="11"/>
      <c r="I37" s="11"/>
      <c r="J37" s="11"/>
      <c r="K37" s="11"/>
      <c r="L37" s="11"/>
    </row>
    <row r="38" spans="3:28">
      <c r="C38" s="8">
        <f>IF($E$8&lt;&gt;"",Sources!J32,"")</f>
        <v>0.55208333333333404</v>
      </c>
      <c r="D38" s="8">
        <f>IF($E$8&lt;&gt;"",Sources!K32,"")</f>
        <v>0.562500000000001</v>
      </c>
      <c r="F38" s="11"/>
      <c r="G38" s="11"/>
      <c r="H38" s="11"/>
      <c r="I38" s="11"/>
      <c r="J38" s="11"/>
      <c r="K38" s="11"/>
      <c r="L38" s="11"/>
    </row>
    <row r="39" spans="3:28">
      <c r="C39" s="8">
        <f>IF($E$8&lt;&gt;"",Sources!J33,"")</f>
        <v>0.562500000000001</v>
      </c>
      <c r="D39" s="8">
        <f>IF($E$8&lt;&gt;"",Sources!K33,"")</f>
        <v>0.57291666666666696</v>
      </c>
      <c r="F39" s="11"/>
      <c r="G39" s="11"/>
      <c r="H39" s="11"/>
      <c r="I39" s="11"/>
      <c r="J39" s="11"/>
      <c r="K39" s="11"/>
      <c r="L39" s="11"/>
    </row>
    <row r="40" spans="3:28">
      <c r="C40" s="8">
        <f>IF($E$8&lt;&gt;"",Sources!J34,"")</f>
        <v>0.57291666666666696</v>
      </c>
      <c r="D40" s="8">
        <f>IF($E$8&lt;&gt;"",Sources!K34,"")</f>
        <v>0.58333333333333404</v>
      </c>
      <c r="F40" s="11"/>
      <c r="G40" s="11"/>
      <c r="H40" s="11"/>
      <c r="I40" s="11"/>
      <c r="J40" s="11"/>
      <c r="K40" s="11"/>
      <c r="L40" s="11"/>
    </row>
    <row r="41" spans="3:28">
      <c r="C41" s="8">
        <f>IF($E$8&lt;&gt;"",Sources!J35,"")</f>
        <v>0.58333333333333404</v>
      </c>
      <c r="D41" s="8">
        <f>IF($E$8&lt;&gt;"",Sources!K35,"")</f>
        <v>0.593750000000001</v>
      </c>
      <c r="F41" s="11"/>
    </row>
    <row r="42" spans="3:28">
      <c r="C42" s="8">
        <f>IF($E$8&lt;&gt;"",Sources!J36,"")</f>
        <v>0.593750000000001</v>
      </c>
      <c r="D42" s="8">
        <f>IF($E$8&lt;&gt;"",Sources!K36,"")</f>
        <v>0.60416666666666696</v>
      </c>
    </row>
    <row r="43" spans="3:28">
      <c r="C43" s="8">
        <f>IF($E$8&lt;&gt;"",Sources!J37,"")</f>
        <v>0.60416666666666696</v>
      </c>
      <c r="D43" s="8">
        <f>IF($E$8&lt;&gt;"",Sources!K37,"")</f>
        <v>0.61458333333333404</v>
      </c>
    </row>
    <row r="44" spans="3:28">
      <c r="C44" s="8">
        <f>IF($E$8&lt;&gt;"",Sources!J38,"")</f>
        <v>0.61458333333333404</v>
      </c>
      <c r="D44" s="8">
        <f>IF($E$8&lt;&gt;"",Sources!K38,"")</f>
        <v>0.625000000000001</v>
      </c>
    </row>
    <row r="45" spans="3:28">
      <c r="C45" s="8">
        <f>IF($E$8&lt;&gt;"",Sources!J39,"")</f>
        <v>0.625000000000001</v>
      </c>
      <c r="D45" s="8">
        <f>IF($E$8&lt;&gt;"",Sources!K39,"")</f>
        <v>0.63541666666666696</v>
      </c>
    </row>
    <row r="46" spans="3:28">
      <c r="C46" s="8">
        <f>IF($E$8&lt;&gt;"",Sources!J40,"")</f>
        <v>0.63541666666666696</v>
      </c>
      <c r="D46" s="8">
        <f>IF($E$8&lt;&gt;"",Sources!K40,"")</f>
        <v>0.64583333333333404</v>
      </c>
    </row>
    <row r="47" spans="3:28">
      <c r="C47" s="8">
        <f>IF($E$8&lt;&gt;"",Sources!J41,"")</f>
        <v>0.64583333333333404</v>
      </c>
      <c r="D47" s="8">
        <f>IF($E$8&lt;&gt;"",Sources!K41,"")</f>
        <v>0.656250000000001</v>
      </c>
    </row>
    <row r="48" spans="3:28">
      <c r="C48" s="8">
        <f>IF($E$8&lt;&gt;"",Sources!J42,"")</f>
        <v>0.656250000000001</v>
      </c>
      <c r="D48" s="8">
        <f>IF($E$8&lt;&gt;"",Sources!K42,"")</f>
        <v>0.66666666666666696</v>
      </c>
    </row>
    <row r="49" spans="2:14">
      <c r="C49" s="8">
        <f>IF($E$8&lt;&gt;"",Sources!J43,"")</f>
        <v>0.66666666666666696</v>
      </c>
      <c r="D49" s="8">
        <f>IF($E$8&lt;&gt;"",Sources!K43,"")</f>
        <v>0.67708333333333404</v>
      </c>
    </row>
    <row r="50" spans="2:14">
      <c r="C50" s="8">
        <f>IF($E$8&lt;&gt;"",Sources!J44,"")</f>
        <v>0.67708333333333404</v>
      </c>
      <c r="D50" s="8">
        <f>IF($E$8&lt;&gt;"",Sources!K44,"")</f>
        <v>0.687500000000001</v>
      </c>
    </row>
    <row r="51" spans="2:14">
      <c r="C51" s="8">
        <f>IF($E$8&lt;&gt;"",Sources!J45,"")</f>
        <v>0.687500000000001</v>
      </c>
      <c r="D51" s="8">
        <f>IF($E$8&lt;&gt;"",Sources!K45,"")</f>
        <v>0.69791666666666696</v>
      </c>
    </row>
    <row r="52" spans="2:14">
      <c r="C52" s="8">
        <f>IF($E$8&lt;&gt;"",Sources!J46,"")</f>
        <v>0.69791666666666696</v>
      </c>
      <c r="D52" s="8">
        <f>IF($E$8&lt;&gt;"",Sources!K46,"")</f>
        <v>0.70833333333333404</v>
      </c>
    </row>
    <row r="53" spans="2:14">
      <c r="C53" s="8">
        <f>IF($E$8&lt;&gt;"",Sources!J47,"")</f>
        <v>0.70833333333333404</v>
      </c>
      <c r="D53" s="8">
        <f>IF($E$8&lt;&gt;"",Sources!K47,"")</f>
        <v>0.718750000000001</v>
      </c>
    </row>
    <row r="54" spans="2:14">
      <c r="C54" s="8">
        <f>IF($E$8&lt;&gt;"",Sources!J48,"")</f>
        <v>0.718750000000001</v>
      </c>
      <c r="D54" s="8">
        <f>IF($E$8&lt;&gt;"",Sources!K48,"")</f>
        <v>0.72916666666666796</v>
      </c>
    </row>
    <row r="55" spans="2:14">
      <c r="C55" s="8">
        <f>IF($E$8&lt;&gt;"",Sources!J49,"")</f>
        <v>0.72916666666666796</v>
      </c>
      <c r="D55" s="8">
        <f>IF($E$8&lt;&gt;"",Sources!K49,"")</f>
        <v>0.73958333333333404</v>
      </c>
    </row>
    <row r="56" spans="2:14">
      <c r="C56" s="8">
        <f>IF($E$8&lt;&gt;"",Sources!J50,"")</f>
        <v>0.73958333333333404</v>
      </c>
      <c r="D56" s="8">
        <f>IF($E$8&lt;&gt;"",Sources!K50,"")</f>
        <v>0.750000000000001</v>
      </c>
    </row>
    <row r="57" spans="2:14">
      <c r="C57" s="8">
        <f>IF($E$8&lt;&gt;"",Sources!J51,"")</f>
        <v>0.750000000000001</v>
      </c>
      <c r="D57" s="8">
        <f>IF($E$8&lt;&gt;"",Sources!K51,"")</f>
        <v>0.76041666666666796</v>
      </c>
    </row>
    <row r="58" spans="2:14">
      <c r="C58" s="8">
        <f>IF($E$8&lt;&gt;"",Sources!J52,"")</f>
        <v>0.76041666666666796</v>
      </c>
      <c r="D58" s="8">
        <f>IF($E$8&lt;&gt;"",Sources!K52,"")</f>
        <v>0.77083333333333404</v>
      </c>
    </row>
    <row r="59" spans="2:14">
      <c r="C59" s="8">
        <f>IF($E$8&lt;&gt;"",Sources!J53,"")</f>
        <v>0.77083333333333404</v>
      </c>
      <c r="D59" s="8">
        <f>IF($E$8&lt;&gt;"",Sources!K53,"")</f>
        <v>0.781250000000001</v>
      </c>
    </row>
    <row r="60" spans="2:14">
      <c r="C60" s="8">
        <f>IF($E$8&lt;&gt;"",Sources!J54,"")</f>
        <v>0.781250000000001</v>
      </c>
      <c r="D60" s="8">
        <f>IF($E$8&lt;&gt;"",Sources!K54,"")</f>
        <v>0.79166666666666796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2:14">
      <c r="C61" s="8">
        <f>IF($E$8&lt;&gt;"",Sources!J55,"")</f>
        <v>0.79166666666666796</v>
      </c>
      <c r="D61" s="8">
        <f>IF($E$8&lt;&gt;"",Sources!K55,"")</f>
        <v>0.80208333333333404</v>
      </c>
      <c r="F61" s="11"/>
      <c r="G61" s="11"/>
      <c r="H61" s="11"/>
      <c r="I61" s="11"/>
      <c r="J61" s="11"/>
      <c r="K61" s="11"/>
      <c r="L61" s="11"/>
      <c r="M61" s="11"/>
      <c r="N61" s="11"/>
    </row>
    <row r="62" spans="2:14">
      <c r="C62" s="8">
        <f>IF($E$8&lt;&gt;"",Sources!J56,"")</f>
        <v>0.80208333333333404</v>
      </c>
      <c r="D62" s="8">
        <f>IF($E$8&lt;&gt;"",Sources!K56,"")</f>
        <v>0.812500000000001</v>
      </c>
      <c r="F62" s="11"/>
      <c r="G62" s="11"/>
      <c r="H62" s="11"/>
      <c r="I62" s="11"/>
      <c r="J62" s="11"/>
      <c r="K62" s="11"/>
      <c r="L62" s="11"/>
      <c r="M62" s="11"/>
      <c r="N62" s="11"/>
    </row>
    <row r="63" spans="2:14">
      <c r="C63" s="8">
        <f>IF($E$8&lt;&gt;"",Sources!J57,"")</f>
        <v>0.812500000000001</v>
      </c>
      <c r="D63" s="8">
        <f>IF($E$8&lt;&gt;"",Sources!K57,"")</f>
        <v>0.82291666666666796</v>
      </c>
      <c r="F63" s="11"/>
      <c r="G63" s="11"/>
      <c r="H63" s="11"/>
      <c r="I63" s="11"/>
      <c r="J63" s="11"/>
      <c r="K63" s="11"/>
      <c r="L63" s="11"/>
      <c r="M63" s="11"/>
      <c r="N63" s="11"/>
    </row>
    <row r="64" spans="2:14">
      <c r="B64" s="41"/>
      <c r="C64" s="8">
        <f>IF($E$8&lt;&gt;"",Sources!J58,"")</f>
        <v>0.82291666666666796</v>
      </c>
      <c r="D64" s="8">
        <f>IF($E$8&lt;&gt;"",Sources!K58,"")</f>
        <v>0.83333333333333404</v>
      </c>
      <c r="F64" s="11"/>
      <c r="G64" s="11"/>
      <c r="H64" s="11"/>
      <c r="I64" s="11"/>
      <c r="J64" s="11"/>
      <c r="K64" s="11"/>
      <c r="L64" s="11"/>
      <c r="M64" s="11"/>
      <c r="N64" s="11"/>
    </row>
    <row r="65" spans="2:14">
      <c r="B65" s="41"/>
      <c r="C65" s="8">
        <f>IF($E$8&lt;&gt;"",Sources!J59,"")</f>
        <v>0.83333333333333404</v>
      </c>
      <c r="D65" s="8">
        <f>IF($E$8&lt;&gt;"",Sources!K59,"")</f>
        <v>0.843750000000001</v>
      </c>
      <c r="F65" s="11"/>
      <c r="G65" s="11"/>
      <c r="H65" s="11"/>
      <c r="I65" s="11"/>
      <c r="J65" s="11"/>
      <c r="K65" s="11"/>
      <c r="L65" s="11"/>
      <c r="M65" s="11"/>
      <c r="N65" s="11"/>
    </row>
    <row r="66" spans="2:14">
      <c r="B66" s="41"/>
      <c r="C66" s="8">
        <f>IF($E$8&lt;&gt;"",Sources!J60,"")</f>
        <v>0.843750000000001</v>
      </c>
      <c r="D66" s="8">
        <f>IF($E$8&lt;&gt;"",Sources!K60,"")</f>
        <v>0.85416666666666796</v>
      </c>
      <c r="F66" s="11"/>
      <c r="G66" s="11"/>
      <c r="H66" s="11"/>
      <c r="I66" s="11"/>
      <c r="J66" s="11"/>
      <c r="K66" s="11"/>
      <c r="L66" s="11"/>
      <c r="M66" s="11"/>
      <c r="N66" s="11"/>
    </row>
    <row r="67" spans="2:14">
      <c r="C67" s="8">
        <f>IF($E$8&lt;&gt;"",Sources!J61,"")</f>
        <v>0.85416666666666796</v>
      </c>
      <c r="D67" s="8">
        <f>IF($E$8&lt;&gt;"",Sources!K61,"")</f>
        <v>0.86458333333333404</v>
      </c>
      <c r="F67" s="11"/>
      <c r="G67" s="11"/>
      <c r="H67" s="11"/>
      <c r="I67" s="11"/>
      <c r="J67" s="11"/>
      <c r="K67" s="11"/>
      <c r="L67" s="11"/>
      <c r="M67" s="11"/>
      <c r="N67" s="11"/>
    </row>
    <row r="68" spans="2:14">
      <c r="C68" s="8">
        <f>IF($E$8&lt;&gt;"",Sources!J62,"")</f>
        <v>0.86458333333333404</v>
      </c>
      <c r="D68" s="8">
        <f>IF($E$8&lt;&gt;"",Sources!K62,"")</f>
        <v>0.875000000000001</v>
      </c>
      <c r="F68" s="11"/>
      <c r="G68" s="11"/>
      <c r="H68" s="11"/>
      <c r="I68" s="11"/>
      <c r="J68" s="11"/>
      <c r="K68" s="11"/>
      <c r="L68" s="11"/>
      <c r="M68" s="11"/>
      <c r="N68" s="11"/>
    </row>
    <row r="69" spans="2:14">
      <c r="C69" s="8">
        <f>IF($E$8&lt;&gt;"",Sources!J63,"")</f>
        <v>0.875000000000001</v>
      </c>
      <c r="D69" s="8">
        <f>IF($E$8&lt;&gt;"",Sources!K63,"")</f>
        <v>0.88541666666666796</v>
      </c>
      <c r="F69" s="11"/>
      <c r="G69" s="11"/>
      <c r="H69" s="11"/>
      <c r="I69" s="11"/>
      <c r="J69" s="11"/>
      <c r="K69" s="11"/>
      <c r="L69" s="11"/>
      <c r="M69" s="11"/>
      <c r="N69" s="11"/>
    </row>
    <row r="70" spans="2:14">
      <c r="C70" s="8">
        <f>IF($E$8&lt;&gt;"",Sources!J64,"")</f>
        <v>0.88541666666666796</v>
      </c>
      <c r="D70" s="8">
        <f>IF($E$8&lt;&gt;"",Sources!K64,"")</f>
        <v>0.89583333333333404</v>
      </c>
      <c r="F70" s="11"/>
      <c r="G70" s="11"/>
      <c r="H70" s="11"/>
      <c r="I70" s="11"/>
      <c r="J70" s="11"/>
      <c r="K70" s="11"/>
      <c r="L70" s="11"/>
      <c r="M70" s="11"/>
      <c r="N70" s="11"/>
    </row>
    <row r="71" spans="2:14">
      <c r="C71" s="8">
        <f>IF($E$8&lt;&gt;"",Sources!J65,"")</f>
        <v>0.89583333333333404</v>
      </c>
      <c r="D71" s="8">
        <f>IF($E$8&lt;&gt;"",Sources!K65,"")</f>
        <v>0.906250000000001</v>
      </c>
      <c r="F71" s="11"/>
      <c r="G71" s="11"/>
      <c r="H71" s="11"/>
      <c r="I71" s="11"/>
      <c r="J71" s="11"/>
      <c r="K71" s="11"/>
      <c r="L71" s="11"/>
      <c r="M71" s="11"/>
      <c r="N71" s="11"/>
    </row>
    <row r="72" spans="2:14">
      <c r="C72" s="8">
        <f>IF($E$8&lt;&gt;"",Sources!J66,"")</f>
        <v>0.906250000000001</v>
      </c>
      <c r="D72" s="8">
        <f>IF($E$8&lt;&gt;"",Sources!K66,"")</f>
        <v>0.91666666666666796</v>
      </c>
    </row>
    <row r="73" spans="2:14">
      <c r="C73" s="8">
        <f>IF($E$8&lt;&gt;"",Sources!J67,"")</f>
        <v>0.91666666666666796</v>
      </c>
      <c r="D73" s="8">
        <f>IF($E$8&lt;&gt;"",Sources!K67,"")</f>
        <v>0.92708333333333504</v>
      </c>
    </row>
    <row r="74" spans="2:14">
      <c r="C74" s="8">
        <f>IF($E$8&lt;&gt;"",Sources!J68,"")</f>
        <v>0.92708333333333504</v>
      </c>
      <c r="D74" s="8">
        <f>IF($E$8&lt;&gt;"",Sources!K68,"")</f>
        <v>0.937500000000001</v>
      </c>
    </row>
    <row r="75" spans="2:14">
      <c r="C75" s="8">
        <f>IF($E$8&lt;&gt;"",Sources!J69,"")</f>
        <v>0.937500000000001</v>
      </c>
      <c r="D75" s="8">
        <f>IF($E$8&lt;&gt;"",Sources!K69,"")</f>
        <v>0.94791666666666796</v>
      </c>
    </row>
    <row r="76" spans="2:14">
      <c r="C76" s="8">
        <f>IF($E$8&lt;&gt;"",Sources!J70,"")</f>
        <v>0.94791666666666796</v>
      </c>
      <c r="D76" s="8">
        <f>IF($E$8&lt;&gt;"",Sources!K70,"")</f>
        <v>0.95833333333333504</v>
      </c>
    </row>
    <row r="77" spans="2:14">
      <c r="C77" s="8">
        <f>IF($E$8&lt;&gt;"",Sources!J71,"")</f>
        <v>0.95833333333333504</v>
      </c>
      <c r="D77" s="8">
        <f>IF($E$8&lt;&gt;"",Sources!K71,"")</f>
        <v>0.968750000000001</v>
      </c>
    </row>
    <row r="78" spans="2:14">
      <c r="C78" s="8">
        <f>IF($E$8&lt;&gt;"",Sources!J72,"")</f>
        <v>0.968750000000001</v>
      </c>
      <c r="D78" s="8">
        <f>IF($E$8&lt;&gt;"",Sources!K72,"")</f>
        <v>0.97916666666666796</v>
      </c>
    </row>
    <row r="79" spans="2:14">
      <c r="C79" s="8">
        <f>IF($E$8&lt;&gt;"",Sources!J73,"")</f>
        <v>0.97916666666666796</v>
      </c>
      <c r="D79" s="8">
        <f>IF($E$8&lt;&gt;"",Sources!K73,"")</f>
        <v>0.98958333333333504</v>
      </c>
    </row>
    <row r="80" spans="2:14">
      <c r="C80" s="8">
        <f>IF($E$8&lt;&gt;"",Sources!J74,"")</f>
        <v>0.98958333333333504</v>
      </c>
      <c r="D80" s="8">
        <f>IF($E$8&lt;&gt;"",Sources!K74,"")</f>
        <v>1</v>
      </c>
    </row>
    <row r="81" spans="3:35">
      <c r="C81" s="8">
        <f>IF($E$8&lt;&gt;"",Sources!J75,"")</f>
        <v>1</v>
      </c>
      <c r="D81" s="8">
        <f>IF($E$8&lt;&gt;"",Sources!K75,"")</f>
        <v>1.0104166666666701</v>
      </c>
    </row>
    <row r="82" spans="3:35">
      <c r="C82" s="8">
        <f>IF($E$8&lt;&gt;"",Sources!J76,"")</f>
        <v>1.0104166666666701</v>
      </c>
      <c r="D82" s="8">
        <f>IF($E$8&lt;&gt;"",Sources!K76,"")</f>
        <v>1.0208333333333399</v>
      </c>
    </row>
    <row r="83" spans="3:35">
      <c r="C83" s="8">
        <f>IF($E$8&lt;&gt;"",Sources!J77,"")</f>
        <v>1.0208333333333399</v>
      </c>
      <c r="D83" s="8">
        <f>IF($E$8&lt;&gt;"",Sources!K77,"")</f>
        <v>1.03125</v>
      </c>
    </row>
    <row r="84" spans="3:35">
      <c r="C84" s="8">
        <f>IF($E$8&lt;&gt;"",Sources!J78,"")</f>
        <v>1.03125</v>
      </c>
      <c r="D84" s="8">
        <f>IF($E$8&lt;&gt;"",Sources!K78,"")</f>
        <v>1.0416666666666701</v>
      </c>
    </row>
    <row r="85" spans="3:35">
      <c r="C85" s="8">
        <f>IF($E$8&lt;&gt;"",Sources!J79,"")</f>
        <v>1.0416666666666701</v>
      </c>
      <c r="D85" s="8">
        <f>IF($E$8&lt;&gt;"",Sources!K79,"")</f>
        <v>1.0520833333333399</v>
      </c>
    </row>
    <row r="86" spans="3:35">
      <c r="C86" s="8">
        <f>IF($E$8&lt;&gt;"",Sources!J80,"")</f>
        <v>1.0520833333333399</v>
      </c>
      <c r="D86" s="8">
        <f>IF($E$8&lt;&gt;"",Sources!K80,"")</f>
        <v>1.0625</v>
      </c>
    </row>
    <row r="87" spans="3:35">
      <c r="C87" s="8">
        <f>IF($E$8&lt;&gt;"",Sources!J81,"")</f>
        <v>1.0625</v>
      </c>
      <c r="D87" s="8">
        <f>IF($E$8&lt;&gt;"",Sources!K81,"")</f>
        <v>1.0729166666666701</v>
      </c>
    </row>
    <row r="88" spans="3:35">
      <c r="C88" s="8">
        <f>IF($E$8&lt;&gt;"",Sources!J82,"")</f>
        <v>1.0729166666666701</v>
      </c>
      <c r="D88" s="8">
        <f>IF($E$8&lt;&gt;"",Sources!K82,"")</f>
        <v>1.0833333333333399</v>
      </c>
    </row>
    <row r="89" spans="3:35">
      <c r="C89" s="8">
        <f>IF($E$8&lt;&gt;"",Sources!J83,"")</f>
        <v>1.0833333333333399</v>
      </c>
      <c r="D89" s="8">
        <f>IF($E$8&lt;&gt;"",Sources!K83,"")</f>
        <v>1.09375</v>
      </c>
    </row>
    <row r="90" spans="3:35">
      <c r="C90" s="8">
        <f>IF($E$8&lt;&gt;"",Sources!J84,"")</f>
        <v>1.09375</v>
      </c>
      <c r="D90" s="8">
        <f>IF($E$8&lt;&gt;"",Sources!K84,"")</f>
        <v>1.1041666666666701</v>
      </c>
    </row>
    <row r="91" spans="3:35">
      <c r="C91" s="8">
        <f>IF($E$8&lt;&gt;"",Sources!J85,"")</f>
        <v>1.1041666666666701</v>
      </c>
      <c r="D91" s="8">
        <f>IF($E$8&lt;&gt;"",Sources!K85,"")</f>
        <v>1.1145833333333399</v>
      </c>
    </row>
    <row r="92" spans="3:35">
      <c r="C92" s="8">
        <f>IF($E$8&lt;&gt;"",Sources!J86,"")</f>
        <v>1.1145833333333399</v>
      </c>
      <c r="D92" s="8">
        <f>IF($E$8&lt;&gt;"",Sources!K86,"")</f>
        <v>1.125</v>
      </c>
    </row>
    <row r="93" spans="3:35">
      <c r="C93" s="8"/>
      <c r="D93" s="37" t="s">
        <v>25</v>
      </c>
      <c r="P93">
        <v>0</v>
      </c>
    </row>
    <row r="94" spans="3:35">
      <c r="C94" s="8"/>
      <c r="D94" s="40"/>
      <c r="E94">
        <f>IF(E93&lt;=0,0,E93)</f>
        <v>0</v>
      </c>
      <c r="F94">
        <f t="shared" ref="F94:AI94" si="3">IF(F93&lt;=0,0,F93)</f>
        <v>0</v>
      </c>
      <c r="G94">
        <f t="shared" si="3"/>
        <v>0</v>
      </c>
      <c r="H94">
        <f t="shared" si="3"/>
        <v>0</v>
      </c>
      <c r="I94">
        <f t="shared" si="3"/>
        <v>0</v>
      </c>
      <c r="J94">
        <f t="shared" si="3"/>
        <v>0</v>
      </c>
      <c r="K94">
        <f t="shared" si="3"/>
        <v>0</v>
      </c>
      <c r="L94">
        <f t="shared" si="3"/>
        <v>0</v>
      </c>
      <c r="M94">
        <f t="shared" si="3"/>
        <v>0</v>
      </c>
      <c r="N94">
        <f t="shared" si="3"/>
        <v>0</v>
      </c>
      <c r="O94">
        <f t="shared" si="3"/>
        <v>0</v>
      </c>
      <c r="P94">
        <f t="shared" si="3"/>
        <v>0</v>
      </c>
      <c r="Q94">
        <f t="shared" si="3"/>
        <v>0</v>
      </c>
      <c r="R94">
        <f t="shared" si="3"/>
        <v>0</v>
      </c>
      <c r="S94">
        <f t="shared" si="3"/>
        <v>0</v>
      </c>
      <c r="T94">
        <f t="shared" si="3"/>
        <v>0</v>
      </c>
      <c r="U94">
        <f t="shared" si="3"/>
        <v>0</v>
      </c>
      <c r="V94">
        <f t="shared" si="3"/>
        <v>0</v>
      </c>
      <c r="W94">
        <f t="shared" si="3"/>
        <v>0</v>
      </c>
      <c r="X94">
        <f t="shared" si="3"/>
        <v>0</v>
      </c>
      <c r="Y94">
        <f t="shared" si="3"/>
        <v>0</v>
      </c>
      <c r="Z94">
        <f t="shared" si="3"/>
        <v>0</v>
      </c>
      <c r="AA94">
        <f t="shared" si="3"/>
        <v>0</v>
      </c>
      <c r="AB94">
        <f t="shared" si="3"/>
        <v>0</v>
      </c>
      <c r="AC94">
        <f t="shared" si="3"/>
        <v>0</v>
      </c>
      <c r="AD94">
        <f t="shared" si="3"/>
        <v>0</v>
      </c>
      <c r="AE94">
        <f t="shared" si="3"/>
        <v>0</v>
      </c>
      <c r="AF94">
        <f t="shared" si="3"/>
        <v>0</v>
      </c>
      <c r="AG94">
        <f t="shared" si="3"/>
        <v>0</v>
      </c>
      <c r="AH94">
        <f t="shared" si="3"/>
        <v>0</v>
      </c>
      <c r="AI94">
        <f t="shared" si="3"/>
        <v>0</v>
      </c>
    </row>
    <row r="95" spans="3:35">
      <c r="C95" s="8"/>
      <c r="D95" s="40"/>
      <c r="E95">
        <f>IF(E$7=Ensemble!$F$1,(E94/2)*Sources!$Q$2,0)</f>
        <v>0</v>
      </c>
      <c r="F95">
        <f>IF(F$7=Ensemble!$F$1,(F94/2)*Sources!$Q$2,0)</f>
        <v>0</v>
      </c>
      <c r="G95">
        <f>IF(G$7=Ensemble!$F$1,(G94/2)*Sources!$Q$2,0)</f>
        <v>0</v>
      </c>
      <c r="H95">
        <f>IF(H$7=Ensemble!$F$1,(H94/2)*Sources!$Q$2,0)</f>
        <v>0</v>
      </c>
      <c r="I95">
        <f>IF(I$7=Ensemble!$F$1,(I94/2)*Sources!$Q$2,0)</f>
        <v>0</v>
      </c>
      <c r="J95">
        <f>IF(J$7=Ensemble!$F$1,(J94/2)*Sources!$Q$2,0)</f>
        <v>0</v>
      </c>
      <c r="K95">
        <f>IF(K$7=Ensemble!$F$1,(K94/2)*Sources!$Q$2,0)</f>
        <v>0</v>
      </c>
      <c r="L95">
        <f>IF(L$7=Ensemble!$F$1,(L94/2)*Sources!$Q$2,0)</f>
        <v>0</v>
      </c>
      <c r="M95">
        <f>IF(M$7=Ensemble!$F$1,(M94/2)*Sources!$Q$2,0)</f>
        <v>0</v>
      </c>
      <c r="N95">
        <f>IF(N$7=Ensemble!$F$1,(N94/2)*Sources!$Q$2,0)</f>
        <v>0</v>
      </c>
      <c r="O95">
        <f>IF(O$7=Ensemble!$F$1,(O94/2)*Sources!$Q$2,0)</f>
        <v>0</v>
      </c>
      <c r="P95">
        <f>IF(P$7=Ensemble!$F$1,(P94/2)*Sources!$Q$2,0)</f>
        <v>0</v>
      </c>
      <c r="Q95">
        <f>IF(Q$7=Ensemble!$F$1,(Q94/2)*Sources!$Q$2,0)</f>
        <v>0</v>
      </c>
      <c r="R95">
        <f>IF(R$7=Ensemble!$F$1,(R94/2)*Sources!$Q$2,0)</f>
        <v>0</v>
      </c>
      <c r="S95">
        <f>IF(S$7=Ensemble!$F$1,(S94/2)*Sources!$Q$2,0)</f>
        <v>0</v>
      </c>
      <c r="T95">
        <f>IF(T$7=Ensemble!$F$1,(T94/2)*Sources!$Q$2,0)</f>
        <v>0</v>
      </c>
      <c r="U95">
        <f>IF(U$7=Ensemble!$F$1,(U94/2)*Sources!$Q$2,0)</f>
        <v>0</v>
      </c>
      <c r="V95">
        <f>IF(V$7=Ensemble!$F$1,(V94/2)*Sources!$Q$2,0)</f>
        <v>0</v>
      </c>
      <c r="W95">
        <f>IF(W$7=Ensemble!$F$1,(W94/2)*Sources!$Q$2,0)</f>
        <v>0</v>
      </c>
      <c r="X95">
        <f>IF(X$7=Ensemble!$F$1,(X94/2)*Sources!$Q$2,0)</f>
        <v>0</v>
      </c>
      <c r="Y95">
        <f>IF(Y$7=Ensemble!$F$1,(Y94/2)*Sources!$Q$2,0)</f>
        <v>0</v>
      </c>
      <c r="Z95">
        <f>IF(Z$7=Ensemble!$F$1,(Z94/2)*Sources!$Q$2,0)</f>
        <v>0</v>
      </c>
      <c r="AA95">
        <f>IF(AA$7=Ensemble!$F$1,(AA94/2)*Sources!$Q$2,0)</f>
        <v>0</v>
      </c>
      <c r="AB95">
        <f>IF(AB$7=Ensemble!$F$1,(AB94/2)*Sources!$Q$2,0)</f>
        <v>0</v>
      </c>
      <c r="AC95">
        <f>IF(AC$7=Ensemble!$F$1,(AC94/2)*Sources!$Q$2,0)</f>
        <v>0</v>
      </c>
      <c r="AD95">
        <f>IF(AD$7=Ensemble!$F$1,(AD94/2)*Sources!$Q$2,0)</f>
        <v>0</v>
      </c>
      <c r="AE95">
        <f>IF(AE$7=Ensemble!$F$1,(AE94/2)*Sources!$Q$2,0)</f>
        <v>0</v>
      </c>
      <c r="AF95">
        <f>IF(AF$7=Ensemble!$F$1,(AF94/2)*Sources!$Q$2,0)</f>
        <v>0</v>
      </c>
      <c r="AG95">
        <f>IF(AG$7=Ensemble!$F$1,(AG94/2)*Sources!$Q$2,0)</f>
        <v>0</v>
      </c>
      <c r="AH95">
        <f>IF(AH$7=Ensemble!$F$1,(AH94/2)*Sources!$Q$2,0)</f>
        <v>0</v>
      </c>
      <c r="AI95">
        <f>IF(AI$7=Ensemble!$F$1,(AI94/2)*Sources!$Q$2,0)</f>
        <v>0</v>
      </c>
    </row>
    <row r="96" spans="3:35">
      <c r="C96" s="8"/>
      <c r="D96" s="37" t="s">
        <v>26</v>
      </c>
    </row>
    <row r="97" spans="3:35">
      <c r="C97" s="8"/>
      <c r="D97" s="40"/>
      <c r="E97">
        <f>IF(E96&lt;=0,0,E96)</f>
        <v>0</v>
      </c>
      <c r="F97">
        <f t="shared" ref="F97:AI97" si="4">IF(F96&lt;=0,0,F96)</f>
        <v>0</v>
      </c>
      <c r="G97">
        <f t="shared" si="4"/>
        <v>0</v>
      </c>
      <c r="H97">
        <f t="shared" si="4"/>
        <v>0</v>
      </c>
      <c r="I97">
        <f t="shared" si="4"/>
        <v>0</v>
      </c>
      <c r="J97">
        <f t="shared" si="4"/>
        <v>0</v>
      </c>
      <c r="K97">
        <f t="shared" si="4"/>
        <v>0</v>
      </c>
      <c r="L97">
        <f t="shared" si="4"/>
        <v>0</v>
      </c>
      <c r="M97">
        <f t="shared" si="4"/>
        <v>0</v>
      </c>
      <c r="N97">
        <f t="shared" si="4"/>
        <v>0</v>
      </c>
      <c r="O97">
        <f t="shared" si="4"/>
        <v>0</v>
      </c>
      <c r="P97">
        <f t="shared" si="4"/>
        <v>0</v>
      </c>
      <c r="Q97">
        <f t="shared" si="4"/>
        <v>0</v>
      </c>
      <c r="R97">
        <f t="shared" si="4"/>
        <v>0</v>
      </c>
      <c r="S97">
        <f t="shared" si="4"/>
        <v>0</v>
      </c>
      <c r="T97">
        <f t="shared" si="4"/>
        <v>0</v>
      </c>
      <c r="U97">
        <f t="shared" si="4"/>
        <v>0</v>
      </c>
      <c r="V97">
        <f t="shared" si="4"/>
        <v>0</v>
      </c>
      <c r="W97">
        <f t="shared" si="4"/>
        <v>0</v>
      </c>
      <c r="X97">
        <f t="shared" si="4"/>
        <v>0</v>
      </c>
      <c r="Y97">
        <f t="shared" si="4"/>
        <v>0</v>
      </c>
      <c r="Z97">
        <f t="shared" si="4"/>
        <v>0</v>
      </c>
      <c r="AA97">
        <f t="shared" si="4"/>
        <v>0</v>
      </c>
      <c r="AB97">
        <f t="shared" si="4"/>
        <v>0</v>
      </c>
      <c r="AC97">
        <f t="shared" si="4"/>
        <v>0</v>
      </c>
      <c r="AD97">
        <f t="shared" si="4"/>
        <v>0</v>
      </c>
      <c r="AE97">
        <f t="shared" si="4"/>
        <v>0</v>
      </c>
      <c r="AF97">
        <f t="shared" si="4"/>
        <v>0</v>
      </c>
      <c r="AG97">
        <f t="shared" si="4"/>
        <v>0</v>
      </c>
      <c r="AH97">
        <f t="shared" si="4"/>
        <v>0</v>
      </c>
      <c r="AI97">
        <f t="shared" si="4"/>
        <v>0</v>
      </c>
    </row>
    <row r="98" spans="3:35">
      <c r="C98" s="8"/>
      <c r="D98" s="40"/>
      <c r="E98">
        <f>IF(E$7=Ensemble!$F$1,(E97/2)*Sources!$Q$3,0)</f>
        <v>0</v>
      </c>
      <c r="F98">
        <f>IF(F$7=Ensemble!$F$1,(F97/2)*Sources!$Q$3,0)</f>
        <v>0</v>
      </c>
      <c r="G98">
        <f>IF(G$7=Ensemble!$F$1,(G97/2)*Sources!$Q$3,0)</f>
        <v>0</v>
      </c>
      <c r="H98">
        <f>IF(H$7=Ensemble!$F$1,(H97/2)*Sources!$Q$3,0)</f>
        <v>0</v>
      </c>
      <c r="I98">
        <f>IF(I$7=Ensemble!$F$1,(I97/2)*Sources!$Q$3,0)</f>
        <v>0</v>
      </c>
      <c r="J98">
        <f>IF(J$7=Ensemble!$F$1,(J97/2)*Sources!$Q$3,0)</f>
        <v>0</v>
      </c>
      <c r="K98">
        <f>IF(K$7=Ensemble!$F$1,(K97/2)*Sources!$Q$3,0)</f>
        <v>0</v>
      </c>
      <c r="L98">
        <f>IF(L$7=Ensemble!$F$1,(L97/2)*Sources!$Q$3,0)</f>
        <v>0</v>
      </c>
      <c r="M98">
        <f>IF(M$7=Ensemble!$F$1,(M97/2)*Sources!$Q$3,0)</f>
        <v>0</v>
      </c>
      <c r="N98">
        <f>IF(N$7=Ensemble!$F$1,(N97/2)*Sources!$Q$3,0)</f>
        <v>0</v>
      </c>
      <c r="O98">
        <f>IF(O$7=Ensemble!$F$1,(O97/2)*Sources!$Q$3,0)</f>
        <v>0</v>
      </c>
      <c r="P98">
        <f>IF(P$7=Ensemble!$F$1,(P97/2)*Sources!$Q$3,0)</f>
        <v>0</v>
      </c>
      <c r="Q98">
        <f>IF(Q$7=Ensemble!$F$1,(Q97/2)*Sources!$Q$3,0)</f>
        <v>0</v>
      </c>
      <c r="R98">
        <f>IF(R$7=Ensemble!$F$1,(R97/2)*Sources!$Q$3,0)</f>
        <v>0</v>
      </c>
      <c r="S98">
        <f>IF(S$7=Ensemble!$F$1,(S97/2)*Sources!$Q$3,0)</f>
        <v>0</v>
      </c>
      <c r="T98">
        <f>IF(T$7=Ensemble!$F$1,(T97/2)*Sources!$Q$3,0)</f>
        <v>0</v>
      </c>
      <c r="U98">
        <f>IF(U$7=Ensemble!$F$1,(U97/2)*Sources!$Q$3,0)</f>
        <v>0</v>
      </c>
      <c r="V98">
        <f>IF(V$7=Ensemble!$F$1,(V97/2)*Sources!$Q$3,0)</f>
        <v>0</v>
      </c>
      <c r="W98">
        <f>IF(W$7=Ensemble!$F$1,(W97/2)*Sources!$Q$3,0)</f>
        <v>0</v>
      </c>
      <c r="X98">
        <f>IF(X$7=Ensemble!$F$1,(X97/2)*Sources!$Q$3,0)</f>
        <v>0</v>
      </c>
      <c r="Y98">
        <f>IF(Y$7=Ensemble!$F$1,(Y97/2)*Sources!$Q$3,0)</f>
        <v>0</v>
      </c>
      <c r="Z98">
        <f>IF(Z$7=Ensemble!$F$1,(Z97/2)*Sources!$Q$3,0)</f>
        <v>0</v>
      </c>
      <c r="AA98">
        <f>IF(AA$7=Ensemble!$F$1,(AA97/2)*Sources!$Q$3,0)</f>
        <v>0</v>
      </c>
      <c r="AB98">
        <f>IF(AB$7=Ensemble!$F$1,(AB97/2)*Sources!$Q$3,0)</f>
        <v>0</v>
      </c>
      <c r="AC98">
        <f>IF(AC$7=Ensemble!$F$1,(AC97/2)*Sources!$Q$3,0)</f>
        <v>0</v>
      </c>
      <c r="AD98">
        <f>IF(AD$7=Ensemble!$F$1,(AD97/2)*Sources!$Q$3,0)</f>
        <v>0</v>
      </c>
      <c r="AE98">
        <f>IF(AE$7=Ensemble!$F$1,(AE97/2)*Sources!$Q$3,0)</f>
        <v>0</v>
      </c>
      <c r="AF98">
        <f>IF(AF$7=Ensemble!$F$1,(AF97/2)*Sources!$Q$3,0)</f>
        <v>0</v>
      </c>
      <c r="AG98">
        <f>IF(AG$7=Ensemble!$F$1,(AG97/2)*Sources!$Q$3,0)</f>
        <v>0</v>
      </c>
      <c r="AH98">
        <f>IF(AH$7=Ensemble!$F$1,(AH97/2)*Sources!$Q$3,0)</f>
        <v>0</v>
      </c>
      <c r="AI98">
        <f>IF(AI$7=Ensemble!$F$1,(AI97/2)*Sources!$Q$3,0)</f>
        <v>0</v>
      </c>
    </row>
    <row r="99" spans="3:35">
      <c r="C99" s="8"/>
      <c r="D99" s="37" t="s">
        <v>27</v>
      </c>
      <c r="H99" s="41"/>
    </row>
    <row r="100" spans="3:35">
      <c r="C100" s="8"/>
      <c r="D100" s="8"/>
      <c r="E100">
        <f>IF(E99&lt;=0,0,E99)</f>
        <v>0</v>
      </c>
      <c r="F100">
        <f t="shared" ref="F100:AI100" si="5">IF(F99&lt;=0,0,F99)</f>
        <v>0</v>
      </c>
      <c r="G100">
        <f t="shared" si="5"/>
        <v>0</v>
      </c>
      <c r="H100" s="41">
        <f t="shared" si="5"/>
        <v>0</v>
      </c>
      <c r="I100">
        <f t="shared" si="5"/>
        <v>0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</row>
    <row r="101" spans="3:35">
      <c r="C101" s="8"/>
      <c r="D101" s="8"/>
      <c r="E101">
        <f>IF(E$7=Ensemble!$F$1,(E100/2)*Sources!$Q$4,0)</f>
        <v>0</v>
      </c>
      <c r="F101">
        <f>IF(F$7=Ensemble!$F$1,(F100/2)*Sources!$Q$4,0)</f>
        <v>0</v>
      </c>
      <c r="G101">
        <f>IF(G$7=Ensemble!$F$1,(G100/2)*Sources!$Q$4,0)</f>
        <v>0</v>
      </c>
      <c r="H101">
        <f>IF(H$7=Ensemble!$F$1,(H100/2)*Sources!$Q$4,0)</f>
        <v>0</v>
      </c>
      <c r="I101">
        <f>IF(I$7=Ensemble!$F$1,(I100/2)*Sources!$Q$4,0)</f>
        <v>0</v>
      </c>
      <c r="J101">
        <f>IF(J$7=Ensemble!$F$1,(J100/2)*Sources!$Q$4,0)</f>
        <v>0</v>
      </c>
      <c r="K101">
        <f>IF(K$7=Ensemble!$F$1,(K100/2)*Sources!$Q$4,0)</f>
        <v>0</v>
      </c>
      <c r="L101">
        <f>IF(L$7=Ensemble!$F$1,(L100/2)*Sources!$Q$4,0)</f>
        <v>0</v>
      </c>
      <c r="M101">
        <f>IF(M$7=Ensemble!$F$1,(M100/2)*Sources!$Q$4,0)</f>
        <v>0</v>
      </c>
      <c r="N101">
        <f>IF(N$7=Ensemble!$F$1,(N100/2)*Sources!$Q$4,0)</f>
        <v>0</v>
      </c>
      <c r="O101">
        <f>IF(O$7=Ensemble!$F$1,(O100/2)*Sources!$Q$4,0)</f>
        <v>0</v>
      </c>
      <c r="P101">
        <f>IF(P$7=Ensemble!$F$1,(P100/2)*Sources!$Q$4,0)</f>
        <v>0</v>
      </c>
      <c r="Q101">
        <f>IF(Q$7=Ensemble!$F$1,(Q100/2)*Sources!$Q$4,0)</f>
        <v>0</v>
      </c>
      <c r="R101">
        <f>IF(R$7=Ensemble!$F$1,(R100/2)*Sources!$Q$4,0)</f>
        <v>0</v>
      </c>
      <c r="S101">
        <f>IF(S$7=Ensemble!$F$1,(S100/2)*Sources!$Q$4,0)</f>
        <v>0</v>
      </c>
      <c r="T101">
        <f>IF(T$7=Ensemble!$F$1,(T100/2)*Sources!$Q$4,0)</f>
        <v>0</v>
      </c>
      <c r="U101">
        <f>IF(U$7=Ensemble!$F$1,(U100/2)*Sources!$Q$4,0)</f>
        <v>0</v>
      </c>
      <c r="V101">
        <f>IF(V$7=Ensemble!$F$1,(V100/2)*Sources!$Q$4,0)</f>
        <v>0</v>
      </c>
      <c r="W101">
        <f>IF(W$7=Ensemble!$F$1,(W100/2)*Sources!$Q$4,0)</f>
        <v>0</v>
      </c>
      <c r="X101">
        <f>IF(X$7=Ensemble!$F$1,(X100/2)*Sources!$Q$4,0)</f>
        <v>0</v>
      </c>
      <c r="Y101">
        <f>IF(Y$7=Ensemble!$F$1,(Y100/2)*Sources!$Q$4,0)</f>
        <v>0</v>
      </c>
      <c r="Z101">
        <f>IF(Z$7=Ensemble!$F$1,(Z100/2)*Sources!$Q$4,0)</f>
        <v>0</v>
      </c>
      <c r="AA101">
        <f>IF(AA$7=Ensemble!$F$1,(AA100/2)*Sources!$Q$4,0)</f>
        <v>0</v>
      </c>
      <c r="AB101">
        <f>IF(AB$7=Ensemble!$F$1,(AB100/2)*Sources!$Q$4,0)</f>
        <v>0</v>
      </c>
      <c r="AC101">
        <f>IF(AC$7=Ensemble!$F$1,(AC100/2)*Sources!$Q$4,0)</f>
        <v>0</v>
      </c>
      <c r="AD101">
        <f>IF(AD$7=Ensemble!$F$1,(AD100/2)*Sources!$Q$4,0)</f>
        <v>0</v>
      </c>
      <c r="AE101">
        <f>IF(AE$7=Ensemble!$F$1,(AE100/2)*Sources!$Q$4,0)</f>
        <v>0</v>
      </c>
      <c r="AF101">
        <f>IF(AF$7=Ensemble!$F$1,(AF100/2)*Sources!$Q$4,0)</f>
        <v>0</v>
      </c>
      <c r="AG101">
        <f>IF(AG$7=Ensemble!$F$1,(AG100/2)*Sources!$Q$4,0)</f>
        <v>0</v>
      </c>
      <c r="AH101">
        <f>IF(AH$7=Ensemble!$F$1,(AH100/2)*Sources!$Q$4,0)</f>
        <v>0</v>
      </c>
      <c r="AI101">
        <f>IF(AI$7=Ensemble!$F$1,(AI100/2)*Sources!$Q$4,0)</f>
        <v>0</v>
      </c>
    </row>
    <row r="102" spans="3:35">
      <c r="C102" s="8"/>
      <c r="D102" s="37" t="s">
        <v>50</v>
      </c>
    </row>
    <row r="103" spans="3:35">
      <c r="C103" s="8"/>
      <c r="D103" s="8"/>
      <c r="E103">
        <f>IF(E102&lt;=0,0,E102)</f>
        <v>0</v>
      </c>
      <c r="F103">
        <f t="shared" ref="F103:AI103" si="6">IF(F102&lt;=0,0,F102)</f>
        <v>0</v>
      </c>
      <c r="G103">
        <f t="shared" si="6"/>
        <v>0</v>
      </c>
      <c r="H103">
        <f t="shared" si="6"/>
        <v>0</v>
      </c>
      <c r="I103">
        <f t="shared" si="6"/>
        <v>0</v>
      </c>
      <c r="J103">
        <f t="shared" si="6"/>
        <v>0</v>
      </c>
      <c r="K103">
        <f t="shared" si="6"/>
        <v>0</v>
      </c>
      <c r="L103">
        <f t="shared" si="6"/>
        <v>0</v>
      </c>
      <c r="M103">
        <f t="shared" si="6"/>
        <v>0</v>
      </c>
      <c r="N103">
        <f t="shared" si="6"/>
        <v>0</v>
      </c>
      <c r="O103">
        <f t="shared" si="6"/>
        <v>0</v>
      </c>
      <c r="P103">
        <f t="shared" si="6"/>
        <v>0</v>
      </c>
      <c r="Q103">
        <f t="shared" si="6"/>
        <v>0</v>
      </c>
      <c r="R103">
        <f t="shared" si="6"/>
        <v>0</v>
      </c>
      <c r="S103">
        <f t="shared" si="6"/>
        <v>0</v>
      </c>
      <c r="T103">
        <f t="shared" si="6"/>
        <v>0</v>
      </c>
      <c r="U103">
        <f t="shared" si="6"/>
        <v>0</v>
      </c>
      <c r="V103">
        <f t="shared" si="6"/>
        <v>0</v>
      </c>
      <c r="W103">
        <f t="shared" si="6"/>
        <v>0</v>
      </c>
      <c r="X103">
        <f t="shared" si="6"/>
        <v>0</v>
      </c>
      <c r="Y103">
        <f t="shared" si="6"/>
        <v>0</v>
      </c>
      <c r="Z103">
        <f t="shared" si="6"/>
        <v>0</v>
      </c>
      <c r="AA103">
        <f t="shared" si="6"/>
        <v>0</v>
      </c>
      <c r="AB103">
        <f t="shared" si="6"/>
        <v>0</v>
      </c>
      <c r="AC103">
        <f t="shared" si="6"/>
        <v>0</v>
      </c>
      <c r="AD103">
        <f t="shared" si="6"/>
        <v>0</v>
      </c>
      <c r="AE103">
        <f t="shared" si="6"/>
        <v>0</v>
      </c>
      <c r="AF103">
        <f t="shared" si="6"/>
        <v>0</v>
      </c>
      <c r="AG103">
        <f t="shared" si="6"/>
        <v>0</v>
      </c>
      <c r="AH103">
        <f t="shared" si="6"/>
        <v>0</v>
      </c>
      <c r="AI103">
        <f t="shared" si="6"/>
        <v>0</v>
      </c>
    </row>
    <row r="104" spans="3:35">
      <c r="C104" s="8"/>
      <c r="D104" s="8"/>
      <c r="E104">
        <f>IF(E$7=Ensemble!$F$1,(E103/2)*Sources!$Q$5,0)</f>
        <v>0</v>
      </c>
      <c r="F104">
        <f>IF(F$7=Ensemble!$F$1,(F103/2)*Sources!$Q$5,0)</f>
        <v>0</v>
      </c>
      <c r="G104">
        <f>IF(G$7=Ensemble!$F$1,(G103/2)*Sources!$Q$5,0)</f>
        <v>0</v>
      </c>
      <c r="H104">
        <f>IF(H$7=Ensemble!$F$1,(H103/2)*Sources!$Q$5,0)</f>
        <v>0</v>
      </c>
      <c r="I104">
        <f>IF(I$7=Ensemble!$F$1,(I103/2)*Sources!$Q$5,0)</f>
        <v>0</v>
      </c>
      <c r="J104">
        <f>IF(J$7=Ensemble!$F$1,(J103/2)*Sources!$Q$5,0)</f>
        <v>0</v>
      </c>
      <c r="K104">
        <f>IF(K$7=Ensemble!$F$1,(K103/2)*Sources!$Q$5,0)</f>
        <v>0</v>
      </c>
      <c r="L104">
        <f>IF(L$7=Ensemble!$F$1,(L103/2)*Sources!$Q$5,0)</f>
        <v>0</v>
      </c>
      <c r="M104">
        <f>IF(M$7=Ensemble!$F$1,(M103/2)*Sources!$Q$5,0)</f>
        <v>0</v>
      </c>
      <c r="N104">
        <f>IF(N$7=Ensemble!$F$1,(N103/2)*Sources!$Q$5,0)</f>
        <v>0</v>
      </c>
      <c r="O104">
        <f>IF(O$7=Ensemble!$F$1,(O103/2)*Sources!$Q$5,0)</f>
        <v>0</v>
      </c>
      <c r="P104">
        <f>IF(P$7=Ensemble!$F$1,(P103/2)*Sources!$Q$5,0)</f>
        <v>0</v>
      </c>
      <c r="Q104">
        <f>IF(Q$7=Ensemble!$F$1,(Q103/2)*Sources!$Q$5,0)</f>
        <v>0</v>
      </c>
      <c r="R104">
        <f>IF(R$7=Ensemble!$F$1,(R103/2)*Sources!$Q$5,0)</f>
        <v>0</v>
      </c>
      <c r="S104">
        <f>IF(S$7=Ensemble!$F$1,(S103/2)*Sources!$Q$5,0)</f>
        <v>0</v>
      </c>
      <c r="T104">
        <f>IF(T$7=Ensemble!$F$1,(T103/2)*Sources!$Q$5,0)</f>
        <v>0</v>
      </c>
      <c r="U104">
        <f>IF(U$7=Ensemble!$F$1,(U103/2)*Sources!$Q$5,0)</f>
        <v>0</v>
      </c>
      <c r="V104">
        <f>IF(V$7=Ensemble!$F$1,(V103/2)*Sources!$Q$5,0)</f>
        <v>0</v>
      </c>
      <c r="W104">
        <f>IF(W$7=Ensemble!$F$1,(W103/2)*Sources!$Q$5,0)</f>
        <v>0</v>
      </c>
      <c r="X104">
        <f>IF(X$7=Ensemble!$F$1,(X103/2)*Sources!$Q$5,0)</f>
        <v>0</v>
      </c>
      <c r="Y104">
        <f>IF(Y$7=Ensemble!$F$1,(Y103/2)*Sources!$Q$5,0)</f>
        <v>0</v>
      </c>
      <c r="Z104">
        <f>IF(Z$7=Ensemble!$F$1,(Z103/2)*Sources!$Q$5,0)</f>
        <v>0</v>
      </c>
      <c r="AA104">
        <f>IF(AA$7=Ensemble!$F$1,(AA103/2)*Sources!$Q$5,0)</f>
        <v>0</v>
      </c>
      <c r="AB104">
        <f>IF(AB$7=Ensemble!$F$1,(AB103/2)*Sources!$Q$5,0)</f>
        <v>0</v>
      </c>
      <c r="AC104">
        <f>IF(AC$7=Ensemble!$F$1,(AC103/2)*Sources!$Q$5,0)</f>
        <v>0</v>
      </c>
      <c r="AD104">
        <f>IF(AD$7=Ensemble!$F$1,(AD103/2)*Sources!$Q$5,0)</f>
        <v>0</v>
      </c>
      <c r="AE104">
        <f>IF(AE$7=Ensemble!$F$1,(AE103/2)*Sources!$Q$5,0)</f>
        <v>0</v>
      </c>
      <c r="AF104">
        <f>IF(AF$7=Ensemble!$F$1,(AF103/2)*Sources!$Q$5,0)</f>
        <v>0</v>
      </c>
      <c r="AG104">
        <f>IF(AG$7=Ensemble!$F$1,(AG103/2)*Sources!$Q$5,0)</f>
        <v>0</v>
      </c>
      <c r="AH104">
        <f>IF(AH$7=Ensemble!$F$1,(AH103/2)*Sources!$Q$5,0)</f>
        <v>0</v>
      </c>
      <c r="AI104">
        <f>IF(AI$7=Ensemble!$F$1,(AI103/2)*Sources!$Q$5,0)</f>
        <v>0</v>
      </c>
    </row>
    <row r="105" spans="3:35">
      <c r="C105" s="8"/>
      <c r="D105" s="8"/>
    </row>
    <row r="106" spans="3:35">
      <c r="C106" s="8"/>
      <c r="D106" s="8"/>
    </row>
    <row r="107" spans="3:35">
      <c r="C107" s="8"/>
      <c r="D107" s="8"/>
    </row>
    <row r="108" spans="3:35">
      <c r="C108" s="8"/>
      <c r="D108" s="8"/>
    </row>
    <row r="109" spans="3:35">
      <c r="C109" s="8"/>
      <c r="D109" s="8"/>
    </row>
    <row r="110" spans="3:35">
      <c r="C110" s="8"/>
      <c r="D110" s="8"/>
    </row>
    <row r="111" spans="3:35">
      <c r="C111" s="8"/>
      <c r="D111" s="8"/>
    </row>
    <row r="112" spans="3:35">
      <c r="C112" s="8"/>
      <c r="D112" s="8"/>
    </row>
    <row r="113" spans="3:4">
      <c r="C113" s="8"/>
      <c r="D113" s="8"/>
    </row>
  </sheetData>
  <mergeCells count="1">
    <mergeCell ref="G2:AF5"/>
  </mergeCells>
  <conditionalFormatting sqref="G2:AF5">
    <cfRule type="expression" dxfId="38" priority="35">
      <formula>$G$2&lt;&gt;""</formula>
    </cfRule>
    <cfRule type="expression" dxfId="37" priority="37">
      <formula>$G$2</formula>
    </cfRule>
    <cfRule type="expression" dxfId="36" priority="38">
      <formula>$G$2</formula>
    </cfRule>
  </conditionalFormatting>
  <conditionalFormatting sqref="C9:D92">
    <cfRule type="expression" dxfId="35" priority="36">
      <formula>$E$8&lt;&gt;""</formula>
    </cfRule>
  </conditionalFormatting>
  <conditionalFormatting sqref="E8:AI8">
    <cfRule type="expression" dxfId="34" priority="34">
      <formula>E$8&lt;&gt;""</formula>
    </cfRule>
  </conditionalFormatting>
  <conditionalFormatting sqref="E41:AI47 F9 F17:F19 E21 J9:AI9 O60:AI71 E22:F40 M34:AI40 AC10:AI33">
    <cfRule type="expression" dxfId="33" priority="33">
      <formula>E$8&lt;&gt;""</formula>
    </cfRule>
  </conditionalFormatting>
  <conditionalFormatting sqref="E7:AI7">
    <cfRule type="expression" dxfId="32" priority="32">
      <formula>E$8&lt;&gt;""</formula>
    </cfRule>
  </conditionalFormatting>
  <conditionalFormatting sqref="E6:AI6">
    <cfRule type="expression" dxfId="31" priority="31">
      <formula>E$8&lt;&gt;""</formula>
    </cfRule>
  </conditionalFormatting>
  <conditionalFormatting sqref="E90:AI90">
    <cfRule type="expression" dxfId="30" priority="30">
      <formula>E$8&lt;&gt;""</formula>
    </cfRule>
  </conditionalFormatting>
  <conditionalFormatting sqref="E91:AI92">
    <cfRule type="expression" dxfId="29" priority="29">
      <formula>E$8&lt;&gt;""</formula>
    </cfRule>
  </conditionalFormatting>
  <conditionalFormatting sqref="E87:AI87">
    <cfRule type="expression" dxfId="28" priority="28">
      <formula>E$8&lt;&gt;""</formula>
    </cfRule>
  </conditionalFormatting>
  <conditionalFormatting sqref="E88:AI89">
    <cfRule type="expression" dxfId="27" priority="27">
      <formula>E$8&lt;&gt;""</formula>
    </cfRule>
  </conditionalFormatting>
  <conditionalFormatting sqref="E84:AI84">
    <cfRule type="expression" dxfId="26" priority="26">
      <formula>E$8&lt;&gt;""</formula>
    </cfRule>
  </conditionalFormatting>
  <conditionalFormatting sqref="E85:AI86">
    <cfRule type="expression" dxfId="25" priority="25">
      <formula>E$8&lt;&gt;""</formula>
    </cfRule>
  </conditionalFormatting>
  <conditionalFormatting sqref="E81:AI81">
    <cfRule type="expression" dxfId="24" priority="24">
      <formula>E$8&lt;&gt;""</formula>
    </cfRule>
  </conditionalFormatting>
  <conditionalFormatting sqref="E82:AI83">
    <cfRule type="expression" dxfId="23" priority="23">
      <formula>E$8&lt;&gt;""</formula>
    </cfRule>
  </conditionalFormatting>
  <conditionalFormatting sqref="E78:AI78">
    <cfRule type="expression" dxfId="22" priority="22">
      <formula>E$8&lt;&gt;""</formula>
    </cfRule>
  </conditionalFormatting>
  <conditionalFormatting sqref="E79:AI80">
    <cfRule type="expression" dxfId="21" priority="21">
      <formula>E$8&lt;&gt;""</formula>
    </cfRule>
  </conditionalFormatting>
  <conditionalFormatting sqref="E75:AI75">
    <cfRule type="expression" dxfId="20" priority="20">
      <formula>E$8&lt;&gt;""</formula>
    </cfRule>
  </conditionalFormatting>
  <conditionalFormatting sqref="E76:AI77">
    <cfRule type="expression" dxfId="19" priority="19">
      <formula>E$8&lt;&gt;""</formula>
    </cfRule>
  </conditionalFormatting>
  <conditionalFormatting sqref="E72:AI72">
    <cfRule type="expression" dxfId="18" priority="18">
      <formula>E$8&lt;&gt;""</formula>
    </cfRule>
  </conditionalFormatting>
  <conditionalFormatting sqref="E73:AI74">
    <cfRule type="expression" dxfId="17" priority="17">
      <formula>E$8&lt;&gt;""</formula>
    </cfRule>
  </conditionalFormatting>
  <conditionalFormatting sqref="E69">
    <cfRule type="expression" dxfId="16" priority="16">
      <formula>E$8&lt;&gt;""</formula>
    </cfRule>
  </conditionalFormatting>
  <conditionalFormatting sqref="E70:E71">
    <cfRule type="expression" dxfId="15" priority="15">
      <formula>E$8&lt;&gt;""</formula>
    </cfRule>
  </conditionalFormatting>
  <conditionalFormatting sqref="E66">
    <cfRule type="expression" dxfId="14" priority="14">
      <formula>E$8&lt;&gt;""</formula>
    </cfRule>
  </conditionalFormatting>
  <conditionalFormatting sqref="E67:E68">
    <cfRule type="expression" dxfId="13" priority="13">
      <formula>E$8&lt;&gt;""</formula>
    </cfRule>
  </conditionalFormatting>
  <conditionalFormatting sqref="E63">
    <cfRule type="expression" dxfId="12" priority="12">
      <formula>E$8&lt;&gt;""</formula>
    </cfRule>
  </conditionalFormatting>
  <conditionalFormatting sqref="E64:E65">
    <cfRule type="expression" dxfId="11" priority="11">
      <formula>E$8&lt;&gt;""</formula>
    </cfRule>
  </conditionalFormatting>
  <conditionalFormatting sqref="E60">
    <cfRule type="expression" dxfId="10" priority="10">
      <formula>E$8&lt;&gt;""</formula>
    </cfRule>
  </conditionalFormatting>
  <conditionalFormatting sqref="E61:E62">
    <cfRule type="expression" dxfId="9" priority="9">
      <formula>E$8&lt;&gt;""</formula>
    </cfRule>
  </conditionalFormatting>
  <conditionalFormatting sqref="E57:AI57">
    <cfRule type="expression" dxfId="8" priority="8">
      <formula>E$8&lt;&gt;""</formula>
    </cfRule>
  </conditionalFormatting>
  <conditionalFormatting sqref="E58:AI59">
    <cfRule type="expression" dxfId="7" priority="7">
      <formula>E$8&lt;&gt;""</formula>
    </cfRule>
  </conditionalFormatting>
  <conditionalFormatting sqref="E54:AI54">
    <cfRule type="expression" dxfId="6" priority="6">
      <formula>E$8&lt;&gt;""</formula>
    </cfRule>
  </conditionalFormatting>
  <conditionalFormatting sqref="E55:AI56">
    <cfRule type="expression" dxfId="5" priority="5">
      <formula>E$8&lt;&gt;""</formula>
    </cfRule>
  </conditionalFormatting>
  <conditionalFormatting sqref="E51:AI51">
    <cfRule type="expression" dxfId="4" priority="4">
      <formula>E$8&lt;&gt;""</formula>
    </cfRule>
  </conditionalFormatting>
  <conditionalFormatting sqref="E52:AI53">
    <cfRule type="expression" dxfId="3" priority="3">
      <formula>E$8&lt;&gt;""</formula>
    </cfRule>
  </conditionalFormatting>
  <conditionalFormatting sqref="E48:AI48">
    <cfRule type="expression" dxfId="2" priority="2">
      <formula>E$8&lt;&gt;""</formula>
    </cfRule>
  </conditionalFormatting>
  <conditionalFormatting sqref="E49:AI50">
    <cfRule type="expression" dxfId="1" priority="1">
      <formula>E$8&lt;&gt;""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Ensemble">
                <anchor moveWithCells="1" sizeWithCells="1">
                  <from>
                    <xdr:col>0</xdr:col>
                    <xdr:colOff>91440</xdr:colOff>
                    <xdr:row>1</xdr:row>
                    <xdr:rowOff>68580</xdr:rowOff>
                  </from>
                  <to>
                    <xdr:col>0</xdr:col>
                    <xdr:colOff>998220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Button 2">
              <controlPr defaultSize="0" print="0" autoFill="0" autoPict="0" macro="[0]!cal">
                <anchor moveWithCells="1" sizeWithCells="1">
                  <from>
                    <xdr:col>0</xdr:col>
                    <xdr:colOff>121920</xdr:colOff>
                    <xdr:row>4</xdr:row>
                    <xdr:rowOff>53340</xdr:rowOff>
                  </from>
                  <to>
                    <xdr:col>0</xdr:col>
                    <xdr:colOff>990600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A7D0FB3E-FC68-4947-91B7-5200EE05FAF5}">
            <xm:f>AND(E$8&lt;&gt;"", OR(E$8=Sources!$S$3:$S$15, WEEKDAY(E$8,2)=7))</xm:f>
            <x14:dxf>
              <font>
                <b/>
                <i val="0"/>
                <color rgb="FFC00000"/>
              </font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m:sqref>E8:AI8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1556DF9-8287-4300-9A51-CE2BF025E32E}">
          <x14:formula1>
            <xm:f>Sources!$L$3:$L$54</xm:f>
          </x14:formula1>
          <xm:sqref>B10</xm:sqref>
        </x14:dataValidation>
        <x14:dataValidation type="list" allowBlank="1" showInputMessage="1" showErrorMessage="1" xr:uid="{002E0AC0-ED30-42E4-A84D-ABE392BFE810}">
          <x14:formula1>
            <xm:f>Sources!$H$3:$H$6</xm:f>
          </x14:formula1>
          <xm:sqref>C4</xm:sqref>
        </x14:dataValidation>
        <x14:dataValidation type="list" allowBlank="1" showInputMessage="1" showErrorMessage="1" xr:uid="{92B56F82-4B9E-46FA-B6B2-DDB15132FCF9}">
          <x14:formula1>
            <xm:f>Sources!$C$3:$C$14</xm:f>
          </x14:formula1>
          <xm:sqref>C3</xm:sqref>
        </x14:dataValidation>
        <x14:dataValidation type="list" allowBlank="1" showInputMessage="1" showErrorMessage="1" xr:uid="{2BB01DF1-0B37-45B0-A5A1-2EE06D9BBFC8}">
          <x14:formula1>
            <xm:f>Sources!$F$3:$F$14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C1:S87"/>
  <sheetViews>
    <sheetView workbookViewId="0">
      <selection activeCell="D23" sqref="D23"/>
    </sheetView>
  </sheetViews>
  <sheetFormatPr baseColWidth="10" defaultRowHeight="14.4"/>
  <cols>
    <col min="4" max="4" width="4.88671875" customWidth="1"/>
    <col min="5" max="5" width="2.88671875" customWidth="1"/>
    <col min="6" max="6" width="7.109375" customWidth="1"/>
    <col min="7" max="7" width="2.5546875" customWidth="1"/>
    <col min="9" max="9" width="2.6640625" customWidth="1"/>
    <col min="10" max="11" width="5.77734375" customWidth="1"/>
    <col min="12" max="12" width="8.109375" customWidth="1"/>
    <col min="15" max="15" width="14.109375" customWidth="1"/>
    <col min="18" max="18" width="16.77734375" customWidth="1"/>
    <col min="19" max="19" width="19.44140625" bestFit="1" customWidth="1"/>
  </cols>
  <sheetData>
    <row r="1" spans="3:19">
      <c r="Q1" t="s">
        <v>49</v>
      </c>
    </row>
    <row r="2" spans="3:19">
      <c r="C2" s="10" t="s">
        <v>18</v>
      </c>
      <c r="D2" s="10" t="s">
        <v>23</v>
      </c>
      <c r="F2" s="10" t="s">
        <v>17</v>
      </c>
      <c r="H2" s="10" t="s">
        <v>16</v>
      </c>
      <c r="J2" s="10" t="s">
        <v>15</v>
      </c>
      <c r="K2" s="28"/>
      <c r="L2" t="s">
        <v>42</v>
      </c>
      <c r="M2" s="10" t="s">
        <v>19</v>
      </c>
      <c r="N2" s="28" t="s">
        <v>48</v>
      </c>
      <c r="O2" t="s">
        <v>25</v>
      </c>
      <c r="P2" s="20"/>
      <c r="Q2">
        <v>1</v>
      </c>
      <c r="R2" s="23" t="s">
        <v>28</v>
      </c>
      <c r="S2" s="23">
        <f>Janvier!$C$2</f>
        <v>2022</v>
      </c>
    </row>
    <row r="3" spans="3:19">
      <c r="C3" s="11" t="s">
        <v>3</v>
      </c>
      <c r="D3" s="11">
        <v>1</v>
      </c>
      <c r="F3" s="11">
        <v>2018</v>
      </c>
      <c r="H3" s="12" t="s">
        <v>24</v>
      </c>
      <c r="J3" s="13">
        <v>0.25</v>
      </c>
      <c r="K3" s="13">
        <v>0.26041666666666669</v>
      </c>
      <c r="L3">
        <v>1</v>
      </c>
      <c r="M3" s="11" t="s">
        <v>20</v>
      </c>
      <c r="N3" s="29">
        <v>0</v>
      </c>
      <c r="O3" t="s">
        <v>26</v>
      </c>
      <c r="P3" s="21"/>
      <c r="Q3">
        <v>1.25</v>
      </c>
      <c r="R3" s="23" t="s">
        <v>29</v>
      </c>
      <c r="S3" s="24">
        <f>DATE($S$2,1,1)</f>
        <v>44562</v>
      </c>
    </row>
    <row r="4" spans="3:19">
      <c r="C4" s="11" t="s">
        <v>2</v>
      </c>
      <c r="D4" s="11">
        <v>2</v>
      </c>
      <c r="F4" s="11">
        <v>2019</v>
      </c>
      <c r="H4" s="11"/>
      <c r="J4" s="13">
        <v>0.26041666666666669</v>
      </c>
      <c r="K4" s="13">
        <v>0.27083333333333298</v>
      </c>
      <c r="L4">
        <v>2</v>
      </c>
      <c r="M4" s="11" t="s">
        <v>21</v>
      </c>
      <c r="N4" s="29">
        <v>1</v>
      </c>
      <c r="O4" t="s">
        <v>27</v>
      </c>
      <c r="P4" s="22"/>
      <c r="Q4">
        <v>1.5</v>
      </c>
      <c r="R4" s="23" t="s">
        <v>30</v>
      </c>
      <c r="S4" s="24">
        <f>ROUND(DATE($S$2,4,MOD(234-11*MOD($S$2,19),30))/7,0)*7-6</f>
        <v>44668</v>
      </c>
    </row>
    <row r="5" spans="3:19" ht="15.6" customHeight="1">
      <c r="C5" s="11" t="s">
        <v>4</v>
      </c>
      <c r="D5" s="11">
        <v>3</v>
      </c>
      <c r="F5" s="11">
        <v>2020</v>
      </c>
      <c r="H5" s="11"/>
      <c r="J5" s="13">
        <v>0.27083333333333298</v>
      </c>
      <c r="K5" s="13">
        <v>0.28125</v>
      </c>
      <c r="L5">
        <v>3</v>
      </c>
      <c r="M5" s="11" t="s">
        <v>22</v>
      </c>
      <c r="N5" s="29">
        <v>2</v>
      </c>
      <c r="O5" t="s">
        <v>50</v>
      </c>
      <c r="P5" s="35"/>
      <c r="Q5">
        <v>1</v>
      </c>
      <c r="R5" s="23" t="s">
        <v>31</v>
      </c>
      <c r="S5" s="24">
        <f>$S$4+1</f>
        <v>44669</v>
      </c>
    </row>
    <row r="6" spans="3:19">
      <c r="C6" s="11" t="s">
        <v>5</v>
      </c>
      <c r="D6" s="11">
        <v>4</v>
      </c>
      <c r="F6" s="11">
        <v>2021</v>
      </c>
      <c r="H6" s="11"/>
      <c r="J6" s="13">
        <v>0.28125</v>
      </c>
      <c r="K6" s="13">
        <v>0.29166666666666702</v>
      </c>
      <c r="L6">
        <v>4</v>
      </c>
      <c r="N6" s="29">
        <v>3</v>
      </c>
      <c r="O6" t="s">
        <v>52</v>
      </c>
      <c r="R6" s="23" t="s">
        <v>32</v>
      </c>
      <c r="S6" s="24">
        <f>DATE($S$2,5,1)</f>
        <v>44682</v>
      </c>
    </row>
    <row r="7" spans="3:19">
      <c r="C7" s="11" t="s">
        <v>6</v>
      </c>
      <c r="D7" s="11">
        <v>5</v>
      </c>
      <c r="F7" s="11">
        <v>2022</v>
      </c>
      <c r="H7" s="12"/>
      <c r="J7" s="13">
        <v>0.29166666666666702</v>
      </c>
      <c r="K7" s="13">
        <v>0.30208333333333298</v>
      </c>
      <c r="L7">
        <v>5</v>
      </c>
      <c r="R7" s="23" t="s">
        <v>33</v>
      </c>
      <c r="S7" s="24">
        <f>DATE($S$2,5,8)</f>
        <v>44689</v>
      </c>
    </row>
    <row r="8" spans="3:19">
      <c r="C8" s="11" t="s">
        <v>7</v>
      </c>
      <c r="D8" s="11">
        <v>6</v>
      </c>
      <c r="F8" s="11">
        <v>2023</v>
      </c>
      <c r="H8" s="12"/>
      <c r="J8" s="13">
        <v>0.30208333333333298</v>
      </c>
      <c r="K8" s="13">
        <v>0.3125</v>
      </c>
      <c r="L8">
        <v>6</v>
      </c>
      <c r="R8" s="23" t="s">
        <v>34</v>
      </c>
      <c r="S8" s="24">
        <f>$S$4+39</f>
        <v>44707</v>
      </c>
    </row>
    <row r="9" spans="3:19">
      <c r="C9" s="11" t="s">
        <v>8</v>
      </c>
      <c r="D9" s="11">
        <v>7</v>
      </c>
      <c r="F9" s="11">
        <v>2024</v>
      </c>
      <c r="H9" s="12"/>
      <c r="J9" s="13">
        <v>0.3125</v>
      </c>
      <c r="K9" s="13">
        <v>0.32291666666666702</v>
      </c>
      <c r="L9">
        <v>7</v>
      </c>
      <c r="R9" s="23" t="s">
        <v>35</v>
      </c>
      <c r="S9" s="24">
        <f>$S$4+49</f>
        <v>44717</v>
      </c>
    </row>
    <row r="10" spans="3:19" ht="15" customHeight="1">
      <c r="C10" s="11" t="s">
        <v>9</v>
      </c>
      <c r="D10" s="11">
        <v>8</v>
      </c>
      <c r="F10" s="11">
        <v>2025</v>
      </c>
      <c r="H10" s="12"/>
      <c r="J10" s="13">
        <v>0.32291666666666702</v>
      </c>
      <c r="K10" s="13">
        <v>0.33333333333333298</v>
      </c>
      <c r="L10">
        <v>8</v>
      </c>
      <c r="R10" s="23" t="s">
        <v>36</v>
      </c>
      <c r="S10" s="24">
        <f>$S$4+50</f>
        <v>44718</v>
      </c>
    </row>
    <row r="11" spans="3:19">
      <c r="C11" s="11" t="s">
        <v>10</v>
      </c>
      <c r="D11" s="11">
        <v>9</v>
      </c>
      <c r="F11" s="11">
        <v>2026</v>
      </c>
      <c r="H11" s="12"/>
      <c r="J11" s="13">
        <v>0.33333333333333298</v>
      </c>
      <c r="K11" s="13">
        <v>0.34375</v>
      </c>
      <c r="L11">
        <v>9</v>
      </c>
      <c r="R11" s="23" t="s">
        <v>37</v>
      </c>
      <c r="S11" s="24">
        <f>DATE($S$2,7,14)</f>
        <v>44756</v>
      </c>
    </row>
    <row r="12" spans="3:19">
      <c r="C12" s="11" t="s">
        <v>11</v>
      </c>
      <c r="D12" s="11">
        <v>10</v>
      </c>
      <c r="F12" s="11">
        <v>2027</v>
      </c>
      <c r="H12" s="12"/>
      <c r="J12" s="13">
        <v>0.34375</v>
      </c>
      <c r="K12" s="13">
        <v>0.35416666666666702</v>
      </c>
      <c r="L12">
        <v>10</v>
      </c>
      <c r="R12" s="23" t="s">
        <v>38</v>
      </c>
      <c r="S12" s="24">
        <f>DATE(B1,8,15)</f>
        <v>228</v>
      </c>
    </row>
    <row r="13" spans="3:19">
      <c r="C13" s="11" t="s">
        <v>12</v>
      </c>
      <c r="D13" s="11">
        <v>11</v>
      </c>
      <c r="F13" s="11">
        <v>2028</v>
      </c>
      <c r="H13" s="12"/>
      <c r="J13" s="13">
        <v>0.35416666666666702</v>
      </c>
      <c r="K13" s="13">
        <v>0.36458333333333398</v>
      </c>
      <c r="L13">
        <v>11</v>
      </c>
      <c r="R13" s="23" t="s">
        <v>39</v>
      </c>
      <c r="S13" s="24">
        <f>DATE($S$2,11,1)</f>
        <v>44866</v>
      </c>
    </row>
    <row r="14" spans="3:19">
      <c r="C14" s="11" t="s">
        <v>13</v>
      </c>
      <c r="D14" s="11">
        <v>12</v>
      </c>
      <c r="F14" s="11">
        <v>2029</v>
      </c>
      <c r="H14" s="12"/>
      <c r="J14" s="13">
        <v>0.36458333333333398</v>
      </c>
      <c r="K14" s="13">
        <v>0.375</v>
      </c>
      <c r="L14">
        <v>12</v>
      </c>
      <c r="R14" s="23" t="s">
        <v>40</v>
      </c>
      <c r="S14" s="24">
        <f>DATE($S$2,11,11)</f>
        <v>44876</v>
      </c>
    </row>
    <row r="15" spans="3:19">
      <c r="H15" s="12"/>
      <c r="J15" s="13">
        <v>0.375</v>
      </c>
      <c r="K15" s="13">
        <v>0.38541666666666702</v>
      </c>
      <c r="L15">
        <v>13</v>
      </c>
      <c r="R15" s="23" t="s">
        <v>41</v>
      </c>
      <c r="S15" s="24">
        <f>DATE($S$2,12,25)</f>
        <v>44920</v>
      </c>
    </row>
    <row r="16" spans="3:19">
      <c r="H16" s="12"/>
      <c r="J16" s="13">
        <v>0.38541666666666702</v>
      </c>
      <c r="K16" s="13">
        <v>0.39583333333333398</v>
      </c>
      <c r="L16">
        <v>14</v>
      </c>
    </row>
    <row r="17" spans="8:15">
      <c r="H17" s="12"/>
      <c r="J17" s="13">
        <v>0.39583333333333398</v>
      </c>
      <c r="K17" s="13">
        <v>0.40625</v>
      </c>
      <c r="L17">
        <v>15</v>
      </c>
    </row>
    <row r="18" spans="8:15">
      <c r="H18" s="12"/>
      <c r="J18" s="13">
        <v>0.40625</v>
      </c>
      <c r="K18" s="13">
        <v>0.41666666666666702</v>
      </c>
      <c r="L18">
        <v>16</v>
      </c>
    </row>
    <row r="19" spans="8:15">
      <c r="H19" s="12"/>
      <c r="J19" s="13">
        <v>0.41666666666666702</v>
      </c>
      <c r="K19" s="13">
        <v>0.42708333333333398</v>
      </c>
      <c r="L19">
        <v>17</v>
      </c>
    </row>
    <row r="20" spans="8:15">
      <c r="H20" s="12"/>
      <c r="J20" s="13">
        <v>0.42708333333333398</v>
      </c>
      <c r="K20" s="13">
        <v>0.4375</v>
      </c>
      <c r="L20">
        <v>18</v>
      </c>
    </row>
    <row r="21" spans="8:15">
      <c r="H21" s="12"/>
      <c r="J21" s="13">
        <v>0.4375</v>
      </c>
      <c r="K21" s="13">
        <v>0.44791666666666702</v>
      </c>
      <c r="L21">
        <v>19</v>
      </c>
    </row>
    <row r="22" spans="8:15">
      <c r="H22" s="12"/>
      <c r="J22" s="13">
        <v>0.44791666666666702</v>
      </c>
      <c r="K22" s="13">
        <v>0.45833333333333398</v>
      </c>
      <c r="L22">
        <v>20</v>
      </c>
    </row>
    <row r="23" spans="8:15">
      <c r="H23" s="12"/>
      <c r="J23" s="13">
        <v>0.45833333333333398</v>
      </c>
      <c r="K23" s="13">
        <v>0.46875</v>
      </c>
      <c r="L23">
        <v>21</v>
      </c>
    </row>
    <row r="24" spans="8:15">
      <c r="H24" s="12"/>
      <c r="J24" s="13">
        <v>0.46875</v>
      </c>
      <c r="K24" s="13">
        <v>0.47916666666666702</v>
      </c>
      <c r="L24">
        <v>22</v>
      </c>
      <c r="O24" s="36" t="s">
        <v>51</v>
      </c>
    </row>
    <row r="25" spans="8:15">
      <c r="H25" s="12"/>
      <c r="J25" s="13">
        <v>0.47916666666666702</v>
      </c>
      <c r="K25" s="13">
        <v>0.48958333333333398</v>
      </c>
      <c r="L25">
        <v>23</v>
      </c>
    </row>
    <row r="26" spans="8:15">
      <c r="H26" s="12"/>
      <c r="J26" s="13">
        <v>0.48958333333333398</v>
      </c>
      <c r="K26" s="13">
        <v>0.5</v>
      </c>
      <c r="L26">
        <v>24</v>
      </c>
    </row>
    <row r="27" spans="8:15">
      <c r="H27" s="12"/>
      <c r="J27" s="13">
        <v>0.5</v>
      </c>
      <c r="K27" s="13">
        <v>0.51041666666666696</v>
      </c>
      <c r="L27">
        <v>25</v>
      </c>
    </row>
    <row r="28" spans="8:15">
      <c r="J28" s="13">
        <v>0.51041666666666696</v>
      </c>
      <c r="K28" s="13">
        <v>0.52083333333333404</v>
      </c>
      <c r="L28">
        <v>26</v>
      </c>
    </row>
    <row r="29" spans="8:15">
      <c r="J29" s="13">
        <v>0.52083333333333404</v>
      </c>
      <c r="K29" s="13">
        <v>0.53125</v>
      </c>
      <c r="L29">
        <v>27</v>
      </c>
    </row>
    <row r="30" spans="8:15">
      <c r="J30" s="13">
        <v>0.53125</v>
      </c>
      <c r="K30" s="13">
        <v>0.54166666666666696</v>
      </c>
      <c r="L30">
        <v>28</v>
      </c>
    </row>
    <row r="31" spans="8:15">
      <c r="J31" s="13">
        <v>0.54166666666666696</v>
      </c>
      <c r="K31" s="13">
        <v>0.55208333333333404</v>
      </c>
      <c r="L31">
        <v>29</v>
      </c>
    </row>
    <row r="32" spans="8:15">
      <c r="J32" s="13">
        <v>0.55208333333333404</v>
      </c>
      <c r="K32" s="13">
        <v>0.562500000000001</v>
      </c>
      <c r="L32">
        <v>30</v>
      </c>
    </row>
    <row r="33" spans="10:12">
      <c r="J33" s="13">
        <v>0.562500000000001</v>
      </c>
      <c r="K33" s="13">
        <v>0.57291666666666696</v>
      </c>
      <c r="L33">
        <v>31</v>
      </c>
    </row>
    <row r="34" spans="10:12">
      <c r="J34" s="13">
        <v>0.57291666666666696</v>
      </c>
      <c r="K34" s="13">
        <v>0.58333333333333404</v>
      </c>
      <c r="L34">
        <v>32</v>
      </c>
    </row>
    <row r="35" spans="10:12">
      <c r="J35" s="13">
        <v>0.58333333333333404</v>
      </c>
      <c r="K35" s="13">
        <v>0.593750000000001</v>
      </c>
      <c r="L35">
        <v>33</v>
      </c>
    </row>
    <row r="36" spans="10:12">
      <c r="J36" s="13">
        <v>0.593750000000001</v>
      </c>
      <c r="K36" s="13">
        <v>0.60416666666666696</v>
      </c>
      <c r="L36">
        <v>34</v>
      </c>
    </row>
    <row r="37" spans="10:12">
      <c r="J37" s="13">
        <v>0.60416666666666696</v>
      </c>
      <c r="K37" s="13">
        <v>0.61458333333333404</v>
      </c>
      <c r="L37">
        <v>35</v>
      </c>
    </row>
    <row r="38" spans="10:12">
      <c r="J38" s="13">
        <v>0.61458333333333404</v>
      </c>
      <c r="K38" s="13">
        <v>0.625000000000001</v>
      </c>
      <c r="L38">
        <v>36</v>
      </c>
    </row>
    <row r="39" spans="10:12">
      <c r="J39" s="13">
        <v>0.625000000000001</v>
      </c>
      <c r="K39" s="13">
        <v>0.63541666666666696</v>
      </c>
      <c r="L39">
        <v>37</v>
      </c>
    </row>
    <row r="40" spans="10:12">
      <c r="J40" s="13">
        <v>0.63541666666666696</v>
      </c>
      <c r="K40" s="13">
        <v>0.64583333333333404</v>
      </c>
      <c r="L40">
        <v>38</v>
      </c>
    </row>
    <row r="41" spans="10:12">
      <c r="J41" s="13">
        <v>0.64583333333333404</v>
      </c>
      <c r="K41" s="13">
        <v>0.656250000000001</v>
      </c>
      <c r="L41">
        <v>39</v>
      </c>
    </row>
    <row r="42" spans="10:12">
      <c r="J42" s="13">
        <v>0.656250000000001</v>
      </c>
      <c r="K42" s="13">
        <v>0.66666666666666696</v>
      </c>
      <c r="L42">
        <v>40</v>
      </c>
    </row>
    <row r="43" spans="10:12">
      <c r="J43" s="13">
        <v>0.66666666666666696</v>
      </c>
      <c r="K43" s="13">
        <v>0.67708333333333404</v>
      </c>
      <c r="L43">
        <v>41</v>
      </c>
    </row>
    <row r="44" spans="10:12">
      <c r="J44" s="13">
        <v>0.67708333333333404</v>
      </c>
      <c r="K44" s="13">
        <v>0.687500000000001</v>
      </c>
      <c r="L44">
        <v>42</v>
      </c>
    </row>
    <row r="45" spans="10:12">
      <c r="J45" s="13">
        <v>0.687500000000001</v>
      </c>
      <c r="K45" s="13">
        <v>0.69791666666666696</v>
      </c>
      <c r="L45">
        <v>43</v>
      </c>
    </row>
    <row r="46" spans="10:12">
      <c r="J46" s="13">
        <v>0.69791666666666696</v>
      </c>
      <c r="K46" s="13">
        <v>0.70833333333333404</v>
      </c>
      <c r="L46">
        <v>44</v>
      </c>
    </row>
    <row r="47" spans="10:12">
      <c r="J47" s="13">
        <v>0.70833333333333404</v>
      </c>
      <c r="K47" s="13">
        <v>0.718750000000001</v>
      </c>
      <c r="L47">
        <v>45</v>
      </c>
    </row>
    <row r="48" spans="10:12">
      <c r="J48" s="13">
        <v>0.718750000000001</v>
      </c>
      <c r="K48" s="13">
        <v>0.72916666666666796</v>
      </c>
      <c r="L48">
        <v>46</v>
      </c>
    </row>
    <row r="49" spans="10:12">
      <c r="J49" s="13">
        <v>0.72916666666666796</v>
      </c>
      <c r="K49" s="13">
        <v>0.73958333333333404</v>
      </c>
      <c r="L49">
        <v>47</v>
      </c>
    </row>
    <row r="50" spans="10:12">
      <c r="J50" s="13">
        <v>0.73958333333333404</v>
      </c>
      <c r="K50" s="13">
        <v>0.750000000000001</v>
      </c>
      <c r="L50">
        <v>48</v>
      </c>
    </row>
    <row r="51" spans="10:12">
      <c r="J51" s="13">
        <v>0.750000000000001</v>
      </c>
      <c r="K51" s="13">
        <v>0.76041666666666796</v>
      </c>
      <c r="L51">
        <v>49</v>
      </c>
    </row>
    <row r="52" spans="10:12">
      <c r="J52" s="13">
        <v>0.76041666666666796</v>
      </c>
      <c r="K52" s="13">
        <v>0.77083333333333404</v>
      </c>
      <c r="L52">
        <v>50</v>
      </c>
    </row>
    <row r="53" spans="10:12">
      <c r="J53" s="13">
        <v>0.77083333333333404</v>
      </c>
      <c r="K53" s="13">
        <v>0.781250000000001</v>
      </c>
      <c r="L53">
        <v>51</v>
      </c>
    </row>
    <row r="54" spans="10:12">
      <c r="J54" s="13">
        <v>0.781250000000001</v>
      </c>
      <c r="K54" s="13">
        <v>0.79166666666666796</v>
      </c>
      <c r="L54">
        <v>52</v>
      </c>
    </row>
    <row r="55" spans="10:12">
      <c r="J55" s="13">
        <v>0.79166666666666796</v>
      </c>
      <c r="K55" s="13">
        <v>0.80208333333333404</v>
      </c>
    </row>
    <row r="56" spans="10:12">
      <c r="J56" s="13">
        <v>0.80208333333333404</v>
      </c>
      <c r="K56" s="13">
        <v>0.812500000000001</v>
      </c>
    </row>
    <row r="57" spans="10:12">
      <c r="J57" s="13">
        <v>0.812500000000001</v>
      </c>
      <c r="K57" s="13">
        <v>0.82291666666666796</v>
      </c>
    </row>
    <row r="58" spans="10:12">
      <c r="J58" s="13">
        <v>0.82291666666666796</v>
      </c>
      <c r="K58" s="13">
        <v>0.83333333333333404</v>
      </c>
    </row>
    <row r="59" spans="10:12">
      <c r="J59" s="13">
        <v>0.83333333333333404</v>
      </c>
      <c r="K59" s="13">
        <v>0.843750000000001</v>
      </c>
    </row>
    <row r="60" spans="10:12">
      <c r="J60" s="13">
        <v>0.843750000000001</v>
      </c>
      <c r="K60" s="13">
        <v>0.85416666666666796</v>
      </c>
    </row>
    <row r="61" spans="10:12">
      <c r="J61" s="13">
        <v>0.85416666666666796</v>
      </c>
      <c r="K61" s="13">
        <v>0.86458333333333404</v>
      </c>
    </row>
    <row r="62" spans="10:12">
      <c r="J62" s="13">
        <v>0.86458333333333404</v>
      </c>
      <c r="K62" s="13">
        <v>0.875000000000001</v>
      </c>
    </row>
    <row r="63" spans="10:12">
      <c r="J63" s="13">
        <v>0.875000000000001</v>
      </c>
      <c r="K63" s="13">
        <v>0.88541666666666796</v>
      </c>
    </row>
    <row r="64" spans="10:12">
      <c r="J64" s="13">
        <v>0.88541666666666796</v>
      </c>
      <c r="K64" s="13">
        <v>0.89583333333333404</v>
      </c>
    </row>
    <row r="65" spans="10:11">
      <c r="J65" s="13">
        <v>0.89583333333333404</v>
      </c>
      <c r="K65" s="13">
        <v>0.906250000000001</v>
      </c>
    </row>
    <row r="66" spans="10:11">
      <c r="J66" s="13">
        <v>0.906250000000001</v>
      </c>
      <c r="K66" s="13">
        <v>0.91666666666666796</v>
      </c>
    </row>
    <row r="67" spans="10:11">
      <c r="J67" s="13">
        <v>0.91666666666666796</v>
      </c>
      <c r="K67" s="13">
        <v>0.92708333333333504</v>
      </c>
    </row>
    <row r="68" spans="10:11">
      <c r="J68" s="13">
        <v>0.92708333333333504</v>
      </c>
      <c r="K68" s="13">
        <v>0.937500000000001</v>
      </c>
    </row>
    <row r="69" spans="10:11">
      <c r="J69" s="13">
        <v>0.937500000000001</v>
      </c>
      <c r="K69" s="13">
        <v>0.94791666666666796</v>
      </c>
    </row>
    <row r="70" spans="10:11">
      <c r="J70" s="13">
        <v>0.94791666666666796</v>
      </c>
      <c r="K70" s="13">
        <v>0.95833333333333504</v>
      </c>
    </row>
    <row r="71" spans="10:11">
      <c r="J71" s="13">
        <v>0.95833333333333504</v>
      </c>
      <c r="K71" s="13">
        <v>0.968750000000001</v>
      </c>
    </row>
    <row r="72" spans="10:11">
      <c r="J72" s="13">
        <v>0.968750000000001</v>
      </c>
      <c r="K72" s="13">
        <v>0.97916666666666796</v>
      </c>
    </row>
    <row r="73" spans="10:11">
      <c r="J73" s="13">
        <v>0.97916666666666796</v>
      </c>
      <c r="K73" s="13">
        <v>0.98958333333333504</v>
      </c>
    </row>
    <row r="74" spans="10:11">
      <c r="J74" s="13">
        <v>0.98958333333333504</v>
      </c>
      <c r="K74" s="13">
        <v>1</v>
      </c>
    </row>
    <row r="75" spans="10:11">
      <c r="J75" s="13">
        <v>1</v>
      </c>
      <c r="K75" s="13">
        <v>1.0104166666666701</v>
      </c>
    </row>
    <row r="76" spans="10:11">
      <c r="J76" s="13">
        <v>1.0104166666666701</v>
      </c>
      <c r="K76" s="13">
        <v>1.0208333333333399</v>
      </c>
    </row>
    <row r="77" spans="10:11">
      <c r="J77" s="13">
        <v>1.0208333333333399</v>
      </c>
      <c r="K77" s="13">
        <v>1.03125</v>
      </c>
    </row>
    <row r="78" spans="10:11">
      <c r="J78" s="13">
        <v>1.03125</v>
      </c>
      <c r="K78" s="13">
        <v>1.0416666666666701</v>
      </c>
    </row>
    <row r="79" spans="10:11">
      <c r="J79" s="13">
        <v>1.0416666666666701</v>
      </c>
      <c r="K79" s="13">
        <v>1.0520833333333399</v>
      </c>
    </row>
    <row r="80" spans="10:11">
      <c r="J80" s="13">
        <v>1.0520833333333399</v>
      </c>
      <c r="K80" s="13">
        <v>1.0625</v>
      </c>
    </row>
    <row r="81" spans="10:11">
      <c r="J81" s="13">
        <v>1.0625</v>
      </c>
      <c r="K81" s="13">
        <v>1.0729166666666701</v>
      </c>
    </row>
    <row r="82" spans="10:11">
      <c r="J82" s="13">
        <v>1.0729166666666701</v>
      </c>
      <c r="K82" s="13">
        <v>1.0833333333333399</v>
      </c>
    </row>
    <row r="83" spans="10:11">
      <c r="J83" s="13">
        <v>1.0833333333333399</v>
      </c>
      <c r="K83" s="13">
        <v>1.09375</v>
      </c>
    </row>
    <row r="84" spans="10:11">
      <c r="J84" s="13">
        <v>1.09375</v>
      </c>
      <c r="K84" s="13">
        <v>1.1041666666666701</v>
      </c>
    </row>
    <row r="85" spans="10:11">
      <c r="J85" s="13">
        <v>1.1041666666666701</v>
      </c>
      <c r="K85" s="13">
        <v>1.1145833333333399</v>
      </c>
    </row>
    <row r="86" spans="10:11">
      <c r="J86" s="13">
        <v>1.1145833333333399</v>
      </c>
      <c r="K86" s="13">
        <v>1.125</v>
      </c>
    </row>
    <row r="87" spans="10:11">
      <c r="J87" s="13">
        <v>1.125</v>
      </c>
    </row>
  </sheetData>
  <hyperlinks>
    <hyperlink ref="O24" r:id="rId1" display="https://forum.excel-pratique.com/excel/remplir-planning-par-un-formulaire-178234" xr:uid="{5221F4BB-8252-438E-907F-AEE37E2C3EAC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Ensemble">
                <anchor moveWithCells="1" sizeWithCells="1">
                  <from>
                    <xdr:col>13</xdr:col>
                    <xdr:colOff>693420</xdr:colOff>
                    <xdr:row>9</xdr:row>
                    <xdr:rowOff>53340</xdr:rowOff>
                  </from>
                  <to>
                    <xdr:col>14</xdr:col>
                    <xdr:colOff>807720</xdr:colOff>
                    <xdr:row>11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Ensemble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François ROUZE</cp:lastModifiedBy>
  <cp:lastPrinted>2017-12-02T08:35:18Z</cp:lastPrinted>
  <dcterms:created xsi:type="dcterms:W3CDTF">2017-12-01T15:01:31Z</dcterms:created>
  <dcterms:modified xsi:type="dcterms:W3CDTF">2022-11-22T07:46:49Z</dcterms:modified>
</cp:coreProperties>
</file>