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937C994C-8944-49CE-9DAC-3BBC5595A492}" xr6:coauthVersionLast="36" xr6:coauthVersionMax="45" xr10:uidLastSave="{00000000-0000-0000-0000-000000000000}"/>
  <bookViews>
    <workbookView xWindow="19080" yWindow="-960" windowWidth="29040" windowHeight="16440" xr2:uid="{3BA54A25-F31E-4945-87F4-7C6CCA4C952F}"/>
  </bookViews>
  <sheets>
    <sheet name="Calendrier" sheetId="1" r:id="rId1"/>
    <sheet name="ANNEE" sheetId="3" r:id="rId2"/>
  </sheets>
  <definedNames>
    <definedName name="feries">ANNEE!$D$2:$D$27</definedName>
    <definedName name="var_an">Calendrier!$K$1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C6" i="1"/>
  <c r="E6" i="1"/>
  <c r="G6" i="1"/>
  <c r="I6" i="1"/>
  <c r="K6" i="1"/>
  <c r="M6" i="1"/>
  <c r="O6" i="1"/>
  <c r="Q6" i="1"/>
  <c r="S6" i="1"/>
  <c r="U6" i="1"/>
  <c r="W6" i="1"/>
  <c r="A7" i="1"/>
  <c r="C7" i="1"/>
  <c r="E7" i="1"/>
  <c r="G7" i="1"/>
  <c r="I7" i="1"/>
  <c r="K7" i="1"/>
  <c r="M7" i="1"/>
  <c r="O7" i="1"/>
  <c r="Q7" i="1"/>
  <c r="S7" i="1"/>
  <c r="U7" i="1"/>
  <c r="W7" i="1"/>
  <c r="A8" i="1"/>
  <c r="C8" i="1"/>
  <c r="E8" i="1"/>
  <c r="G8" i="1"/>
  <c r="I8" i="1"/>
  <c r="K8" i="1"/>
  <c r="M8" i="1"/>
  <c r="O8" i="1"/>
  <c r="Q8" i="1"/>
  <c r="S8" i="1"/>
  <c r="U8" i="1"/>
  <c r="W8" i="1"/>
  <c r="A9" i="1"/>
  <c r="C9" i="1"/>
  <c r="E9" i="1"/>
  <c r="G9" i="1"/>
  <c r="I9" i="1"/>
  <c r="K9" i="1"/>
  <c r="M9" i="1"/>
  <c r="O9" i="1"/>
  <c r="Q9" i="1"/>
  <c r="S9" i="1"/>
  <c r="U9" i="1"/>
  <c r="W9" i="1"/>
  <c r="A10" i="1"/>
  <c r="C10" i="1"/>
  <c r="E10" i="1"/>
  <c r="G10" i="1"/>
  <c r="I10" i="1"/>
  <c r="K10" i="1"/>
  <c r="M10" i="1"/>
  <c r="O10" i="1"/>
  <c r="Q10" i="1"/>
  <c r="S10" i="1"/>
  <c r="U10" i="1"/>
  <c r="W10" i="1"/>
  <c r="A11" i="1"/>
  <c r="C11" i="1"/>
  <c r="E11" i="1"/>
  <c r="G11" i="1"/>
  <c r="I11" i="1"/>
  <c r="K11" i="1"/>
  <c r="M11" i="1"/>
  <c r="O11" i="1"/>
  <c r="Q11" i="1"/>
  <c r="S11" i="1"/>
  <c r="U11" i="1"/>
  <c r="W11" i="1"/>
  <c r="A12" i="1"/>
  <c r="C12" i="1"/>
  <c r="E12" i="1"/>
  <c r="G12" i="1"/>
  <c r="I12" i="1"/>
  <c r="K12" i="1"/>
  <c r="M12" i="1"/>
  <c r="O12" i="1"/>
  <c r="Q12" i="1"/>
  <c r="S12" i="1"/>
  <c r="U12" i="1"/>
  <c r="W12" i="1"/>
  <c r="A13" i="1"/>
  <c r="C13" i="1"/>
  <c r="E13" i="1"/>
  <c r="G13" i="1"/>
  <c r="I13" i="1"/>
  <c r="K13" i="1"/>
  <c r="M13" i="1"/>
  <c r="O13" i="1"/>
  <c r="Q13" i="1"/>
  <c r="S13" i="1"/>
  <c r="U13" i="1"/>
  <c r="W13" i="1"/>
  <c r="A14" i="1"/>
  <c r="C14" i="1"/>
  <c r="E14" i="1"/>
  <c r="G14" i="1"/>
  <c r="I14" i="1"/>
  <c r="K14" i="1"/>
  <c r="M14" i="1"/>
  <c r="O14" i="1"/>
  <c r="Q14" i="1"/>
  <c r="S14" i="1"/>
  <c r="U14" i="1"/>
  <c r="W14" i="1"/>
  <c r="A15" i="1"/>
  <c r="C15" i="1"/>
  <c r="E15" i="1"/>
  <c r="G15" i="1"/>
  <c r="I15" i="1"/>
  <c r="K15" i="1"/>
  <c r="M15" i="1"/>
  <c r="O15" i="1"/>
  <c r="Q15" i="1"/>
  <c r="S15" i="1"/>
  <c r="U15" i="1"/>
  <c r="W15" i="1"/>
  <c r="A16" i="1"/>
  <c r="C16" i="1"/>
  <c r="E16" i="1"/>
  <c r="G16" i="1"/>
  <c r="I16" i="1"/>
  <c r="K16" i="1"/>
  <c r="M16" i="1"/>
  <c r="O16" i="1"/>
  <c r="Q16" i="1"/>
  <c r="S16" i="1"/>
  <c r="U16" i="1"/>
  <c r="W16" i="1"/>
  <c r="A17" i="1"/>
  <c r="C17" i="1"/>
  <c r="E17" i="1"/>
  <c r="G17" i="1"/>
  <c r="I17" i="1"/>
  <c r="K17" i="1"/>
  <c r="M17" i="1"/>
  <c r="O17" i="1"/>
  <c r="Q17" i="1"/>
  <c r="S17" i="1"/>
  <c r="U17" i="1"/>
  <c r="W17" i="1"/>
  <c r="A18" i="1"/>
  <c r="C18" i="1"/>
  <c r="E18" i="1"/>
  <c r="G18" i="1"/>
  <c r="I18" i="1"/>
  <c r="K18" i="1"/>
  <c r="M18" i="1"/>
  <c r="O18" i="1"/>
  <c r="Q18" i="1"/>
  <c r="S18" i="1"/>
  <c r="U18" i="1"/>
  <c r="W18" i="1"/>
  <c r="A19" i="1"/>
  <c r="C19" i="1"/>
  <c r="E19" i="1"/>
  <c r="G19" i="1"/>
  <c r="I19" i="1"/>
  <c r="K19" i="1"/>
  <c r="M19" i="1"/>
  <c r="O19" i="1"/>
  <c r="Q19" i="1"/>
  <c r="S19" i="1"/>
  <c r="U19" i="1"/>
  <c r="W19" i="1"/>
  <c r="A20" i="1"/>
  <c r="C20" i="1"/>
  <c r="E20" i="1"/>
  <c r="G20" i="1"/>
  <c r="I20" i="1"/>
  <c r="K20" i="1"/>
  <c r="M20" i="1"/>
  <c r="O20" i="1"/>
  <c r="Q20" i="1"/>
  <c r="S20" i="1"/>
  <c r="U20" i="1"/>
  <c r="W20" i="1"/>
  <c r="A21" i="1"/>
  <c r="C21" i="1"/>
  <c r="E21" i="1"/>
  <c r="G21" i="1"/>
  <c r="I21" i="1"/>
  <c r="K21" i="1"/>
  <c r="M21" i="1"/>
  <c r="O21" i="1"/>
  <c r="Q21" i="1"/>
  <c r="S21" i="1"/>
  <c r="U21" i="1"/>
  <c r="W21" i="1"/>
  <c r="A22" i="1"/>
  <c r="C22" i="1"/>
  <c r="E22" i="1"/>
  <c r="G22" i="1"/>
  <c r="I22" i="1"/>
  <c r="K22" i="1"/>
  <c r="M22" i="1"/>
  <c r="O22" i="1"/>
  <c r="Q22" i="1"/>
  <c r="S22" i="1"/>
  <c r="U22" i="1"/>
  <c r="W22" i="1"/>
  <c r="A23" i="1"/>
  <c r="C23" i="1"/>
  <c r="E23" i="1"/>
  <c r="G23" i="1"/>
  <c r="I23" i="1"/>
  <c r="K23" i="1"/>
  <c r="M23" i="1"/>
  <c r="O23" i="1"/>
  <c r="Q23" i="1"/>
  <c r="S23" i="1"/>
  <c r="U23" i="1"/>
  <c r="W23" i="1"/>
  <c r="A24" i="1"/>
  <c r="C24" i="1"/>
  <c r="E24" i="1"/>
  <c r="G24" i="1"/>
  <c r="I24" i="1"/>
  <c r="K24" i="1"/>
  <c r="M24" i="1"/>
  <c r="O24" i="1"/>
  <c r="Q24" i="1"/>
  <c r="S24" i="1"/>
  <c r="U24" i="1"/>
  <c r="W24" i="1"/>
  <c r="A25" i="1"/>
  <c r="C25" i="1"/>
  <c r="E25" i="1"/>
  <c r="G25" i="1"/>
  <c r="I25" i="1"/>
  <c r="K25" i="1"/>
  <c r="M25" i="1"/>
  <c r="O25" i="1"/>
  <c r="Q25" i="1"/>
  <c r="S25" i="1"/>
  <c r="U25" i="1"/>
  <c r="W25" i="1"/>
  <c r="A26" i="1"/>
  <c r="C26" i="1"/>
  <c r="E26" i="1"/>
  <c r="G26" i="1"/>
  <c r="I26" i="1"/>
  <c r="K26" i="1"/>
  <c r="M26" i="1"/>
  <c r="O26" i="1"/>
  <c r="Q26" i="1"/>
  <c r="S26" i="1"/>
  <c r="U26" i="1"/>
  <c r="W26" i="1"/>
  <c r="A27" i="1"/>
  <c r="C27" i="1"/>
  <c r="E27" i="1"/>
  <c r="G27" i="1"/>
  <c r="I27" i="1"/>
  <c r="K27" i="1"/>
  <c r="M27" i="1"/>
  <c r="O27" i="1"/>
  <c r="Q27" i="1"/>
  <c r="S27" i="1"/>
  <c r="U27" i="1"/>
  <c r="W27" i="1"/>
  <c r="A28" i="1"/>
  <c r="C28" i="1"/>
  <c r="E28" i="1"/>
  <c r="G28" i="1"/>
  <c r="I28" i="1"/>
  <c r="K28" i="1"/>
  <c r="M28" i="1"/>
  <c r="O28" i="1"/>
  <c r="Q28" i="1"/>
  <c r="S28" i="1"/>
  <c r="U28" i="1"/>
  <c r="W28" i="1"/>
  <c r="A29" i="1"/>
  <c r="C29" i="1"/>
  <c r="E29" i="1"/>
  <c r="G29" i="1"/>
  <c r="I29" i="1"/>
  <c r="K29" i="1"/>
  <c r="M29" i="1"/>
  <c r="O29" i="1"/>
  <c r="Q29" i="1"/>
  <c r="S29" i="1"/>
  <c r="U29" i="1"/>
  <c r="W29" i="1"/>
  <c r="A30" i="1"/>
  <c r="C30" i="1"/>
  <c r="E30" i="1"/>
  <c r="G30" i="1"/>
  <c r="I30" i="1"/>
  <c r="K30" i="1"/>
  <c r="M30" i="1"/>
  <c r="O30" i="1"/>
  <c r="Q30" i="1"/>
  <c r="S30" i="1"/>
  <c r="U30" i="1"/>
  <c r="W30" i="1"/>
  <c r="A31" i="1"/>
  <c r="C31" i="1"/>
  <c r="E31" i="1"/>
  <c r="G31" i="1"/>
  <c r="I31" i="1"/>
  <c r="K31" i="1"/>
  <c r="M31" i="1"/>
  <c r="O31" i="1"/>
  <c r="Q31" i="1"/>
  <c r="S31" i="1"/>
  <c r="U31" i="1"/>
  <c r="W31" i="1"/>
  <c r="A32" i="1"/>
  <c r="C32" i="1"/>
  <c r="E32" i="1"/>
  <c r="G32" i="1"/>
  <c r="I32" i="1"/>
  <c r="K32" i="1"/>
  <c r="M32" i="1"/>
  <c r="O32" i="1"/>
  <c r="Q32" i="1"/>
  <c r="S32" i="1"/>
  <c r="U32" i="1"/>
  <c r="W32" i="1"/>
  <c r="A33" i="1"/>
  <c r="C33" i="1"/>
  <c r="E33" i="1"/>
  <c r="G33" i="1"/>
  <c r="I33" i="1"/>
  <c r="K33" i="1"/>
  <c r="M33" i="1"/>
  <c r="O33" i="1"/>
  <c r="Q33" i="1"/>
  <c r="S33" i="1"/>
  <c r="U33" i="1"/>
  <c r="W33" i="1"/>
  <c r="A34" i="1"/>
  <c r="C34" i="1"/>
  <c r="E34" i="1"/>
  <c r="I34" i="1"/>
  <c r="M34" i="1"/>
  <c r="O34" i="1"/>
  <c r="S34" i="1"/>
  <c r="W34" i="1"/>
  <c r="W5" i="1"/>
  <c r="U5" i="1"/>
  <c r="S5" i="1"/>
  <c r="Q5" i="1"/>
  <c r="O5" i="1"/>
  <c r="M5" i="1"/>
  <c r="K5" i="1"/>
  <c r="I5" i="1"/>
  <c r="G5" i="1"/>
  <c r="E5" i="1"/>
  <c r="C5" i="1"/>
  <c r="W4" i="1"/>
  <c r="U4" i="1"/>
  <c r="S4" i="1"/>
  <c r="M4" i="1"/>
  <c r="O4" i="1"/>
  <c r="Q4" i="1"/>
  <c r="I4" i="1"/>
  <c r="K4" i="1"/>
  <c r="G4" i="1"/>
  <c r="E4" i="1"/>
  <c r="C4" i="1"/>
  <c r="B4" i="1"/>
  <c r="T4" i="1"/>
  <c r="V4" i="1"/>
  <c r="A5" i="1"/>
  <c r="A4" i="1"/>
  <c r="Y10" i="1"/>
  <c r="D27" i="3"/>
  <c r="D26" i="3"/>
  <c r="D25" i="3"/>
  <c r="D24" i="3"/>
  <c r="D23" i="3"/>
  <c r="D19" i="3"/>
  <c r="D18" i="3"/>
  <c r="D16" i="3"/>
  <c r="D21" i="3" s="1"/>
  <c r="D22" i="3" s="1"/>
  <c r="D15" i="3"/>
  <c r="D14" i="3"/>
  <c r="D13" i="3"/>
  <c r="D12" i="3"/>
  <c r="D11" i="3"/>
  <c r="D10" i="3"/>
  <c r="D6" i="3"/>
  <c r="D5" i="3"/>
  <c r="D4" i="3"/>
  <c r="D3" i="3"/>
  <c r="D7" i="3" s="1"/>
  <c r="D2" i="3"/>
  <c r="D8" i="3" l="1"/>
  <c r="D9" i="3" s="1"/>
  <c r="D20" i="3"/>
  <c r="D17" i="3"/>
</calcChain>
</file>

<file path=xl/sharedStrings.xml><?xml version="1.0" encoding="utf-8"?>
<sst xmlns="http://schemas.openxmlformats.org/spreadsheetml/2006/main" count="40" uniqueCount="27">
  <si>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</si>
  <si>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</si>
  <si>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</si>
  <si>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</si>
  <si>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</si>
  <si>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</si>
  <si>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</si>
  <si>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</si>
  <si>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</si>
  <si>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</si>
  <si>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</si>
  <si>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</si>
  <si>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</si>
  <si>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FERIES</t>
  </si>
  <si>
    <t>Nouvel An</t>
  </si>
  <si>
    <t>Pâques</t>
  </si>
  <si>
    <t>Lundi de Pâques</t>
  </si>
  <si>
    <t>Fête Du Travail</t>
  </si>
  <si>
    <t>Comm. Victoire 1945</t>
  </si>
  <si>
    <t>Ascension</t>
  </si>
  <si>
    <t>Pentecôte</t>
  </si>
  <si>
    <t>Lundi de Pentecôte</t>
  </si>
  <si>
    <t>Fête Nationale</t>
  </si>
  <si>
    <t>Assomption</t>
  </si>
  <si>
    <t>Toussaint</t>
  </si>
  <si>
    <t>Comm. Armistice 1918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</si>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</sst>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 dd\ mmm\ yy"/>
    <numFmt numFmtId="166" formatCode="ddd\ dd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0000"/>
      <name val="Arial"/>
      <family val="2"/>
    </font>
    <font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/>
    </xf>
    <xf numFmtId="0" fontId="6" fillId="4" borderId="0" xfId="1" applyFont="1" applyFill="1" applyBorder="1" applyAlignment="1" applyProtection="1">
      <alignment horizontal="right"/>
      <protection hidden="1"/>
    </xf>
    <xf numFmtId="164" fontId="6" fillId="4" borderId="0" xfId="1" applyNumberFormat="1" applyFont="1" applyFill="1" applyBorder="1" applyAlignment="1" applyProtection="1">
      <alignment horizontal="center"/>
      <protection hidden="1"/>
    </xf>
    <xf numFmtId="166" fontId="0" fillId="0" borderId="2" xfId="0" applyNumberFormat="1" applyBorder="1" applyAlignment="1">
      <alignment horizontal="center" vertical="center"/>
    </xf>
  </cellXfs>
  <cellStyles count="2">
    <cellStyle name="Normal" xfId="0" builtinId="0"/>
    <cellStyle name="Normal 3" xfId="1" xr:uid="{C7A001D7-1038-4F67-B667-DDD681646C21}"/>
  </cellStyles>
  <dxfs count="4">
    <dxf>
      <fill>
        <patternFill>
          <bgColor rgb="FF00B050"/>
        </patternFill>
      </fill>
    </dxf>
    <dxf>
      <fill>
        <patternFill>
          <bgColor theme="4" tint="0.39994506668294322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21D26-F7ED-48A2-A6C6-00E1C4FCD243}">
  <dimension ref="A1:Y34"/>
  <sheetViews>
    <sheetView tabSelected="1" workbookViewId="0">
      <selection activeCell="E45" sqref="E45"/>
    </sheetView>
  </sheetViews>
  <sheetFormatPr baseColWidth="10" defaultColWidth="11.5546875" defaultRowHeight="14.4" x14ac:dyDescent="0.3"/>
  <cols>
    <col min="1" max="1" width="11.5546875" style="1"/>
    <col min="2" max="2" width="0.33203125" style="1" customWidth="1"/>
    <col min="3" max="3" width="11.5546875" style="1"/>
    <col min="4" max="4" width="0.33203125" style="1" customWidth="1"/>
    <col min="5" max="5" width="11.5546875" style="1"/>
    <col min="6" max="6" width="0.33203125" style="1" customWidth="1"/>
    <col min="7" max="7" width="11.5546875" style="1"/>
    <col min="8" max="8" width="0.33203125" style="1" customWidth="1"/>
    <col min="9" max="9" width="11.5546875" style="1"/>
    <col min="10" max="10" width="0.33203125" style="1" customWidth="1"/>
    <col min="11" max="11" width="11.5546875" style="1"/>
    <col min="12" max="12" width="0.33203125" style="1" customWidth="1"/>
    <col min="13" max="13" width="11.5546875" style="1"/>
    <col min="14" max="14" width="0.33203125" style="1" customWidth="1"/>
    <col min="15" max="15" width="11.5546875" style="1"/>
    <col min="16" max="16" width="0.33203125" style="1" customWidth="1"/>
    <col min="17" max="17" width="11.5546875" style="1"/>
    <col min="18" max="18" width="0.33203125" style="1" customWidth="1"/>
    <col min="19" max="19" width="11.5546875" style="1"/>
    <col min="20" max="20" width="0.33203125" style="1" customWidth="1"/>
    <col min="21" max="21" width="11.5546875" style="1"/>
    <col min="22" max="22" width="0.33203125" style="1" customWidth="1"/>
    <col min="23" max="16384" width="11.5546875" style="1"/>
  </cols>
  <sheetData>
    <row r="1" spans="1:25" ht="18" x14ac:dyDescent="0.3">
      <c r="I1" s="3" t="s">
        <v>12</v>
      </c>
      <c r="K1" s="3">
        <v>2024</v>
      </c>
      <c r="T1" s="3"/>
      <c r="V1" s="3"/>
    </row>
    <row r="3" spans="1:25" s="2" customFormat="1" ht="15.6" x14ac:dyDescent="0.3">
      <c r="A3" s="4" t="s">
        <v>0</v>
      </c>
      <c r="B3" s="5"/>
      <c r="C3" s="4" t="s">
        <v>1</v>
      </c>
      <c r="D3" s="5"/>
      <c r="E3" s="4" t="s">
        <v>2</v>
      </c>
      <c r="F3" s="5"/>
      <c r="G3" s="4" t="s">
        <v>3</v>
      </c>
      <c r="H3" s="5"/>
      <c r="I3" s="4" t="s">
        <v>4</v>
      </c>
      <c r="J3" s="5"/>
      <c r="K3" s="4" t="s">
        <v>5</v>
      </c>
      <c r="L3" s="5"/>
      <c r="M3" s="4" t="s">
        <v>6</v>
      </c>
      <c r="N3" s="5"/>
      <c r="O3" s="4" t="s">
        <v>7</v>
      </c>
      <c r="P3" s="5"/>
      <c r="Q3" s="4" t="s">
        <v>8</v>
      </c>
      <c r="R3" s="5"/>
      <c r="S3" s="4" t="s">
        <v>9</v>
      </c>
      <c r="T3" s="5"/>
      <c r="U3" s="4" t="s">
        <v>10</v>
      </c>
      <c r="V3" s="5"/>
      <c r="W3" s="4" t="s">
        <v>11</v>
      </c>
    </row>
    <row r="4" spans="1:25" x14ac:dyDescent="0.3">
      <c r="A4" s="9">
        <f>DATE(var_an,1,1)</f>
        <v>45292</v>
      </c>
      <c r="B4" s="9">
        <f>DATE(var_an,1,1)</f>
        <v>45292</v>
      </c>
      <c r="C4" s="9">
        <f>DATE(var_an,2,1)</f>
        <v>45323</v>
      </c>
      <c r="D4" s="9"/>
      <c r="E4" s="9">
        <f>DATE(var_an,3,1)</f>
        <v>45352</v>
      </c>
      <c r="F4" s="9"/>
      <c r="G4" s="9">
        <f>DATE(var_an,4,1)</f>
        <v>45383</v>
      </c>
      <c r="H4" s="9"/>
      <c r="I4" s="9">
        <f>DATE(var_an,5,1)</f>
        <v>45413</v>
      </c>
      <c r="J4" s="9"/>
      <c r="K4" s="9">
        <f>DATE(var_an,6,1)</f>
        <v>45444</v>
      </c>
      <c r="L4" s="9"/>
      <c r="M4" s="9">
        <f>DATE(var_an,7,1)</f>
        <v>45474</v>
      </c>
      <c r="N4" s="9"/>
      <c r="O4" s="9">
        <f>DATE(var_an,8,1)</f>
        <v>45505</v>
      </c>
      <c r="P4" s="9"/>
      <c r="Q4" s="9">
        <f>DATE(var_an,9,1)</f>
        <v>45536</v>
      </c>
      <c r="R4" s="9"/>
      <c r="S4" s="9">
        <f>DATE(var_an,10,1)</f>
        <v>45566</v>
      </c>
      <c r="T4" s="9">
        <f>DATE(var_an,1,1)</f>
        <v>45292</v>
      </c>
      <c r="U4" s="9">
        <f>DATE(var_an,11,1)</f>
        <v>45597</v>
      </c>
      <c r="V4" s="9">
        <f>DATE(var_an,1,1)</f>
        <v>45292</v>
      </c>
      <c r="W4" s="9">
        <f>DATE(var_an,12,1)</f>
        <v>45627</v>
      </c>
    </row>
    <row r="5" spans="1:25" x14ac:dyDescent="0.3">
      <c r="A5" s="9">
        <f>A4+1</f>
        <v>45293</v>
      </c>
      <c r="C5" s="9">
        <f>C4+1</f>
        <v>45324</v>
      </c>
      <c r="E5" s="9">
        <f>E4+1</f>
        <v>45353</v>
      </c>
      <c r="G5" s="9">
        <f>G4+1</f>
        <v>45384</v>
      </c>
      <c r="I5" s="9">
        <f>I4+1</f>
        <v>45414</v>
      </c>
      <c r="K5" s="9">
        <f>K4+1</f>
        <v>45445</v>
      </c>
      <c r="M5" s="9">
        <f>M4+1</f>
        <v>45475</v>
      </c>
      <c r="O5" s="9">
        <f>O4+1</f>
        <v>45506</v>
      </c>
      <c r="Q5" s="9">
        <f>Q4+1</f>
        <v>45537</v>
      </c>
      <c r="S5" s="9">
        <f>S4+1</f>
        <v>45567</v>
      </c>
      <c r="U5" s="9">
        <f>U4+1</f>
        <v>45598</v>
      </c>
      <c r="W5" s="9">
        <f>W4+1</f>
        <v>45628</v>
      </c>
    </row>
    <row r="6" spans="1:25" x14ac:dyDescent="0.3">
      <c r="A6" s="9">
        <f t="shared" ref="A6:A34" si="0">A5+1</f>
        <v>45294</v>
      </c>
      <c r="C6" s="9">
        <f t="shared" ref="C6:C34" si="1">C5+1</f>
        <v>45325</v>
      </c>
      <c r="E6" s="9">
        <f t="shared" ref="E6:E34" si="2">E5+1</f>
        <v>45354</v>
      </c>
      <c r="G6" s="9">
        <f t="shared" ref="G6:G34" si="3">G5+1</f>
        <v>45385</v>
      </c>
      <c r="I6" s="9">
        <f t="shared" ref="I6:I34" si="4">I5+1</f>
        <v>45415</v>
      </c>
      <c r="K6" s="9">
        <f t="shared" ref="K6:K34" si="5">K5+1</f>
        <v>45446</v>
      </c>
      <c r="M6" s="9">
        <f t="shared" ref="M6:M34" si="6">M5+1</f>
        <v>45476</v>
      </c>
      <c r="O6" s="9">
        <f t="shared" ref="O6:O34" si="7">O5+1</f>
        <v>45507</v>
      </c>
      <c r="Q6" s="9">
        <f t="shared" ref="Q6:Q34" si="8">Q5+1</f>
        <v>45538</v>
      </c>
      <c r="S6" s="9">
        <f t="shared" ref="S6:S34" si="9">S5+1</f>
        <v>45568</v>
      </c>
      <c r="U6" s="9">
        <f t="shared" ref="U6:U34" si="10">U5+1</f>
        <v>45599</v>
      </c>
      <c r="W6" s="9">
        <f t="shared" ref="W6:W34" si="11">W5+1</f>
        <v>45629</v>
      </c>
    </row>
    <row r="7" spans="1:25" x14ac:dyDescent="0.3">
      <c r="A7" s="9">
        <f t="shared" si="0"/>
        <v>45295</v>
      </c>
      <c r="C7" s="9">
        <f t="shared" si="1"/>
        <v>45326</v>
      </c>
      <c r="E7" s="9">
        <f t="shared" si="2"/>
        <v>45355</v>
      </c>
      <c r="G7" s="9">
        <f t="shared" si="3"/>
        <v>45386</v>
      </c>
      <c r="I7" s="9">
        <f t="shared" si="4"/>
        <v>45416</v>
      </c>
      <c r="K7" s="9">
        <f t="shared" si="5"/>
        <v>45447</v>
      </c>
      <c r="M7" s="9">
        <f t="shared" si="6"/>
        <v>45477</v>
      </c>
      <c r="O7" s="9">
        <f t="shared" si="7"/>
        <v>45508</v>
      </c>
      <c r="Q7" s="9">
        <f t="shared" si="8"/>
        <v>45539</v>
      </c>
      <c r="S7" s="9">
        <f t="shared" si="9"/>
        <v>45569</v>
      </c>
      <c r="U7" s="9">
        <f t="shared" si="10"/>
        <v>45600</v>
      </c>
      <c r="W7" s="9">
        <f t="shared" si="11"/>
        <v>45630</v>
      </c>
    </row>
    <row r="8" spans="1:25" x14ac:dyDescent="0.3">
      <c r="A8" s="9">
        <f t="shared" si="0"/>
        <v>45296</v>
      </c>
      <c r="C8" s="9">
        <f t="shared" si="1"/>
        <v>45327</v>
      </c>
      <c r="E8" s="9">
        <f t="shared" si="2"/>
        <v>45356</v>
      </c>
      <c r="G8" s="9">
        <f t="shared" si="3"/>
        <v>45387</v>
      </c>
      <c r="I8" s="9">
        <f t="shared" si="4"/>
        <v>45417</v>
      </c>
      <c r="K8" s="9">
        <f t="shared" si="5"/>
        <v>45448</v>
      </c>
      <c r="M8" s="9">
        <f t="shared" si="6"/>
        <v>45478</v>
      </c>
      <c r="O8" s="9">
        <f t="shared" si="7"/>
        <v>45509</v>
      </c>
      <c r="Q8" s="9">
        <f t="shared" si="8"/>
        <v>45540</v>
      </c>
      <c r="S8" s="9">
        <f t="shared" si="9"/>
        <v>45570</v>
      </c>
      <c r="U8" s="9">
        <f t="shared" si="10"/>
        <v>45601</v>
      </c>
      <c r="W8" s="9">
        <f t="shared" si="11"/>
        <v>45631</v>
      </c>
    </row>
    <row r="9" spans="1:25" x14ac:dyDescent="0.3">
      <c r="A9" s="9">
        <f t="shared" si="0"/>
        <v>45297</v>
      </c>
      <c r="C9" s="9">
        <f t="shared" si="1"/>
        <v>45328</v>
      </c>
      <c r="E9" s="9">
        <f t="shared" si="2"/>
        <v>45357</v>
      </c>
      <c r="G9" s="9">
        <f t="shared" si="3"/>
        <v>45388</v>
      </c>
      <c r="I9" s="9">
        <f t="shared" si="4"/>
        <v>45418</v>
      </c>
      <c r="K9" s="9">
        <f t="shared" si="5"/>
        <v>45449</v>
      </c>
      <c r="M9" s="9">
        <f t="shared" si="6"/>
        <v>45479</v>
      </c>
      <c r="O9" s="9">
        <f t="shared" si="7"/>
        <v>45510</v>
      </c>
      <c r="Q9" s="9">
        <f t="shared" si="8"/>
        <v>45541</v>
      </c>
      <c r="S9" s="9">
        <f t="shared" si="9"/>
        <v>45571</v>
      </c>
      <c r="U9" s="9">
        <f t="shared" si="10"/>
        <v>45602</v>
      </c>
      <c r="W9" s="9">
        <f t="shared" si="11"/>
        <v>45632</v>
      </c>
    </row>
    <row r="10" spans="1:25" x14ac:dyDescent="0.3">
      <c r="A10" s="9">
        <f t="shared" si="0"/>
        <v>45298</v>
      </c>
      <c r="C10" s="9">
        <f t="shared" si="1"/>
        <v>45329</v>
      </c>
      <c r="E10" s="9">
        <f t="shared" si="2"/>
        <v>45358</v>
      </c>
      <c r="G10" s="9">
        <f t="shared" si="3"/>
        <v>45389</v>
      </c>
      <c r="I10" s="9">
        <f t="shared" si="4"/>
        <v>45419</v>
      </c>
      <c r="K10" s="9">
        <f t="shared" si="5"/>
        <v>45450</v>
      </c>
      <c r="M10" s="9">
        <f t="shared" si="6"/>
        <v>45480</v>
      </c>
      <c r="O10" s="9">
        <f t="shared" si="7"/>
        <v>45511</v>
      </c>
      <c r="Q10" s="9">
        <f t="shared" si="8"/>
        <v>45542</v>
      </c>
      <c r="S10" s="9">
        <f t="shared" si="9"/>
        <v>45572</v>
      </c>
      <c r="U10" s="9">
        <f t="shared" si="10"/>
        <v>45603</v>
      </c>
      <c r="W10" s="9">
        <f t="shared" si="11"/>
        <v>45633</v>
      </c>
      <c r="Y10" s="1">
        <f>COUNTIF(feries,A4)</f>
        <v>1</v>
      </c>
    </row>
    <row r="11" spans="1:25" x14ac:dyDescent="0.3">
      <c r="A11" s="9">
        <f t="shared" si="0"/>
        <v>45299</v>
      </c>
      <c r="C11" s="9">
        <f t="shared" si="1"/>
        <v>45330</v>
      </c>
      <c r="E11" s="9">
        <f t="shared" si="2"/>
        <v>45359</v>
      </c>
      <c r="G11" s="9">
        <f t="shared" si="3"/>
        <v>45390</v>
      </c>
      <c r="I11" s="9">
        <f t="shared" si="4"/>
        <v>45420</v>
      </c>
      <c r="K11" s="9">
        <f t="shared" si="5"/>
        <v>45451</v>
      </c>
      <c r="M11" s="9">
        <f t="shared" si="6"/>
        <v>45481</v>
      </c>
      <c r="O11" s="9">
        <f t="shared" si="7"/>
        <v>45512</v>
      </c>
      <c r="Q11" s="9">
        <f t="shared" si="8"/>
        <v>45543</v>
      </c>
      <c r="S11" s="9">
        <f t="shared" si="9"/>
        <v>45573</v>
      </c>
      <c r="U11" s="9">
        <f t="shared" si="10"/>
        <v>45604</v>
      </c>
      <c r="W11" s="9">
        <f t="shared" si="11"/>
        <v>45634</v>
      </c>
    </row>
    <row r="12" spans="1:25" x14ac:dyDescent="0.3">
      <c r="A12" s="9">
        <f t="shared" si="0"/>
        <v>45300</v>
      </c>
      <c r="C12" s="9">
        <f t="shared" si="1"/>
        <v>45331</v>
      </c>
      <c r="E12" s="9">
        <f t="shared" si="2"/>
        <v>45360</v>
      </c>
      <c r="G12" s="9">
        <f t="shared" si="3"/>
        <v>45391</v>
      </c>
      <c r="I12" s="9">
        <f t="shared" si="4"/>
        <v>45421</v>
      </c>
      <c r="K12" s="9">
        <f t="shared" si="5"/>
        <v>45452</v>
      </c>
      <c r="M12" s="9">
        <f t="shared" si="6"/>
        <v>45482</v>
      </c>
      <c r="O12" s="9">
        <f t="shared" si="7"/>
        <v>45513</v>
      </c>
      <c r="Q12" s="9">
        <f t="shared" si="8"/>
        <v>45544</v>
      </c>
      <c r="S12" s="9">
        <f t="shared" si="9"/>
        <v>45574</v>
      </c>
      <c r="U12" s="9">
        <f t="shared" si="10"/>
        <v>45605</v>
      </c>
      <c r="W12" s="9">
        <f t="shared" si="11"/>
        <v>45635</v>
      </c>
    </row>
    <row r="13" spans="1:25" x14ac:dyDescent="0.3">
      <c r="A13" s="9">
        <f t="shared" si="0"/>
        <v>45301</v>
      </c>
      <c r="C13" s="9">
        <f t="shared" si="1"/>
        <v>45332</v>
      </c>
      <c r="E13" s="9">
        <f t="shared" si="2"/>
        <v>45361</v>
      </c>
      <c r="G13" s="9">
        <f t="shared" si="3"/>
        <v>45392</v>
      </c>
      <c r="I13" s="9">
        <f t="shared" si="4"/>
        <v>45422</v>
      </c>
      <c r="K13" s="9">
        <f t="shared" si="5"/>
        <v>45453</v>
      </c>
      <c r="M13" s="9">
        <f t="shared" si="6"/>
        <v>45483</v>
      </c>
      <c r="O13" s="9">
        <f t="shared" si="7"/>
        <v>45514</v>
      </c>
      <c r="Q13" s="9">
        <f t="shared" si="8"/>
        <v>45545</v>
      </c>
      <c r="S13" s="9">
        <f t="shared" si="9"/>
        <v>45575</v>
      </c>
      <c r="U13" s="9">
        <f t="shared" si="10"/>
        <v>45606</v>
      </c>
      <c r="W13" s="9">
        <f t="shared" si="11"/>
        <v>45636</v>
      </c>
    </row>
    <row r="14" spans="1:25" x14ac:dyDescent="0.3">
      <c r="A14" s="9">
        <f t="shared" si="0"/>
        <v>45302</v>
      </c>
      <c r="C14" s="9">
        <f t="shared" si="1"/>
        <v>45333</v>
      </c>
      <c r="E14" s="9">
        <f t="shared" si="2"/>
        <v>45362</v>
      </c>
      <c r="G14" s="9">
        <f t="shared" si="3"/>
        <v>45393</v>
      </c>
      <c r="I14" s="9">
        <f t="shared" si="4"/>
        <v>45423</v>
      </c>
      <c r="K14" s="9">
        <f t="shared" si="5"/>
        <v>45454</v>
      </c>
      <c r="M14" s="9">
        <f t="shared" si="6"/>
        <v>45484</v>
      </c>
      <c r="O14" s="9">
        <f t="shared" si="7"/>
        <v>45515</v>
      </c>
      <c r="Q14" s="9">
        <f t="shared" si="8"/>
        <v>45546</v>
      </c>
      <c r="S14" s="9">
        <f t="shared" si="9"/>
        <v>45576</v>
      </c>
      <c r="U14" s="9">
        <f t="shared" si="10"/>
        <v>45607</v>
      </c>
      <c r="W14" s="9">
        <f t="shared" si="11"/>
        <v>45637</v>
      </c>
    </row>
    <row r="15" spans="1:25" x14ac:dyDescent="0.3">
      <c r="A15" s="9">
        <f t="shared" si="0"/>
        <v>45303</v>
      </c>
      <c r="C15" s="9">
        <f t="shared" si="1"/>
        <v>45334</v>
      </c>
      <c r="E15" s="9">
        <f t="shared" si="2"/>
        <v>45363</v>
      </c>
      <c r="G15" s="9">
        <f t="shared" si="3"/>
        <v>45394</v>
      </c>
      <c r="I15" s="9">
        <f t="shared" si="4"/>
        <v>45424</v>
      </c>
      <c r="K15" s="9">
        <f t="shared" si="5"/>
        <v>45455</v>
      </c>
      <c r="M15" s="9">
        <f t="shared" si="6"/>
        <v>45485</v>
      </c>
      <c r="O15" s="9">
        <f t="shared" si="7"/>
        <v>45516</v>
      </c>
      <c r="Q15" s="9">
        <f t="shared" si="8"/>
        <v>45547</v>
      </c>
      <c r="S15" s="9">
        <f t="shared" si="9"/>
        <v>45577</v>
      </c>
      <c r="U15" s="9">
        <f t="shared" si="10"/>
        <v>45608</v>
      </c>
      <c r="W15" s="9">
        <f t="shared" si="11"/>
        <v>45638</v>
      </c>
    </row>
    <row r="16" spans="1:25" x14ac:dyDescent="0.3">
      <c r="A16" s="9">
        <f t="shared" si="0"/>
        <v>45304</v>
      </c>
      <c r="C16" s="9">
        <f t="shared" si="1"/>
        <v>45335</v>
      </c>
      <c r="E16" s="9">
        <f t="shared" si="2"/>
        <v>45364</v>
      </c>
      <c r="G16" s="9">
        <f t="shared" si="3"/>
        <v>45395</v>
      </c>
      <c r="I16" s="9">
        <f t="shared" si="4"/>
        <v>45425</v>
      </c>
      <c r="K16" s="9">
        <f t="shared" si="5"/>
        <v>45456</v>
      </c>
      <c r="M16" s="9">
        <f t="shared" si="6"/>
        <v>45486</v>
      </c>
      <c r="O16" s="9">
        <f t="shared" si="7"/>
        <v>45517</v>
      </c>
      <c r="Q16" s="9">
        <f t="shared" si="8"/>
        <v>45548</v>
      </c>
      <c r="S16" s="9">
        <f t="shared" si="9"/>
        <v>45578</v>
      </c>
      <c r="U16" s="9">
        <f t="shared" si="10"/>
        <v>45609</v>
      </c>
      <c r="W16" s="9">
        <f t="shared" si="11"/>
        <v>45639</v>
      </c>
    </row>
    <row r="17" spans="1:23" x14ac:dyDescent="0.3">
      <c r="A17" s="9">
        <f t="shared" si="0"/>
        <v>45305</v>
      </c>
      <c r="C17" s="9">
        <f t="shared" si="1"/>
        <v>45336</v>
      </c>
      <c r="E17" s="9">
        <f t="shared" si="2"/>
        <v>45365</v>
      </c>
      <c r="G17" s="9">
        <f t="shared" si="3"/>
        <v>45396</v>
      </c>
      <c r="I17" s="9">
        <f t="shared" si="4"/>
        <v>45426</v>
      </c>
      <c r="K17" s="9">
        <f t="shared" si="5"/>
        <v>45457</v>
      </c>
      <c r="M17" s="9">
        <f t="shared" si="6"/>
        <v>45487</v>
      </c>
      <c r="O17" s="9">
        <f t="shared" si="7"/>
        <v>45518</v>
      </c>
      <c r="Q17" s="9">
        <f t="shared" si="8"/>
        <v>45549</v>
      </c>
      <c r="S17" s="9">
        <f t="shared" si="9"/>
        <v>45579</v>
      </c>
      <c r="U17" s="9">
        <f t="shared" si="10"/>
        <v>45610</v>
      </c>
      <c r="W17" s="9">
        <f t="shared" si="11"/>
        <v>45640</v>
      </c>
    </row>
    <row r="18" spans="1:23" x14ac:dyDescent="0.3">
      <c r="A18" s="9">
        <f t="shared" si="0"/>
        <v>45306</v>
      </c>
      <c r="C18" s="9">
        <f t="shared" si="1"/>
        <v>45337</v>
      </c>
      <c r="E18" s="9">
        <f t="shared" si="2"/>
        <v>45366</v>
      </c>
      <c r="G18" s="9">
        <f t="shared" si="3"/>
        <v>45397</v>
      </c>
      <c r="I18" s="9">
        <f t="shared" si="4"/>
        <v>45427</v>
      </c>
      <c r="K18" s="9">
        <f t="shared" si="5"/>
        <v>45458</v>
      </c>
      <c r="M18" s="9">
        <f t="shared" si="6"/>
        <v>45488</v>
      </c>
      <c r="O18" s="9">
        <f t="shared" si="7"/>
        <v>45519</v>
      </c>
      <c r="Q18" s="9">
        <f t="shared" si="8"/>
        <v>45550</v>
      </c>
      <c r="S18" s="9">
        <f t="shared" si="9"/>
        <v>45580</v>
      </c>
      <c r="U18" s="9">
        <f t="shared" si="10"/>
        <v>45611</v>
      </c>
      <c r="W18" s="9">
        <f t="shared" si="11"/>
        <v>45641</v>
      </c>
    </row>
    <row r="19" spans="1:23" x14ac:dyDescent="0.3">
      <c r="A19" s="9">
        <f t="shared" si="0"/>
        <v>45307</v>
      </c>
      <c r="C19" s="9">
        <f t="shared" si="1"/>
        <v>45338</v>
      </c>
      <c r="E19" s="9">
        <f t="shared" si="2"/>
        <v>45367</v>
      </c>
      <c r="G19" s="9">
        <f t="shared" si="3"/>
        <v>45398</v>
      </c>
      <c r="I19" s="9">
        <f t="shared" si="4"/>
        <v>45428</v>
      </c>
      <c r="K19" s="9">
        <f t="shared" si="5"/>
        <v>45459</v>
      </c>
      <c r="M19" s="9">
        <f t="shared" si="6"/>
        <v>45489</v>
      </c>
      <c r="O19" s="9">
        <f t="shared" si="7"/>
        <v>45520</v>
      </c>
      <c r="Q19" s="9">
        <f t="shared" si="8"/>
        <v>45551</v>
      </c>
      <c r="S19" s="9">
        <f t="shared" si="9"/>
        <v>45581</v>
      </c>
      <c r="U19" s="9">
        <f t="shared" si="10"/>
        <v>45612</v>
      </c>
      <c r="W19" s="9">
        <f t="shared" si="11"/>
        <v>45642</v>
      </c>
    </row>
    <row r="20" spans="1:23" x14ac:dyDescent="0.3">
      <c r="A20" s="9">
        <f t="shared" si="0"/>
        <v>45308</v>
      </c>
      <c r="C20" s="9">
        <f t="shared" si="1"/>
        <v>45339</v>
      </c>
      <c r="E20" s="9">
        <f t="shared" si="2"/>
        <v>45368</v>
      </c>
      <c r="G20" s="9">
        <f t="shared" si="3"/>
        <v>45399</v>
      </c>
      <c r="I20" s="9">
        <f t="shared" si="4"/>
        <v>45429</v>
      </c>
      <c r="K20" s="9">
        <f t="shared" si="5"/>
        <v>45460</v>
      </c>
      <c r="M20" s="9">
        <f t="shared" si="6"/>
        <v>45490</v>
      </c>
      <c r="O20" s="9">
        <f t="shared" si="7"/>
        <v>45521</v>
      </c>
      <c r="Q20" s="9">
        <f t="shared" si="8"/>
        <v>45552</v>
      </c>
      <c r="S20" s="9">
        <f t="shared" si="9"/>
        <v>45582</v>
      </c>
      <c r="U20" s="9">
        <f t="shared" si="10"/>
        <v>45613</v>
      </c>
      <c r="W20" s="9">
        <f t="shared" si="11"/>
        <v>45643</v>
      </c>
    </row>
    <row r="21" spans="1:23" x14ac:dyDescent="0.3">
      <c r="A21" s="9">
        <f t="shared" si="0"/>
        <v>45309</v>
      </c>
      <c r="C21" s="9">
        <f t="shared" si="1"/>
        <v>45340</v>
      </c>
      <c r="E21" s="9">
        <f t="shared" si="2"/>
        <v>45369</v>
      </c>
      <c r="G21" s="9">
        <f t="shared" si="3"/>
        <v>45400</v>
      </c>
      <c r="I21" s="9">
        <f t="shared" si="4"/>
        <v>45430</v>
      </c>
      <c r="K21" s="9">
        <f t="shared" si="5"/>
        <v>45461</v>
      </c>
      <c r="M21" s="9">
        <f t="shared" si="6"/>
        <v>45491</v>
      </c>
      <c r="O21" s="9">
        <f t="shared" si="7"/>
        <v>45522</v>
      </c>
      <c r="Q21" s="9">
        <f t="shared" si="8"/>
        <v>45553</v>
      </c>
      <c r="S21" s="9">
        <f t="shared" si="9"/>
        <v>45583</v>
      </c>
      <c r="U21" s="9">
        <f t="shared" si="10"/>
        <v>45614</v>
      </c>
      <c r="W21" s="9">
        <f t="shared" si="11"/>
        <v>45644</v>
      </c>
    </row>
    <row r="22" spans="1:23" x14ac:dyDescent="0.3">
      <c r="A22" s="9">
        <f t="shared" si="0"/>
        <v>45310</v>
      </c>
      <c r="C22" s="9">
        <f t="shared" si="1"/>
        <v>45341</v>
      </c>
      <c r="E22" s="9">
        <f t="shared" si="2"/>
        <v>45370</v>
      </c>
      <c r="G22" s="9">
        <f t="shared" si="3"/>
        <v>45401</v>
      </c>
      <c r="I22" s="9">
        <f t="shared" si="4"/>
        <v>45431</v>
      </c>
      <c r="K22" s="9">
        <f t="shared" si="5"/>
        <v>45462</v>
      </c>
      <c r="M22" s="9">
        <f t="shared" si="6"/>
        <v>45492</v>
      </c>
      <c r="O22" s="9">
        <f t="shared" si="7"/>
        <v>45523</v>
      </c>
      <c r="Q22" s="9">
        <f t="shared" si="8"/>
        <v>45554</v>
      </c>
      <c r="S22" s="9">
        <f t="shared" si="9"/>
        <v>45584</v>
      </c>
      <c r="U22" s="9">
        <f t="shared" si="10"/>
        <v>45615</v>
      </c>
      <c r="W22" s="9">
        <f t="shared" si="11"/>
        <v>45645</v>
      </c>
    </row>
    <row r="23" spans="1:23" x14ac:dyDescent="0.3">
      <c r="A23" s="9">
        <f t="shared" si="0"/>
        <v>45311</v>
      </c>
      <c r="C23" s="9">
        <f t="shared" si="1"/>
        <v>45342</v>
      </c>
      <c r="E23" s="9">
        <f t="shared" si="2"/>
        <v>45371</v>
      </c>
      <c r="G23" s="9">
        <f t="shared" si="3"/>
        <v>45402</v>
      </c>
      <c r="I23" s="9">
        <f t="shared" si="4"/>
        <v>45432</v>
      </c>
      <c r="K23" s="9">
        <f t="shared" si="5"/>
        <v>45463</v>
      </c>
      <c r="M23" s="9">
        <f t="shared" si="6"/>
        <v>45493</v>
      </c>
      <c r="O23" s="9">
        <f t="shared" si="7"/>
        <v>45524</v>
      </c>
      <c r="Q23" s="9">
        <f t="shared" si="8"/>
        <v>45555</v>
      </c>
      <c r="S23" s="9">
        <f t="shared" si="9"/>
        <v>45585</v>
      </c>
      <c r="U23" s="9">
        <f t="shared" si="10"/>
        <v>45616</v>
      </c>
      <c r="W23" s="9">
        <f t="shared" si="11"/>
        <v>45646</v>
      </c>
    </row>
    <row r="24" spans="1:23" x14ac:dyDescent="0.3">
      <c r="A24" s="9">
        <f t="shared" si="0"/>
        <v>45312</v>
      </c>
      <c r="C24" s="9">
        <f t="shared" si="1"/>
        <v>45343</v>
      </c>
      <c r="E24" s="9">
        <f t="shared" si="2"/>
        <v>45372</v>
      </c>
      <c r="G24" s="9">
        <f t="shared" si="3"/>
        <v>45403</v>
      </c>
      <c r="I24" s="9">
        <f t="shared" si="4"/>
        <v>45433</v>
      </c>
      <c r="K24" s="9">
        <f t="shared" si="5"/>
        <v>45464</v>
      </c>
      <c r="M24" s="9">
        <f t="shared" si="6"/>
        <v>45494</v>
      </c>
      <c r="O24" s="9">
        <f t="shared" si="7"/>
        <v>45525</v>
      </c>
      <c r="Q24" s="9">
        <f t="shared" si="8"/>
        <v>45556</v>
      </c>
      <c r="S24" s="9">
        <f t="shared" si="9"/>
        <v>45586</v>
      </c>
      <c r="U24" s="9">
        <f t="shared" si="10"/>
        <v>45617</v>
      </c>
      <c r="W24" s="9">
        <f t="shared" si="11"/>
        <v>45647</v>
      </c>
    </row>
    <row r="25" spans="1:23" x14ac:dyDescent="0.3">
      <c r="A25" s="9">
        <f t="shared" si="0"/>
        <v>45313</v>
      </c>
      <c r="C25" s="9">
        <f t="shared" si="1"/>
        <v>45344</v>
      </c>
      <c r="E25" s="9">
        <f t="shared" si="2"/>
        <v>45373</v>
      </c>
      <c r="G25" s="9">
        <f t="shared" si="3"/>
        <v>45404</v>
      </c>
      <c r="I25" s="9">
        <f t="shared" si="4"/>
        <v>45434</v>
      </c>
      <c r="K25" s="9">
        <f t="shared" si="5"/>
        <v>45465</v>
      </c>
      <c r="M25" s="9">
        <f t="shared" si="6"/>
        <v>45495</v>
      </c>
      <c r="O25" s="9">
        <f t="shared" si="7"/>
        <v>45526</v>
      </c>
      <c r="Q25" s="9">
        <f t="shared" si="8"/>
        <v>45557</v>
      </c>
      <c r="S25" s="9">
        <f t="shared" si="9"/>
        <v>45587</v>
      </c>
      <c r="U25" s="9">
        <f t="shared" si="10"/>
        <v>45618</v>
      </c>
      <c r="W25" s="9">
        <f t="shared" si="11"/>
        <v>45648</v>
      </c>
    </row>
    <row r="26" spans="1:23" x14ac:dyDescent="0.3">
      <c r="A26" s="9">
        <f t="shared" si="0"/>
        <v>45314</v>
      </c>
      <c r="C26" s="9">
        <f t="shared" si="1"/>
        <v>45345</v>
      </c>
      <c r="E26" s="9">
        <f t="shared" si="2"/>
        <v>45374</v>
      </c>
      <c r="G26" s="9">
        <f t="shared" si="3"/>
        <v>45405</v>
      </c>
      <c r="I26" s="9">
        <f t="shared" si="4"/>
        <v>45435</v>
      </c>
      <c r="K26" s="9">
        <f t="shared" si="5"/>
        <v>45466</v>
      </c>
      <c r="M26" s="9">
        <f t="shared" si="6"/>
        <v>45496</v>
      </c>
      <c r="O26" s="9">
        <f t="shared" si="7"/>
        <v>45527</v>
      </c>
      <c r="Q26" s="9">
        <f t="shared" si="8"/>
        <v>45558</v>
      </c>
      <c r="S26" s="9">
        <f t="shared" si="9"/>
        <v>45588</v>
      </c>
      <c r="U26" s="9">
        <f t="shared" si="10"/>
        <v>45619</v>
      </c>
      <c r="W26" s="9">
        <f t="shared" si="11"/>
        <v>45649</v>
      </c>
    </row>
    <row r="27" spans="1:23" x14ac:dyDescent="0.3">
      <c r="A27" s="9">
        <f t="shared" si="0"/>
        <v>45315</v>
      </c>
      <c r="C27" s="9">
        <f t="shared" si="1"/>
        <v>45346</v>
      </c>
      <c r="E27" s="9">
        <f t="shared" si="2"/>
        <v>45375</v>
      </c>
      <c r="G27" s="9">
        <f t="shared" si="3"/>
        <v>45406</v>
      </c>
      <c r="I27" s="9">
        <f t="shared" si="4"/>
        <v>45436</v>
      </c>
      <c r="K27" s="9">
        <f t="shared" si="5"/>
        <v>45467</v>
      </c>
      <c r="M27" s="9">
        <f t="shared" si="6"/>
        <v>45497</v>
      </c>
      <c r="O27" s="9">
        <f t="shared" si="7"/>
        <v>45528</v>
      </c>
      <c r="Q27" s="9">
        <f t="shared" si="8"/>
        <v>45559</v>
      </c>
      <c r="S27" s="9">
        <f t="shared" si="9"/>
        <v>45589</v>
      </c>
      <c r="U27" s="9">
        <f t="shared" si="10"/>
        <v>45620</v>
      </c>
      <c r="W27" s="9">
        <f t="shared" si="11"/>
        <v>45650</v>
      </c>
    </row>
    <row r="28" spans="1:23" x14ac:dyDescent="0.3">
      <c r="A28" s="9">
        <f t="shared" si="0"/>
        <v>45316</v>
      </c>
      <c r="C28" s="9">
        <f t="shared" si="1"/>
        <v>45347</v>
      </c>
      <c r="E28" s="9">
        <f t="shared" si="2"/>
        <v>45376</v>
      </c>
      <c r="G28" s="9">
        <f t="shared" si="3"/>
        <v>45407</v>
      </c>
      <c r="I28" s="9">
        <f t="shared" si="4"/>
        <v>45437</v>
      </c>
      <c r="K28" s="9">
        <f t="shared" si="5"/>
        <v>45468</v>
      </c>
      <c r="M28" s="9">
        <f t="shared" si="6"/>
        <v>45498</v>
      </c>
      <c r="O28" s="9">
        <f t="shared" si="7"/>
        <v>45529</v>
      </c>
      <c r="Q28" s="9">
        <f t="shared" si="8"/>
        <v>45560</v>
      </c>
      <c r="S28" s="9">
        <f t="shared" si="9"/>
        <v>45590</v>
      </c>
      <c r="U28" s="9">
        <f t="shared" si="10"/>
        <v>45621</v>
      </c>
      <c r="W28" s="9">
        <f t="shared" si="11"/>
        <v>45651</v>
      </c>
    </row>
    <row r="29" spans="1:23" x14ac:dyDescent="0.3">
      <c r="A29" s="9">
        <f t="shared" si="0"/>
        <v>45317</v>
      </c>
      <c r="C29" s="9">
        <f t="shared" si="1"/>
        <v>45348</v>
      </c>
      <c r="E29" s="9">
        <f t="shared" si="2"/>
        <v>45377</v>
      </c>
      <c r="G29" s="9">
        <f t="shared" si="3"/>
        <v>45408</v>
      </c>
      <c r="I29" s="9">
        <f t="shared" si="4"/>
        <v>45438</v>
      </c>
      <c r="K29" s="9">
        <f t="shared" si="5"/>
        <v>45469</v>
      </c>
      <c r="M29" s="9">
        <f t="shared" si="6"/>
        <v>45499</v>
      </c>
      <c r="O29" s="9">
        <f t="shared" si="7"/>
        <v>45530</v>
      </c>
      <c r="Q29" s="9">
        <f t="shared" si="8"/>
        <v>45561</v>
      </c>
      <c r="S29" s="9">
        <f t="shared" si="9"/>
        <v>45591</v>
      </c>
      <c r="U29" s="9">
        <f t="shared" si="10"/>
        <v>45622</v>
      </c>
      <c r="W29" s="9">
        <f t="shared" si="11"/>
        <v>45652</v>
      </c>
    </row>
    <row r="30" spans="1:23" x14ac:dyDescent="0.3">
      <c r="A30" s="9">
        <f t="shared" si="0"/>
        <v>45318</v>
      </c>
      <c r="C30" s="9">
        <f t="shared" si="1"/>
        <v>45349</v>
      </c>
      <c r="E30" s="9">
        <f t="shared" si="2"/>
        <v>45378</v>
      </c>
      <c r="G30" s="9">
        <f t="shared" si="3"/>
        <v>45409</v>
      </c>
      <c r="I30" s="9">
        <f t="shared" si="4"/>
        <v>45439</v>
      </c>
      <c r="K30" s="9">
        <f t="shared" si="5"/>
        <v>45470</v>
      </c>
      <c r="M30" s="9">
        <f t="shared" si="6"/>
        <v>45500</v>
      </c>
      <c r="O30" s="9">
        <f t="shared" si="7"/>
        <v>45531</v>
      </c>
      <c r="Q30" s="9">
        <f t="shared" si="8"/>
        <v>45562</v>
      </c>
      <c r="S30" s="9">
        <f t="shared" si="9"/>
        <v>45592</v>
      </c>
      <c r="U30" s="9">
        <f t="shared" si="10"/>
        <v>45623</v>
      </c>
      <c r="W30" s="9">
        <f t="shared" si="11"/>
        <v>45653</v>
      </c>
    </row>
    <row r="31" spans="1:23" x14ac:dyDescent="0.3">
      <c r="A31" s="9">
        <f t="shared" si="0"/>
        <v>45319</v>
      </c>
      <c r="C31" s="9">
        <f t="shared" si="1"/>
        <v>45350</v>
      </c>
      <c r="E31" s="9">
        <f t="shared" si="2"/>
        <v>45379</v>
      </c>
      <c r="G31" s="9">
        <f t="shared" si="3"/>
        <v>45410</v>
      </c>
      <c r="I31" s="9">
        <f t="shared" si="4"/>
        <v>45440</v>
      </c>
      <c r="K31" s="9">
        <f t="shared" si="5"/>
        <v>45471</v>
      </c>
      <c r="M31" s="9">
        <f t="shared" si="6"/>
        <v>45501</v>
      </c>
      <c r="O31" s="9">
        <f t="shared" si="7"/>
        <v>45532</v>
      </c>
      <c r="Q31" s="9">
        <f t="shared" si="8"/>
        <v>45563</v>
      </c>
      <c r="S31" s="9">
        <f t="shared" si="9"/>
        <v>45593</v>
      </c>
      <c r="U31" s="9">
        <f t="shared" si="10"/>
        <v>45624</v>
      </c>
      <c r="W31" s="9">
        <f t="shared" si="11"/>
        <v>45654</v>
      </c>
    </row>
    <row r="32" spans="1:23" x14ac:dyDescent="0.3">
      <c r="A32" s="9">
        <f t="shared" si="0"/>
        <v>45320</v>
      </c>
      <c r="C32" s="9">
        <f t="shared" si="1"/>
        <v>45351</v>
      </c>
      <c r="E32" s="9">
        <f t="shared" si="2"/>
        <v>45380</v>
      </c>
      <c r="G32" s="9">
        <f t="shared" si="3"/>
        <v>45411</v>
      </c>
      <c r="I32" s="9">
        <f t="shared" si="4"/>
        <v>45441</v>
      </c>
      <c r="K32" s="9">
        <f t="shared" si="5"/>
        <v>45472</v>
      </c>
      <c r="M32" s="9">
        <f t="shared" si="6"/>
        <v>45502</v>
      </c>
      <c r="O32" s="9">
        <f t="shared" si="7"/>
        <v>45533</v>
      </c>
      <c r="Q32" s="9">
        <f t="shared" si="8"/>
        <v>45564</v>
      </c>
      <c r="S32" s="9">
        <f t="shared" si="9"/>
        <v>45594</v>
      </c>
      <c r="U32" s="9">
        <f t="shared" si="10"/>
        <v>45625</v>
      </c>
      <c r="W32" s="9">
        <f t="shared" si="11"/>
        <v>45655</v>
      </c>
    </row>
    <row r="33" spans="1:23" x14ac:dyDescent="0.3">
      <c r="A33" s="9">
        <f t="shared" si="0"/>
        <v>45321</v>
      </c>
      <c r="C33" s="9">
        <f t="shared" si="1"/>
        <v>45352</v>
      </c>
      <c r="E33" s="9">
        <f t="shared" si="2"/>
        <v>45381</v>
      </c>
      <c r="G33" s="9">
        <f t="shared" si="3"/>
        <v>45412</v>
      </c>
      <c r="I33" s="9">
        <f t="shared" si="4"/>
        <v>45442</v>
      </c>
      <c r="K33" s="9">
        <f t="shared" si="5"/>
        <v>45473</v>
      </c>
      <c r="M33" s="9">
        <f t="shared" si="6"/>
        <v>45503</v>
      </c>
      <c r="O33" s="9">
        <f t="shared" si="7"/>
        <v>45534</v>
      </c>
      <c r="Q33" s="9">
        <f t="shared" si="8"/>
        <v>45565</v>
      </c>
      <c r="S33" s="9">
        <f t="shared" si="9"/>
        <v>45595</v>
      </c>
      <c r="U33" s="9">
        <f t="shared" si="10"/>
        <v>45626</v>
      </c>
      <c r="W33" s="9">
        <f t="shared" si="11"/>
        <v>45656</v>
      </c>
    </row>
    <row r="34" spans="1:23" x14ac:dyDescent="0.3">
      <c r="A34" s="9">
        <f t="shared" si="0"/>
        <v>45322</v>
      </c>
      <c r="C34" s="9">
        <f t="shared" si="1"/>
        <v>45353</v>
      </c>
      <c r="E34" s="9">
        <f t="shared" si="2"/>
        <v>45382</v>
      </c>
      <c r="G34" s="9"/>
      <c r="I34" s="9">
        <f t="shared" si="4"/>
        <v>45443</v>
      </c>
      <c r="K34" s="9"/>
      <c r="M34" s="9">
        <f t="shared" si="6"/>
        <v>45504</v>
      </c>
      <c r="O34" s="9">
        <f t="shared" si="7"/>
        <v>45535</v>
      </c>
      <c r="Q34" s="9"/>
      <c r="S34" s="9">
        <f t="shared" si="9"/>
        <v>45596</v>
      </c>
      <c r="U34" s="9"/>
      <c r="W34" s="9">
        <f t="shared" si="11"/>
        <v>45657</v>
      </c>
    </row>
  </sheetData>
  <phoneticPr fontId="1" type="noConversion"/>
  <conditionalFormatting sqref="C32">
    <cfRule type="expression" dxfId="3" priority="25">
      <formula>$C$32</formula>
    </cfRule>
    <cfRule type="expression" dxfId="2" priority="26">
      <formula>"$B$32="""""</formula>
    </cfRule>
  </conditionalFormatting>
  <conditionalFormatting sqref="A4:W34">
    <cfRule type="expression" dxfId="1" priority="12">
      <formula>COUNTIF(feries,A4)&gt;0</formula>
    </cfRule>
    <cfRule type="expression" dxfId="0" priority="1">
      <formula>AND(A4&lt;&gt;"",WEEKDAY(A4,2)&gt;5)</formula>
    </cfRule>
  </conditionalFormatting>
  <printOptions horizontalCentered="1"/>
  <pageMargins left="3.937007874015748E-2" right="3.937007874015748E-2" top="0.35433070866141736" bottom="0.35433070866141736" header="0.31496062992125984" footer="0.31496062992125984"/>
  <pageSetup paperSize="9" orientation="landscape" horizontalDpi="360" verticalDpi="36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5A6DCA9-19DF-4A98-AAC6-F5CE3602840D}">
          <x14:formula1>
            <xm:f>ANNEE!$A$1:$A$14</xm:f>
          </x14:formula1>
          <xm:sqref>V1 K1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95A39-FC20-4F93-B60D-F8779EAAE17E}">
  <dimension ref="A1:D27"/>
  <sheetViews>
    <sheetView workbookViewId="0">
      <selection activeCell="H16" sqref="H16"/>
    </sheetView>
  </sheetViews>
  <sheetFormatPr baseColWidth="10" defaultRowHeight="14.4" x14ac:dyDescent="0.3"/>
  <cols>
    <col min="4" max="4" width="18.109375" customWidth="1"/>
  </cols>
  <sheetData>
    <row r="1" spans="1:4" ht="15.6" x14ac:dyDescent="0.3">
      <c r="A1">
        <v>2019</v>
      </c>
      <c r="C1" s="6" t="s">
        <v>13</v>
      </c>
      <c r="D1" s="6"/>
    </row>
    <row r="2" spans="1:4" x14ac:dyDescent="0.3">
      <c r="A2">
        <v>2020</v>
      </c>
      <c r="C2" s="7" t="s">
        <v>14</v>
      </c>
      <c r="D2" s="8">
        <f>DATE(var_an,1,1)</f>
        <v>45292</v>
      </c>
    </row>
    <row r="3" spans="1:4" x14ac:dyDescent="0.3">
      <c r="A3">
        <v>2021</v>
      </c>
      <c r="C3" s="7" t="s">
        <v>15</v>
      </c>
      <c r="D3" s="8">
        <f>ROUND(DATE(var_an,4,MOD(234-11*MOD(var_an,19),30))/7,)*7-6</f>
        <v>45382</v>
      </c>
    </row>
    <row r="4" spans="1:4" x14ac:dyDescent="0.3">
      <c r="A4">
        <v>2022</v>
      </c>
      <c r="C4" s="7" t="s">
        <v>16</v>
      </c>
      <c r="D4" s="8">
        <f>SUM(D3+1)</f>
        <v>45383</v>
      </c>
    </row>
    <row r="5" spans="1:4" x14ac:dyDescent="0.3">
      <c r="A5">
        <v>2023</v>
      </c>
      <c r="C5" s="7" t="s">
        <v>17</v>
      </c>
      <c r="D5" s="8">
        <f>DATE(var_an,5,1)</f>
        <v>45413</v>
      </c>
    </row>
    <row r="6" spans="1:4" x14ac:dyDescent="0.3">
      <c r="A6">
        <v>2024</v>
      </c>
      <c r="C6" s="7" t="s">
        <v>18</v>
      </c>
      <c r="D6" s="8">
        <f>DATE(var_an,5,8)</f>
        <v>45420</v>
      </c>
    </row>
    <row r="7" spans="1:4" x14ac:dyDescent="0.3">
      <c r="A7">
        <v>2025</v>
      </c>
      <c r="C7" s="7" t="s">
        <v>19</v>
      </c>
      <c r="D7" s="8">
        <f>D3+39</f>
        <v>45421</v>
      </c>
    </row>
    <row r="8" spans="1:4" x14ac:dyDescent="0.3">
      <c r="A8">
        <v>2026</v>
      </c>
      <c r="C8" s="7" t="s">
        <v>20</v>
      </c>
      <c r="D8" s="8">
        <f>D3+49</f>
        <v>45431</v>
      </c>
    </row>
    <row r="9" spans="1:4" x14ac:dyDescent="0.3">
      <c r="A9">
        <v>2027</v>
      </c>
      <c r="C9" s="7" t="s">
        <v>21</v>
      </c>
      <c r="D9" s="8">
        <f>D8+1</f>
        <v>45432</v>
      </c>
    </row>
    <row r="10" spans="1:4" x14ac:dyDescent="0.3">
      <c r="A10">
        <v>2028</v>
      </c>
      <c r="C10" s="7" t="s">
        <v>22</v>
      </c>
      <c r="D10" s="8">
        <f>DATE(var_an,7,14)</f>
        <v>45487</v>
      </c>
    </row>
    <row r="11" spans="1:4" x14ac:dyDescent="0.3">
      <c r="A11">
        <v>2029</v>
      </c>
      <c r="C11" s="7" t="s">
        <v>23</v>
      </c>
      <c r="D11" s="8">
        <f>DATE(var_an,8,15)</f>
        <v>45519</v>
      </c>
    </row>
    <row r="12" spans="1:4" x14ac:dyDescent="0.3">
      <c r="A12">
        <v>2030</v>
      </c>
      <c r="C12" s="7" t="s">
        <v>24</v>
      </c>
      <c r="D12" s="8">
        <f>DATE(var_an,11,1)</f>
        <v>45597</v>
      </c>
    </row>
    <row r="13" spans="1:4" x14ac:dyDescent="0.3">
      <c r="A13">
        <v>2031</v>
      </c>
      <c r="C13" s="7" t="s">
        <v>25</v>
      </c>
      <c r="D13" s="8">
        <f>DATE(var_an,11,11)</f>
        <v>45607</v>
      </c>
    </row>
    <row r="14" spans="1:4" x14ac:dyDescent="0.3">
      <c r="A14">
        <v>2032</v>
      </c>
      <c r="C14" s="7" t="s">
        <v>26</v>
      </c>
      <c r="D14" s="8">
        <f>DATE(var_an,12,25)</f>
        <v>45651</v>
      </c>
    </row>
    <row r="15" spans="1:4" x14ac:dyDescent="0.3">
      <c r="C15" s="7" t="s">
        <v>14</v>
      </c>
      <c r="D15" s="8">
        <f>DATE(var_an+1,1,1)</f>
        <v>45658</v>
      </c>
    </row>
    <row r="16" spans="1:4" x14ac:dyDescent="0.3">
      <c r="C16" s="7" t="s">
        <v>15</v>
      </c>
      <c r="D16" s="8">
        <f>ROUND(DATE(var_an+1,4,MOD(234-11*MOD(var_an+1,19),30))/7,)*7-6</f>
        <v>45767</v>
      </c>
    </row>
    <row r="17" spans="3:4" x14ac:dyDescent="0.3">
      <c r="C17" s="7" t="s">
        <v>16</v>
      </c>
      <c r="D17" s="8">
        <f>SUM(D16+1)</f>
        <v>45768</v>
      </c>
    </row>
    <row r="18" spans="3:4" x14ac:dyDescent="0.3">
      <c r="C18" s="7" t="s">
        <v>17</v>
      </c>
      <c r="D18" s="8">
        <f>DATE(var_an+1,5,1)</f>
        <v>45778</v>
      </c>
    </row>
    <row r="19" spans="3:4" x14ac:dyDescent="0.3">
      <c r="C19" s="7" t="s">
        <v>18</v>
      </c>
      <c r="D19" s="8">
        <f>DATE(var_an+1,5,8)</f>
        <v>45785</v>
      </c>
    </row>
    <row r="20" spans="3:4" x14ac:dyDescent="0.3">
      <c r="C20" s="7" t="s">
        <v>19</v>
      </c>
      <c r="D20" s="8">
        <f>D16+39</f>
        <v>45806</v>
      </c>
    </row>
    <row r="21" spans="3:4" x14ac:dyDescent="0.3">
      <c r="C21" s="7" t="s">
        <v>20</v>
      </c>
      <c r="D21" s="8">
        <f>D16+49</f>
        <v>45816</v>
      </c>
    </row>
    <row r="22" spans="3:4" x14ac:dyDescent="0.3">
      <c r="C22" s="7" t="s">
        <v>21</v>
      </c>
      <c r="D22" s="8">
        <f>D21+1</f>
        <v>45817</v>
      </c>
    </row>
    <row r="23" spans="3:4" x14ac:dyDescent="0.3">
      <c r="C23" s="7" t="s">
        <v>22</v>
      </c>
      <c r="D23" s="8">
        <f>DATE(var_an+1,7,14)</f>
        <v>45852</v>
      </c>
    </row>
    <row r="24" spans="3:4" x14ac:dyDescent="0.3">
      <c r="C24" s="7" t="s">
        <v>23</v>
      </c>
      <c r="D24" s="8">
        <f>DATE(var_an+1,8,15)</f>
        <v>45884</v>
      </c>
    </row>
    <row r="25" spans="3:4" x14ac:dyDescent="0.3">
      <c r="C25" s="7" t="s">
        <v>24</v>
      </c>
      <c r="D25" s="8">
        <f>DATE(var_an+1,11,1)</f>
        <v>45962</v>
      </c>
    </row>
    <row r="26" spans="3:4" x14ac:dyDescent="0.3">
      <c r="C26" s="7" t="s">
        <v>25</v>
      </c>
      <c r="D26" s="8">
        <f>DATE(var_an+1,11,11)</f>
        <v>45972</v>
      </c>
    </row>
    <row r="27" spans="3:4" x14ac:dyDescent="0.3">
      <c r="C27" s="7" t="s">
        <v>26</v>
      </c>
      <c r="D27" s="8">
        <f>DATE(var_an+1,12,25)</f>
        <v>46016</v>
      </c>
    </row>
  </sheetData>
  <mergeCells count="1"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Calendrier</vt:lpstr>
      <vt:lpstr>ANNEE</vt:lpstr>
      <vt:lpstr>feries</vt:lpstr>
      <vt:lpstr>var_an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François ROUZE</cp:lastModifiedBy>
  <cp:lastPrinted>2022-11-18T13:07:52Z</cp:lastPrinted>
  <dcterms:created xsi:type="dcterms:W3CDTF">2022-11-18T11:09:00Z</dcterms:created>
  <dcterms:modified xsi:type="dcterms:W3CDTF">2022-11-18T15:20:12Z</dcterms:modified>
</cp:coreProperties>
</file>