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D92B69D-779F-4A26-8678-46D80FB8CAF8}" xr6:coauthVersionLast="36" xr6:coauthVersionMax="36" xr10:uidLastSave="{00000000-0000-0000-0000-000000000000}"/>
  <bookViews>
    <workbookView xWindow="0" yWindow="0" windowWidth="24000" windowHeight="9408" xr2:uid="{02DE8D1A-8DB7-462E-98CB-93F6A1C7E0C7}"/>
  </bookViews>
  <sheets>
    <sheet name="RECAP HEURE TRAVAILLÉ" sheetId="2" r:id="rId1"/>
    <sheet name="Riri" sheetId="1" r:id="rId2"/>
    <sheet name="Fifi" sheetId="4" r:id="rId3"/>
  </sheets>
  <definedNames>
    <definedName name="_xlnm.Print_Area" localSheetId="2">Fifi!$A$1:$O$105</definedName>
    <definedName name="_xlnm.Print_Area" localSheetId="0">'RECAP HEURE TRAVAILLÉ'!$A$1:$J$4</definedName>
    <definedName name="_xlnm.Print_Area" localSheetId="1">Riri!$A$1:$O$105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9" i="1" l="1"/>
  <c r="Q60" i="1"/>
  <c r="Q61" i="1" s="1"/>
  <c r="Q58" i="1"/>
  <c r="D37" i="1" l="1"/>
  <c r="E37" i="1" s="1"/>
  <c r="F37" i="1" s="1"/>
  <c r="H37" i="1" s="1"/>
  <c r="I37" i="1" s="1"/>
  <c r="K37" i="1" s="1"/>
  <c r="C37" i="1"/>
  <c r="D18" i="1"/>
  <c r="E18" i="1" s="1"/>
  <c r="F18" i="1" s="1"/>
  <c r="H18" i="1" s="1"/>
  <c r="I18" i="1" s="1"/>
  <c r="K18" i="1" s="1"/>
  <c r="C18" i="1"/>
  <c r="D94" i="1"/>
  <c r="E94" i="1" s="1"/>
  <c r="F94" i="1" s="1"/>
  <c r="H94" i="1" s="1"/>
  <c r="I94" i="1" s="1"/>
  <c r="K94" i="1" s="1"/>
  <c r="C94" i="1"/>
  <c r="D75" i="1"/>
  <c r="E75" i="1" s="1"/>
  <c r="F75" i="1" s="1"/>
  <c r="H75" i="1" s="1"/>
  <c r="I75" i="1" s="1"/>
  <c r="K75" i="1" s="1"/>
  <c r="C75" i="1"/>
  <c r="I56" i="1"/>
  <c r="K56" i="1" s="1"/>
  <c r="H56" i="1"/>
  <c r="F56" i="1"/>
  <c r="E56" i="1"/>
  <c r="D56" i="1"/>
  <c r="C56" i="1"/>
  <c r="A4" i="2" l="1"/>
  <c r="A3" i="2"/>
  <c r="L104" i="4"/>
  <c r="J104" i="4"/>
  <c r="G104" i="4"/>
  <c r="K102" i="4"/>
  <c r="K101" i="4" s="1"/>
  <c r="I102" i="4"/>
  <c r="I101" i="4" s="1"/>
  <c r="H102" i="4"/>
  <c r="H101" i="4" s="1"/>
  <c r="F102" i="4"/>
  <c r="F101" i="4" s="1"/>
  <c r="E102" i="4"/>
  <c r="E101" i="4" s="1"/>
  <c r="D102" i="4"/>
  <c r="C102" i="4"/>
  <c r="C101" i="4" s="1"/>
  <c r="D101" i="4"/>
  <c r="K97" i="4"/>
  <c r="K96" i="4" s="1"/>
  <c r="I97" i="4"/>
  <c r="H97" i="4"/>
  <c r="H96" i="4" s="1"/>
  <c r="F97" i="4"/>
  <c r="F96" i="4" s="1"/>
  <c r="E97" i="4"/>
  <c r="E96" i="4" s="1"/>
  <c r="E104" i="4" s="1"/>
  <c r="D97" i="4"/>
  <c r="D96" i="4" s="1"/>
  <c r="C97" i="4"/>
  <c r="C96" i="4" s="1"/>
  <c r="I96" i="4"/>
  <c r="K94" i="4"/>
  <c r="I94" i="4"/>
  <c r="H94" i="4"/>
  <c r="F94" i="4"/>
  <c r="E94" i="4"/>
  <c r="D94" i="4"/>
  <c r="C94" i="4"/>
  <c r="J91" i="4"/>
  <c r="H91" i="4"/>
  <c r="L85" i="4"/>
  <c r="J85" i="4"/>
  <c r="G85" i="4"/>
  <c r="K83" i="4"/>
  <c r="K82" i="4" s="1"/>
  <c r="I83" i="4"/>
  <c r="I82" i="4" s="1"/>
  <c r="H83" i="4"/>
  <c r="H82" i="4" s="1"/>
  <c r="F83" i="4"/>
  <c r="F82" i="4" s="1"/>
  <c r="E83" i="4"/>
  <c r="E82" i="4" s="1"/>
  <c r="D83" i="4"/>
  <c r="C83" i="4"/>
  <c r="C82" i="4" s="1"/>
  <c r="D82" i="4"/>
  <c r="K78" i="4"/>
  <c r="K77" i="4" s="1"/>
  <c r="I78" i="4"/>
  <c r="H78" i="4"/>
  <c r="H77" i="4" s="1"/>
  <c r="F78" i="4"/>
  <c r="F77" i="4" s="1"/>
  <c r="E78" i="4"/>
  <c r="E77" i="4" s="1"/>
  <c r="E85" i="4" s="1"/>
  <c r="D78" i="4"/>
  <c r="C78" i="4"/>
  <c r="C77" i="4" s="1"/>
  <c r="I77" i="4"/>
  <c r="D77" i="4"/>
  <c r="K75" i="4"/>
  <c r="I75" i="4"/>
  <c r="H75" i="4"/>
  <c r="F75" i="4"/>
  <c r="E75" i="4"/>
  <c r="D75" i="4"/>
  <c r="C75" i="4"/>
  <c r="J72" i="4"/>
  <c r="H72" i="4"/>
  <c r="L66" i="4"/>
  <c r="J66" i="4"/>
  <c r="G66" i="4"/>
  <c r="K64" i="4"/>
  <c r="K63" i="4" s="1"/>
  <c r="I64" i="4"/>
  <c r="I63" i="4" s="1"/>
  <c r="H64" i="4"/>
  <c r="F64" i="4"/>
  <c r="F63" i="4" s="1"/>
  <c r="E64" i="4"/>
  <c r="E63" i="4" s="1"/>
  <c r="D64" i="4"/>
  <c r="C64" i="4"/>
  <c r="H63" i="4"/>
  <c r="D63" i="4"/>
  <c r="C63" i="4"/>
  <c r="K59" i="4"/>
  <c r="K58" i="4" s="1"/>
  <c r="K66" i="4" s="1"/>
  <c r="I59" i="4"/>
  <c r="H59" i="4"/>
  <c r="H58" i="4" s="1"/>
  <c r="H66" i="4" s="1"/>
  <c r="F59" i="4"/>
  <c r="F58" i="4" s="1"/>
  <c r="E59" i="4"/>
  <c r="E58" i="4" s="1"/>
  <c r="E66" i="4" s="1"/>
  <c r="D59" i="4"/>
  <c r="C59" i="4"/>
  <c r="C58" i="4" s="1"/>
  <c r="C66" i="4" s="1"/>
  <c r="I58" i="4"/>
  <c r="D58" i="4"/>
  <c r="K56" i="4"/>
  <c r="I56" i="4"/>
  <c r="H56" i="4"/>
  <c r="F56" i="4"/>
  <c r="E56" i="4"/>
  <c r="D56" i="4"/>
  <c r="C56" i="4"/>
  <c r="J53" i="4"/>
  <c r="H53" i="4"/>
  <c r="L47" i="4"/>
  <c r="J47" i="4"/>
  <c r="G47" i="4"/>
  <c r="K45" i="4"/>
  <c r="K44" i="4" s="1"/>
  <c r="I45" i="4"/>
  <c r="I44" i="4" s="1"/>
  <c r="H45" i="4"/>
  <c r="F45" i="4"/>
  <c r="F44" i="4" s="1"/>
  <c r="E45" i="4"/>
  <c r="E44" i="4" s="1"/>
  <c r="D45" i="4"/>
  <c r="C45" i="4"/>
  <c r="H44" i="4"/>
  <c r="D44" i="4"/>
  <c r="C44" i="4"/>
  <c r="K40" i="4"/>
  <c r="K39" i="4" s="1"/>
  <c r="I40" i="4"/>
  <c r="H40" i="4"/>
  <c r="H39" i="4" s="1"/>
  <c r="H47" i="4" s="1"/>
  <c r="F40" i="4"/>
  <c r="F39" i="4" s="1"/>
  <c r="E40" i="4"/>
  <c r="E39" i="4" s="1"/>
  <c r="E47" i="4" s="1"/>
  <c r="D40" i="4"/>
  <c r="C40" i="4"/>
  <c r="C39" i="4" s="1"/>
  <c r="C47" i="4" s="1"/>
  <c r="I39" i="4"/>
  <c r="D39" i="4"/>
  <c r="K37" i="4"/>
  <c r="I37" i="4"/>
  <c r="H37" i="4"/>
  <c r="F37" i="4"/>
  <c r="E37" i="4"/>
  <c r="D37" i="4"/>
  <c r="C37" i="4"/>
  <c r="J34" i="4"/>
  <c r="H34" i="4"/>
  <c r="L28" i="4"/>
  <c r="J28" i="4"/>
  <c r="G28" i="4"/>
  <c r="K26" i="4"/>
  <c r="K25" i="4" s="1"/>
  <c r="I26" i="4"/>
  <c r="I25" i="4" s="1"/>
  <c r="H26" i="4"/>
  <c r="F26" i="4"/>
  <c r="F25" i="4" s="1"/>
  <c r="E26" i="4"/>
  <c r="E25" i="4" s="1"/>
  <c r="D26" i="4"/>
  <c r="D25" i="4" s="1"/>
  <c r="C26" i="4"/>
  <c r="H25" i="4"/>
  <c r="C25" i="4"/>
  <c r="K21" i="4"/>
  <c r="I21" i="4"/>
  <c r="I20" i="4" s="1"/>
  <c r="H21" i="4"/>
  <c r="H20" i="4" s="1"/>
  <c r="F21" i="4"/>
  <c r="F20" i="4" s="1"/>
  <c r="E21" i="4"/>
  <c r="D21" i="4"/>
  <c r="D20" i="4" s="1"/>
  <c r="C21" i="4"/>
  <c r="C20" i="4" s="1"/>
  <c r="K20" i="4"/>
  <c r="K28" i="4" s="1"/>
  <c r="E20" i="4"/>
  <c r="E28" i="4" s="1"/>
  <c r="K18" i="4"/>
  <c r="I18" i="4"/>
  <c r="H18" i="4"/>
  <c r="F18" i="4"/>
  <c r="E18" i="4"/>
  <c r="D18" i="4"/>
  <c r="C18" i="4"/>
  <c r="J15" i="4"/>
  <c r="H15" i="4"/>
  <c r="L104" i="1"/>
  <c r="J104" i="1"/>
  <c r="G104" i="1"/>
  <c r="K102" i="1"/>
  <c r="K101" i="1" s="1"/>
  <c r="I102" i="1"/>
  <c r="I101" i="1" s="1"/>
  <c r="H102" i="1"/>
  <c r="H101" i="1" s="1"/>
  <c r="F102" i="1"/>
  <c r="F101" i="1" s="1"/>
  <c r="E102" i="1"/>
  <c r="E101" i="1" s="1"/>
  <c r="D102" i="1"/>
  <c r="D101" i="1" s="1"/>
  <c r="C102" i="1"/>
  <c r="C101" i="1" s="1"/>
  <c r="K97" i="1"/>
  <c r="K96" i="1" s="1"/>
  <c r="I97" i="1"/>
  <c r="I96" i="1" s="1"/>
  <c r="H97" i="1"/>
  <c r="H96" i="1" s="1"/>
  <c r="F97" i="1"/>
  <c r="F96" i="1" s="1"/>
  <c r="E97" i="1"/>
  <c r="E96" i="1" s="1"/>
  <c r="D97" i="1"/>
  <c r="D96" i="1" s="1"/>
  <c r="C97" i="1"/>
  <c r="C96" i="1" s="1"/>
  <c r="J91" i="1"/>
  <c r="H91" i="1"/>
  <c r="L85" i="1"/>
  <c r="J85" i="1"/>
  <c r="G85" i="1"/>
  <c r="K83" i="1"/>
  <c r="K82" i="1" s="1"/>
  <c r="I83" i="1"/>
  <c r="I82" i="1" s="1"/>
  <c r="H83" i="1"/>
  <c r="H82" i="1" s="1"/>
  <c r="F83" i="1"/>
  <c r="F82" i="1" s="1"/>
  <c r="E83" i="1"/>
  <c r="D83" i="1"/>
  <c r="C83" i="1"/>
  <c r="C82" i="1" s="1"/>
  <c r="E82" i="1"/>
  <c r="D82" i="1"/>
  <c r="K78" i="1"/>
  <c r="K77" i="1" s="1"/>
  <c r="I78" i="1"/>
  <c r="H78" i="1"/>
  <c r="H77" i="1" s="1"/>
  <c r="F78" i="1"/>
  <c r="F77" i="1" s="1"/>
  <c r="E78" i="1"/>
  <c r="D78" i="1"/>
  <c r="D77" i="1" s="1"/>
  <c r="D85" i="1" s="1"/>
  <c r="C78" i="1"/>
  <c r="C77" i="1" s="1"/>
  <c r="C85" i="1" s="1"/>
  <c r="I77" i="1"/>
  <c r="I85" i="1" s="1"/>
  <c r="E77" i="1"/>
  <c r="E85" i="1" s="1"/>
  <c r="J72" i="1"/>
  <c r="H72" i="1"/>
  <c r="L66" i="1"/>
  <c r="J66" i="1"/>
  <c r="G66" i="1"/>
  <c r="K64" i="1"/>
  <c r="K63" i="1" s="1"/>
  <c r="I64" i="1"/>
  <c r="I63" i="1" s="1"/>
  <c r="H64" i="1"/>
  <c r="H63" i="1" s="1"/>
  <c r="F64" i="1"/>
  <c r="F63" i="1" s="1"/>
  <c r="E64" i="1"/>
  <c r="D64" i="1"/>
  <c r="C64" i="1"/>
  <c r="C63" i="1" s="1"/>
  <c r="E63" i="1"/>
  <c r="D63" i="1"/>
  <c r="K59" i="1"/>
  <c r="K58" i="1" s="1"/>
  <c r="I59" i="1"/>
  <c r="H59" i="1"/>
  <c r="F59" i="1"/>
  <c r="F58" i="1" s="1"/>
  <c r="E59" i="1"/>
  <c r="E58" i="1" s="1"/>
  <c r="E66" i="1" s="1"/>
  <c r="D59" i="1"/>
  <c r="D58" i="1" s="1"/>
  <c r="D66" i="1" s="1"/>
  <c r="C59" i="1"/>
  <c r="I58" i="1"/>
  <c r="I66" i="1" s="1"/>
  <c r="H58" i="1"/>
  <c r="C58" i="1"/>
  <c r="C66" i="1" s="1"/>
  <c r="J53" i="1"/>
  <c r="H53" i="1"/>
  <c r="L47" i="1"/>
  <c r="J47" i="1"/>
  <c r="G47" i="1"/>
  <c r="K45" i="1"/>
  <c r="K44" i="1" s="1"/>
  <c r="I45" i="1"/>
  <c r="I44" i="1" s="1"/>
  <c r="H45" i="1"/>
  <c r="H44" i="1" s="1"/>
  <c r="F45" i="1"/>
  <c r="F44" i="1" s="1"/>
  <c r="E45" i="1"/>
  <c r="E44" i="1" s="1"/>
  <c r="D45" i="1"/>
  <c r="C45" i="1"/>
  <c r="C44" i="1" s="1"/>
  <c r="D44" i="1"/>
  <c r="K40" i="1"/>
  <c r="K39" i="1" s="1"/>
  <c r="I40" i="1"/>
  <c r="I39" i="1" s="1"/>
  <c r="I47" i="1" s="1"/>
  <c r="H40" i="1"/>
  <c r="H39" i="1" s="1"/>
  <c r="F40" i="1"/>
  <c r="F39" i="1" s="1"/>
  <c r="E40" i="1"/>
  <c r="E39" i="1" s="1"/>
  <c r="D40" i="1"/>
  <c r="D39" i="1" s="1"/>
  <c r="D47" i="1" s="1"/>
  <c r="C40" i="1"/>
  <c r="C39" i="1" s="1"/>
  <c r="J34" i="1"/>
  <c r="H34" i="1"/>
  <c r="L28" i="1"/>
  <c r="J28" i="1"/>
  <c r="G28" i="1"/>
  <c r="K26" i="1"/>
  <c r="K25" i="1" s="1"/>
  <c r="I26" i="1"/>
  <c r="I25" i="1" s="1"/>
  <c r="H26" i="1"/>
  <c r="H25" i="1" s="1"/>
  <c r="F26" i="1"/>
  <c r="F25" i="1" s="1"/>
  <c r="E26" i="1"/>
  <c r="E25" i="1" s="1"/>
  <c r="D26" i="1"/>
  <c r="D25" i="1" s="1"/>
  <c r="C26" i="1"/>
  <c r="C25" i="1" s="1"/>
  <c r="K21" i="1"/>
  <c r="K20" i="1" s="1"/>
  <c r="I21" i="1"/>
  <c r="I20" i="1" s="1"/>
  <c r="H21" i="1"/>
  <c r="H20" i="1" s="1"/>
  <c r="F21" i="1"/>
  <c r="F20" i="1" s="1"/>
  <c r="E21" i="1"/>
  <c r="E20" i="1" s="1"/>
  <c r="E28" i="1" s="1"/>
  <c r="D21" i="1"/>
  <c r="D20" i="1" s="1"/>
  <c r="C21" i="1"/>
  <c r="C20" i="1" s="1"/>
  <c r="C28" i="1" s="1"/>
  <c r="J15" i="1"/>
  <c r="H15" i="1"/>
  <c r="H47" i="1" l="1"/>
  <c r="K28" i="1"/>
  <c r="I104" i="1"/>
  <c r="D104" i="1"/>
  <c r="D28" i="4"/>
  <c r="I28" i="4"/>
  <c r="D47" i="4"/>
  <c r="I47" i="4"/>
  <c r="D66" i="4"/>
  <c r="I66" i="4"/>
  <c r="C85" i="4"/>
  <c r="H85" i="4"/>
  <c r="D85" i="4"/>
  <c r="C104" i="4"/>
  <c r="H104" i="4"/>
  <c r="D28" i="1"/>
  <c r="F28" i="1"/>
  <c r="H28" i="1"/>
  <c r="E47" i="1"/>
  <c r="H66" i="1"/>
  <c r="H85" i="1"/>
  <c r="C104" i="1"/>
  <c r="H104" i="1"/>
  <c r="C28" i="4"/>
  <c r="H28" i="4"/>
  <c r="F47" i="4"/>
  <c r="F66" i="4"/>
  <c r="I85" i="4"/>
  <c r="D104" i="4"/>
  <c r="I104" i="4"/>
  <c r="K47" i="1"/>
  <c r="F28" i="4"/>
  <c r="C67" i="4"/>
  <c r="K85" i="4"/>
  <c r="K104" i="4"/>
  <c r="K47" i="4"/>
  <c r="C48" i="4" s="1"/>
  <c r="F85" i="4"/>
  <c r="C86" i="4" s="1"/>
  <c r="F104" i="4"/>
  <c r="E104" i="1"/>
  <c r="K66" i="1"/>
  <c r="K85" i="1"/>
  <c r="K104" i="1"/>
  <c r="F47" i="1"/>
  <c r="C47" i="1"/>
  <c r="I28" i="1"/>
  <c r="F66" i="1"/>
  <c r="C67" i="1" s="1"/>
  <c r="F85" i="1"/>
  <c r="C86" i="1" s="1"/>
  <c r="F104" i="1"/>
  <c r="C105" i="1" l="1"/>
  <c r="C29" i="1"/>
  <c r="C105" i="4"/>
  <c r="C29" i="4"/>
  <c r="C4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VALENCIA Virginie</author>
  </authors>
  <commentList>
    <comment ref="B11" authorId="0" shapeId="0" xr:uid="{EB3D9EEF-7364-4CC4-BA39-11F2AE8BEDFB}">
      <text>
        <r>
          <rPr>
            <b/>
            <sz val="8"/>
            <color indexed="10"/>
            <rFont val="Tahoma"/>
            <family val="2"/>
          </rPr>
          <t>DATE A MODIFIER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VALENCIA Virginie</author>
  </authors>
  <commentList>
    <comment ref="B11" authorId="0" shapeId="0" xr:uid="{E7670C62-BBD7-48A8-80DC-663240533E00}">
      <text>
        <r>
          <rPr>
            <b/>
            <sz val="8"/>
            <color indexed="10"/>
            <rFont val="Tahoma"/>
            <family val="2"/>
          </rPr>
          <t>DATE A MODIFIER</t>
        </r>
      </text>
    </comment>
  </commentList>
</comments>
</file>

<file path=xl/sharedStrings.xml><?xml version="1.0" encoding="utf-8"?>
<sst xmlns="http://schemas.openxmlformats.org/spreadsheetml/2006/main" count="342" uniqueCount="45">
  <si>
    <t>ANNÉE :</t>
  </si>
  <si>
    <r>
      <rPr>
        <u/>
        <sz val="12"/>
        <color indexed="8"/>
        <rFont val="Calibri"/>
        <family val="2"/>
      </rPr>
      <t>ENTREPRISE :</t>
    </r>
    <r>
      <rPr>
        <sz val="12"/>
        <color indexed="8"/>
        <rFont val="Calibri"/>
        <family val="2"/>
      </rPr>
      <t xml:space="preserve"> </t>
    </r>
  </si>
  <si>
    <t>EMPLOYÉ :</t>
  </si>
  <si>
    <r>
      <rPr>
        <sz val="12"/>
        <color indexed="8"/>
        <rFont val="Wingdings"/>
        <charset val="2"/>
      </rPr>
      <t>î</t>
    </r>
    <r>
      <rPr>
        <sz val="12"/>
        <color indexed="8"/>
        <rFont val="Calibri"/>
        <family val="2"/>
      </rPr>
      <t xml:space="preserve"> </t>
    </r>
    <r>
      <rPr>
        <sz val="12"/>
        <color indexed="8"/>
        <rFont val="Calibri"/>
        <family val="2"/>
      </rPr>
      <t>FICHE DE PRESENCE A EMARGER</t>
    </r>
  </si>
  <si>
    <t>SEMAINE N°</t>
  </si>
  <si>
    <t>DU</t>
  </si>
  <si>
    <t>AU</t>
  </si>
  <si>
    <r>
      <t xml:space="preserve">Signature salarié </t>
    </r>
    <r>
      <rPr>
        <b/>
        <sz val="12"/>
        <color indexed="8"/>
        <rFont val="Calibri"/>
        <family val="2"/>
      </rPr>
      <t>↓</t>
    </r>
  </si>
  <si>
    <t>Entrées et Sorties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</si>
  <si>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</si>
  <si>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</si>
  <si>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</si>
  <si>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</si>
  <si>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</si>
  <si>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</si>
  <si>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</si>
  <si>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</si>
  <si>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Jour</t>
  </si>
  <si>
    <t>Service</t>
  </si>
  <si>
    <t>Arrivée</t>
  </si>
  <si>
    <t>du</t>
  </si>
  <si>
    <t>Temps coupure/pause</t>
  </si>
  <si>
    <t>Repas consommé: oui ou non</t>
  </si>
  <si>
    <t>midi</t>
  </si>
  <si>
    <t>Départ</t>
  </si>
  <si>
    <t>soir</t>
  </si>
  <si>
    <t>Total hrs Tvail</t>
  </si>
  <si>
    <t>Total hrs Tvail/Sem.</t>
  </si>
  <si>
    <t>Visa employeur :</t>
  </si>
  <si>
    <t>Récap. Nombe d'heure travaillé / mois</t>
  </si>
  <si>
    <t>EMPLOYÉ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</si>
  <si>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</si>
  <si>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</si>
  <si>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</si>
  <si>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</si>
  <si>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</si>
  <si>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</si>
  <si>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</si>
  <si>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</si>
  <si>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SEPT.</t>
  </si>
  <si>
    <t>OCT.</t>
  </si>
  <si>
    <t>NOV.</t>
  </si>
  <si>
    <t>DÉC.</t>
  </si>
  <si>
    <t>Fifi</t>
  </si>
  <si>
    <t>Riri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</si>
</sst>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;\ @"/>
    <numFmt numFmtId="166" formatCode="[h]:\ mm;\ 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2"/>
      <color indexed="8"/>
      <name val="Calibri"/>
      <family val="2"/>
    </font>
    <font>
      <u/>
      <sz val="12"/>
      <color indexed="8"/>
      <name val="Calibri"/>
      <family val="2"/>
    </font>
    <font>
      <sz val="12"/>
      <color theme="1"/>
      <name val="Algerian"/>
      <family val="5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indexed="8"/>
      <name val="Calibri"/>
      <family val="2"/>
      <charset val="2"/>
    </font>
    <font>
      <sz val="12"/>
      <color indexed="8"/>
      <name val="Wingdings"/>
      <charset val="2"/>
    </font>
    <font>
      <b/>
      <sz val="12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indexed="10"/>
      <name val="Tahoma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0" fillId="0" borderId="0" xfId="0" applyBorder="1"/>
    <xf numFmtId="0" fontId="9" fillId="0" borderId="7" xfId="0" applyFont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16" fontId="14" fillId="2" borderId="8" xfId="0" applyNumberFormat="1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64" fontId="9" fillId="4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16" fillId="3" borderId="3" xfId="0" applyFont="1" applyFill="1" applyBorder="1" applyAlignment="1">
      <alignment horizontal="center" vertical="center"/>
    </xf>
    <xf numFmtId="164" fontId="9" fillId="3" borderId="3" xfId="0" applyNumberFormat="1" applyFont="1" applyFill="1" applyBorder="1" applyAlignment="1" applyProtection="1">
      <alignment horizontal="center" vertical="center"/>
    </xf>
    <xf numFmtId="0" fontId="9" fillId="3" borderId="3" xfId="0" applyFont="1" applyFill="1" applyBorder="1" applyAlignment="1" applyProtection="1">
      <alignment horizontal="center" vertical="center"/>
      <protection locked="0"/>
    </xf>
    <xf numFmtId="0" fontId="16" fillId="3" borderId="2" xfId="0" applyFont="1" applyFill="1" applyBorder="1" applyAlignment="1">
      <alignment horizontal="center" vertical="center"/>
    </xf>
    <xf numFmtId="164" fontId="9" fillId="3" borderId="2" xfId="0" applyNumberFormat="1" applyFont="1" applyFill="1" applyBorder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1" fillId="5" borderId="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5" fillId="0" borderId="8" xfId="0" applyFont="1" applyFill="1" applyBorder="1" applyAlignment="1">
      <alignment horizontal="center" vertical="center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164" fontId="9" fillId="2" borderId="2" xfId="0" quotePrefix="1" applyNumberFormat="1" applyFont="1" applyFill="1" applyBorder="1" applyAlignment="1">
      <alignment horizontal="center" vertical="center"/>
    </xf>
    <xf numFmtId="164" fontId="9" fillId="2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9" fillId="0" borderId="0" xfId="0" applyFont="1" applyBorder="1" applyAlignment="1">
      <alignment horizontal="center" vertical="center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0" fillId="6" borderId="14" xfId="0" applyFill="1" applyBorder="1" applyAlignment="1">
      <alignment wrapText="1"/>
    </xf>
    <xf numFmtId="0" fontId="19" fillId="0" borderId="18" xfId="0" applyFont="1" applyBorder="1" applyAlignment="1">
      <alignment horizontal="center" vertical="center" wrapText="1"/>
    </xf>
    <xf numFmtId="0" fontId="19" fillId="7" borderId="19" xfId="0" applyFont="1" applyFill="1" applyBorder="1" applyAlignment="1">
      <alignment horizontal="center" vertical="center"/>
    </xf>
    <xf numFmtId="0" fontId="19" fillId="7" borderId="20" xfId="0" applyFont="1" applyFill="1" applyBorder="1" applyAlignment="1">
      <alignment horizontal="center" vertical="center"/>
    </xf>
    <xf numFmtId="0" fontId="19" fillId="7" borderId="21" xfId="0" applyFont="1" applyFill="1" applyBorder="1" applyAlignment="1">
      <alignment horizontal="center" vertical="center"/>
    </xf>
    <xf numFmtId="0" fontId="19" fillId="7" borderId="22" xfId="0" applyFont="1" applyFill="1" applyBorder="1" applyAlignment="1">
      <alignment horizontal="center" vertical="center"/>
    </xf>
    <xf numFmtId="0" fontId="9" fillId="8" borderId="23" xfId="0" applyFont="1" applyFill="1" applyBorder="1" applyAlignment="1">
      <alignment horizontal="center" vertical="center" wrapText="1"/>
    </xf>
    <xf numFmtId="166" fontId="9" fillId="0" borderId="24" xfId="0" applyNumberFormat="1" applyFont="1" applyBorder="1" applyAlignment="1">
      <alignment horizontal="center" vertical="center"/>
    </xf>
    <xf numFmtId="166" fontId="9" fillId="0" borderId="8" xfId="0" applyNumberFormat="1" applyFont="1" applyBorder="1" applyAlignment="1">
      <alignment horizontal="center" vertical="center"/>
    </xf>
    <xf numFmtId="166" fontId="9" fillId="0" borderId="25" xfId="0" applyNumberFormat="1" applyFont="1" applyBorder="1" applyAlignment="1">
      <alignment horizontal="center" vertical="center"/>
    </xf>
    <xf numFmtId="165" fontId="0" fillId="0" borderId="0" xfId="0" applyNumberFormat="1"/>
    <xf numFmtId="166" fontId="9" fillId="0" borderId="26" xfId="0" applyNumberFormat="1" applyFont="1" applyBorder="1" applyAlignment="1">
      <alignment horizontal="center" vertical="center"/>
    </xf>
    <xf numFmtId="166" fontId="9" fillId="0" borderId="2" xfId="0" applyNumberFormat="1" applyFont="1" applyBorder="1" applyAlignment="1">
      <alignment horizontal="center" vertical="center"/>
    </xf>
    <xf numFmtId="166" fontId="9" fillId="0" borderId="27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165" fontId="15" fillId="0" borderId="0" xfId="0" applyNumberFormat="1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9" fillId="0" borderId="4" xfId="0" applyFont="1" applyBorder="1" applyAlignment="1">
      <alignment vertic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1" xfId="0" applyBorder="1" applyAlignment="1"/>
    <xf numFmtId="0" fontId="0" fillId="0" borderId="9" xfId="0" applyBorder="1" applyAlignment="1"/>
    <xf numFmtId="0" fontId="0" fillId="0" borderId="7" xfId="0" applyBorder="1" applyAlignment="1"/>
    <xf numFmtId="0" fontId="2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1" fillId="0" borderId="0" xfId="0" applyFont="1" applyAlignment="1">
      <alignment horizontal="right" vertical="center"/>
    </xf>
    <xf numFmtId="164" fontId="9" fillId="4" borderId="10" xfId="0" applyNumberFormat="1" applyFont="1" applyFill="1" applyBorder="1" applyAlignment="1" applyProtection="1">
      <alignment horizontal="center" vertical="center"/>
      <protection locked="0"/>
    </xf>
    <xf numFmtId="164" fontId="9" fillId="4" borderId="1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left" vertical="center"/>
    </xf>
    <xf numFmtId="0" fontId="11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14" fontId="9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5" fillId="5" borderId="10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164" fontId="0" fillId="4" borderId="11" xfId="0" applyNumberForma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>
      <alignment horizontal="center" vertical="center"/>
    </xf>
    <xf numFmtId="164" fontId="9" fillId="3" borderId="10" xfId="0" applyNumberFormat="1" applyFont="1" applyFill="1" applyBorder="1" applyAlignment="1" applyProtection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 applyProtection="1">
      <alignment horizontal="center" vertical="center"/>
    </xf>
    <xf numFmtId="164" fontId="9" fillId="2" borderId="10" xfId="0" quotePrefix="1" applyNumberFormat="1" applyFont="1" applyFill="1" applyBorder="1" applyAlignment="1">
      <alignment horizontal="center" vertical="center"/>
    </xf>
    <xf numFmtId="164" fontId="9" fillId="2" borderId="11" xfId="0" quotePrefix="1" applyNumberFormat="1" applyFont="1" applyFill="1" applyBorder="1" applyAlignment="1">
      <alignment horizontal="center" vertical="center"/>
    </xf>
    <xf numFmtId="165" fontId="15" fillId="0" borderId="10" xfId="0" applyNumberFormat="1" applyFont="1" applyBorder="1" applyAlignment="1" applyProtection="1">
      <alignment horizontal="center" vertical="center"/>
    </xf>
    <xf numFmtId="165" fontId="1" fillId="0" borderId="13" xfId="0" applyNumberFormat="1" applyFont="1" applyBorder="1" applyAlignment="1" applyProtection="1">
      <alignment horizontal="center" vertical="center"/>
    </xf>
    <xf numFmtId="165" fontId="1" fillId="0" borderId="11" xfId="0" applyNumberFormat="1" applyFont="1" applyBorder="1" applyAlignment="1" applyProtection="1">
      <alignment horizontal="center" vertical="center"/>
    </xf>
    <xf numFmtId="16" fontId="14" fillId="2" borderId="9" xfId="0" applyNumberFormat="1" applyFont="1" applyFill="1" applyBorder="1" applyAlignment="1">
      <alignment horizontal="center" vertical="center"/>
    </xf>
    <xf numFmtId="16" fontId="14" fillId="0" borderId="7" xfId="0" applyNumberFormat="1" applyFont="1" applyBorder="1" applyAlignment="1">
      <alignment horizontal="center" vertical="center"/>
    </xf>
    <xf numFmtId="19" fontId="0" fillId="0" borderId="0" xfId="0" applyNumberFormat="1"/>
    <xf numFmtId="22" fontId="0" fillId="0" borderId="0" xfId="0" applyNumberFormat="1"/>
    <xf numFmtId="16" fontId="14" fillId="2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304800</xdr:colOff>
      <xdr:row>0</xdr:row>
      <xdr:rowOff>53340</xdr:rowOff>
    </xdr:from>
    <xdr:to>
      <xdr:col>2</xdr:col>
      <xdr:colOff>464820</xdr:colOff>
      <xdr:row>0</xdr:row>
      <xdr:rowOff>342900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64BFFC5-A972-449F-BECE-FEF3849942A8}"/>
            </a:ext>
          </a:extLst>
        </xdr:cNvPr>
        <xdr:cNvSpPr/>
      </xdr:nvSpPr>
      <xdr:spPr>
        <a:xfrm>
          <a:off x="1219200" y="53340"/>
          <a:ext cx="107442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5437E3-34EE-4B12-ADC5-E707F8D838CA}">
  <sheetPr codeName="Feuil16"/>
  <dimension ref="A1:N5"/>
  <sheetViews>
    <sheetView tabSelected="1" zoomScaleNormal="100" workbookViewId="0">
      <pane ySplit="2" topLeftCell="A3" activePane="bottomLeft" state="frozen"/>
      <selection pane="bottomLeft" activeCell="B3" sqref="B3"/>
    </sheetView>
  </sheetViews>
  <sheetFormatPr baseColWidth="10" defaultRowHeight="14.4"/>
  <cols>
    <col min="1" max="4" width="13.33203125" style="69" customWidth="1"/>
    <col min="5" max="13" width="11.88671875" customWidth="1"/>
    <col min="257" max="260" width="13.33203125" customWidth="1"/>
    <col min="261" max="269" width="11.88671875" customWidth="1"/>
    <col min="513" max="516" width="13.33203125" customWidth="1"/>
    <col min="517" max="525" width="11.88671875" customWidth="1"/>
    <col min="769" max="772" width="13.33203125" customWidth="1"/>
    <col min="773" max="781" width="11.88671875" customWidth="1"/>
    <col min="1025" max="1028" width="13.33203125" customWidth="1"/>
    <col min="1029" max="1037" width="11.88671875" customWidth="1"/>
    <col min="1281" max="1284" width="13.33203125" customWidth="1"/>
    <col min="1285" max="1293" width="11.88671875" customWidth="1"/>
    <col min="1537" max="1540" width="13.33203125" customWidth="1"/>
    <col min="1541" max="1549" width="11.88671875" customWidth="1"/>
    <col min="1793" max="1796" width="13.33203125" customWidth="1"/>
    <col min="1797" max="1805" width="11.88671875" customWidth="1"/>
    <col min="2049" max="2052" width="13.33203125" customWidth="1"/>
    <col min="2053" max="2061" width="11.88671875" customWidth="1"/>
    <col min="2305" max="2308" width="13.33203125" customWidth="1"/>
    <col min="2309" max="2317" width="11.88671875" customWidth="1"/>
    <col min="2561" max="2564" width="13.33203125" customWidth="1"/>
    <col min="2565" max="2573" width="11.88671875" customWidth="1"/>
    <col min="2817" max="2820" width="13.33203125" customWidth="1"/>
    <col min="2821" max="2829" width="11.88671875" customWidth="1"/>
    <col min="3073" max="3076" width="13.33203125" customWidth="1"/>
    <col min="3077" max="3085" width="11.88671875" customWidth="1"/>
    <col min="3329" max="3332" width="13.33203125" customWidth="1"/>
    <col min="3333" max="3341" width="11.88671875" customWidth="1"/>
    <col min="3585" max="3588" width="13.33203125" customWidth="1"/>
    <col min="3589" max="3597" width="11.88671875" customWidth="1"/>
    <col min="3841" max="3844" width="13.33203125" customWidth="1"/>
    <col min="3845" max="3853" width="11.88671875" customWidth="1"/>
    <col min="4097" max="4100" width="13.33203125" customWidth="1"/>
    <col min="4101" max="4109" width="11.88671875" customWidth="1"/>
    <col min="4353" max="4356" width="13.33203125" customWidth="1"/>
    <col min="4357" max="4365" width="11.88671875" customWidth="1"/>
    <col min="4609" max="4612" width="13.33203125" customWidth="1"/>
    <col min="4613" max="4621" width="11.88671875" customWidth="1"/>
    <col min="4865" max="4868" width="13.33203125" customWidth="1"/>
    <col min="4869" max="4877" width="11.88671875" customWidth="1"/>
    <col min="5121" max="5124" width="13.33203125" customWidth="1"/>
    <col min="5125" max="5133" width="11.88671875" customWidth="1"/>
    <col min="5377" max="5380" width="13.33203125" customWidth="1"/>
    <col min="5381" max="5389" width="11.88671875" customWidth="1"/>
    <col min="5633" max="5636" width="13.33203125" customWidth="1"/>
    <col min="5637" max="5645" width="11.88671875" customWidth="1"/>
    <col min="5889" max="5892" width="13.33203125" customWidth="1"/>
    <col min="5893" max="5901" width="11.88671875" customWidth="1"/>
    <col min="6145" max="6148" width="13.33203125" customWidth="1"/>
    <col min="6149" max="6157" width="11.88671875" customWidth="1"/>
    <col min="6401" max="6404" width="13.33203125" customWidth="1"/>
    <col min="6405" max="6413" width="11.88671875" customWidth="1"/>
    <col min="6657" max="6660" width="13.33203125" customWidth="1"/>
    <col min="6661" max="6669" width="11.88671875" customWidth="1"/>
    <col min="6913" max="6916" width="13.33203125" customWidth="1"/>
    <col min="6917" max="6925" width="11.88671875" customWidth="1"/>
    <col min="7169" max="7172" width="13.33203125" customWidth="1"/>
    <col min="7173" max="7181" width="11.88671875" customWidth="1"/>
    <col min="7425" max="7428" width="13.33203125" customWidth="1"/>
    <col min="7429" max="7437" width="11.88671875" customWidth="1"/>
    <col min="7681" max="7684" width="13.33203125" customWidth="1"/>
    <col min="7685" max="7693" width="11.88671875" customWidth="1"/>
    <col min="7937" max="7940" width="13.33203125" customWidth="1"/>
    <col min="7941" max="7949" width="11.88671875" customWidth="1"/>
    <col min="8193" max="8196" width="13.33203125" customWidth="1"/>
    <col min="8197" max="8205" width="11.88671875" customWidth="1"/>
    <col min="8449" max="8452" width="13.33203125" customWidth="1"/>
    <col min="8453" max="8461" width="11.88671875" customWidth="1"/>
    <col min="8705" max="8708" width="13.33203125" customWidth="1"/>
    <col min="8709" max="8717" width="11.88671875" customWidth="1"/>
    <col min="8961" max="8964" width="13.33203125" customWidth="1"/>
    <col min="8965" max="8973" width="11.88671875" customWidth="1"/>
    <col min="9217" max="9220" width="13.33203125" customWidth="1"/>
    <col min="9221" max="9229" width="11.88671875" customWidth="1"/>
    <col min="9473" max="9476" width="13.33203125" customWidth="1"/>
    <col min="9477" max="9485" width="11.88671875" customWidth="1"/>
    <col min="9729" max="9732" width="13.33203125" customWidth="1"/>
    <col min="9733" max="9741" width="11.88671875" customWidth="1"/>
    <col min="9985" max="9988" width="13.33203125" customWidth="1"/>
    <col min="9989" max="9997" width="11.88671875" customWidth="1"/>
    <col min="10241" max="10244" width="13.33203125" customWidth="1"/>
    <col min="10245" max="10253" width="11.88671875" customWidth="1"/>
    <col min="10497" max="10500" width="13.33203125" customWidth="1"/>
    <col min="10501" max="10509" width="11.88671875" customWidth="1"/>
    <col min="10753" max="10756" width="13.33203125" customWidth="1"/>
    <col min="10757" max="10765" width="11.88671875" customWidth="1"/>
    <col min="11009" max="11012" width="13.33203125" customWidth="1"/>
    <col min="11013" max="11021" width="11.88671875" customWidth="1"/>
    <col min="11265" max="11268" width="13.33203125" customWidth="1"/>
    <col min="11269" max="11277" width="11.88671875" customWidth="1"/>
    <col min="11521" max="11524" width="13.33203125" customWidth="1"/>
    <col min="11525" max="11533" width="11.88671875" customWidth="1"/>
    <col min="11777" max="11780" width="13.33203125" customWidth="1"/>
    <col min="11781" max="11789" width="11.88671875" customWidth="1"/>
    <col min="12033" max="12036" width="13.33203125" customWidth="1"/>
    <col min="12037" max="12045" width="11.88671875" customWidth="1"/>
    <col min="12289" max="12292" width="13.33203125" customWidth="1"/>
    <col min="12293" max="12301" width="11.88671875" customWidth="1"/>
    <col min="12545" max="12548" width="13.33203125" customWidth="1"/>
    <col min="12549" max="12557" width="11.88671875" customWidth="1"/>
    <col min="12801" max="12804" width="13.33203125" customWidth="1"/>
    <col min="12805" max="12813" width="11.88671875" customWidth="1"/>
    <col min="13057" max="13060" width="13.33203125" customWidth="1"/>
    <col min="13061" max="13069" width="11.88671875" customWidth="1"/>
    <col min="13313" max="13316" width="13.33203125" customWidth="1"/>
    <col min="13317" max="13325" width="11.88671875" customWidth="1"/>
    <col min="13569" max="13572" width="13.33203125" customWidth="1"/>
    <col min="13573" max="13581" width="11.88671875" customWidth="1"/>
    <col min="13825" max="13828" width="13.33203125" customWidth="1"/>
    <col min="13829" max="13837" width="11.88671875" customWidth="1"/>
    <col min="14081" max="14084" width="13.33203125" customWidth="1"/>
    <col min="14085" max="14093" width="11.88671875" customWidth="1"/>
    <col min="14337" max="14340" width="13.33203125" customWidth="1"/>
    <col min="14341" max="14349" width="11.88671875" customWidth="1"/>
    <col min="14593" max="14596" width="13.33203125" customWidth="1"/>
    <col min="14597" max="14605" width="11.88671875" customWidth="1"/>
    <col min="14849" max="14852" width="13.33203125" customWidth="1"/>
    <col min="14853" max="14861" width="11.88671875" customWidth="1"/>
    <col min="15105" max="15108" width="13.33203125" customWidth="1"/>
    <col min="15109" max="15117" width="11.88671875" customWidth="1"/>
    <col min="15361" max="15364" width="13.33203125" customWidth="1"/>
    <col min="15365" max="15373" width="11.88671875" customWidth="1"/>
    <col min="15617" max="15620" width="13.33203125" customWidth="1"/>
    <col min="15621" max="15629" width="11.88671875" customWidth="1"/>
    <col min="15873" max="15876" width="13.33203125" customWidth="1"/>
    <col min="15877" max="15885" width="11.88671875" customWidth="1"/>
    <col min="16129" max="16132" width="13.33203125" customWidth="1"/>
    <col min="16133" max="16141" width="11.88671875" customWidth="1"/>
  </cols>
  <sheetData>
    <row r="1" spans="1:14" ht="30" thickTop="1" thickBot="1">
      <c r="A1" s="55"/>
      <c r="B1" s="72" t="s">
        <v>29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4"/>
    </row>
    <row r="2" spans="1:14" ht="23.25" customHeight="1" thickBot="1">
      <c r="A2" s="56" t="s">
        <v>30</v>
      </c>
      <c r="B2" s="57" t="s">
        <v>31</v>
      </c>
      <c r="C2" s="58" t="s">
        <v>32</v>
      </c>
      <c r="D2" s="58" t="s">
        <v>33</v>
      </c>
      <c r="E2" s="58" t="s">
        <v>34</v>
      </c>
      <c r="F2" s="58" t="s">
        <v>35</v>
      </c>
      <c r="G2" s="58" t="s">
        <v>36</v>
      </c>
      <c r="H2" s="58" t="s">
        <v>37</v>
      </c>
      <c r="I2" s="58" t="s">
        <v>38</v>
      </c>
      <c r="J2" s="59" t="s">
        <v>39</v>
      </c>
      <c r="K2" s="58" t="s">
        <v>40</v>
      </c>
      <c r="L2" s="58" t="s">
        <v>41</v>
      </c>
      <c r="M2" s="60" t="s">
        <v>42</v>
      </c>
    </row>
    <row r="3" spans="1:14" ht="36" customHeight="1">
      <c r="A3" s="61" t="str">
        <f>Riri!H13</f>
        <v>Riri</v>
      </c>
      <c r="B3" s="62">
        <v>2.4583333333333335</v>
      </c>
      <c r="C3" s="63">
        <v>0.16666666666666666</v>
      </c>
      <c r="D3" s="63"/>
      <c r="E3" s="63"/>
      <c r="F3" s="63"/>
      <c r="G3" s="63"/>
      <c r="H3" s="63"/>
      <c r="I3" s="63"/>
      <c r="J3" s="63"/>
      <c r="K3" s="63"/>
      <c r="L3" s="63"/>
      <c r="M3" s="64"/>
      <c r="N3" s="65"/>
    </row>
    <row r="4" spans="1:14" ht="36" customHeight="1">
      <c r="A4" s="61" t="str">
        <f>Fifi!H13</f>
        <v>Fifi</v>
      </c>
      <c r="B4" s="66"/>
      <c r="C4" s="67"/>
      <c r="D4" s="67"/>
      <c r="E4" s="67"/>
      <c r="F4" s="67"/>
      <c r="G4" s="67"/>
      <c r="H4" s="67"/>
      <c r="I4" s="67"/>
      <c r="J4" s="67"/>
      <c r="K4" s="67"/>
      <c r="L4" s="67"/>
      <c r="M4" s="68"/>
      <c r="N4" s="65"/>
    </row>
    <row r="5" spans="1:14" s="69" customFormat="1">
      <c r="E5"/>
      <c r="F5"/>
      <c r="G5"/>
      <c r="H5"/>
      <c r="I5"/>
      <c r="J5"/>
      <c r="K5"/>
      <c r="L5"/>
      <c r="M5"/>
      <c r="N5"/>
    </row>
  </sheetData>
  <sheetProtection selectLockedCells="1"/>
  <mergeCells count="1">
    <mergeCell ref="B1:M1"/>
  </mergeCells>
  <conditionalFormatting sqref="B3:M4">
    <cfRule type="cellIs" dxfId="0" priority="1" stopIfTrue="1" operator="greaterThan">
      <formula>0</formula>
    </cfRule>
  </conditionalFormatting>
  <printOptions horizontalCentered="1"/>
  <pageMargins left="0.39370078740157483" right="0.39370078740157483" top="0.74803149606299213" bottom="0.74803149606299213" header="0.11811023622047245" footer="0.11811023622047245"/>
  <pageSetup paperSize="9" scale="67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FE7E7-D408-4DD5-8570-D92BB04A1326}">
  <sheetPr codeName="Feuil1"/>
  <dimension ref="A3:Q109"/>
  <sheetViews>
    <sheetView showZeros="0" topLeftCell="A51" zoomScaleNormal="100" workbookViewId="0">
      <selection activeCell="Q57" sqref="Q57:Q61"/>
    </sheetView>
  </sheetViews>
  <sheetFormatPr baseColWidth="10" defaultRowHeight="14.4"/>
  <cols>
    <col min="2" max="2" width="20.6640625" bestFit="1" customWidth="1"/>
    <col min="3" max="5" width="13.6640625" customWidth="1"/>
    <col min="6" max="6" width="3.6640625" customWidth="1"/>
    <col min="7" max="7" width="10.6640625" customWidth="1"/>
    <col min="8" max="8" width="13.6640625" customWidth="1"/>
    <col min="9" max="9" width="3.6640625" customWidth="1"/>
    <col min="10" max="10" width="10.88671875" customWidth="1"/>
    <col min="11" max="11" width="3.88671875" customWidth="1"/>
    <col min="12" max="12" width="10.6640625" customWidth="1"/>
    <col min="13" max="13" width="13.6640625" customWidth="1"/>
  </cols>
  <sheetData>
    <row r="3" spans="1:17">
      <c r="B3" s="109"/>
      <c r="M3" s="110"/>
    </row>
    <row r="11" spans="1:17" ht="77.25" customHeight="1">
      <c r="A11" s="1" t="s">
        <v>0</v>
      </c>
      <c r="B11" s="2">
        <v>2022</v>
      </c>
      <c r="E11" s="3"/>
      <c r="L11" s="4"/>
      <c r="M11" s="4"/>
      <c r="N11" s="4"/>
      <c r="O11" s="4"/>
      <c r="P11" s="4"/>
      <c r="Q11" s="4"/>
    </row>
    <row r="12" spans="1:17" s="5" customFormat="1" ht="14.25" customHeight="1">
      <c r="B12" s="6"/>
      <c r="D12" s="7"/>
    </row>
    <row r="13" spans="1:17" ht="16.2">
      <c r="A13" s="8" t="s">
        <v>1</v>
      </c>
      <c r="B13" s="89"/>
      <c r="C13" s="89"/>
      <c r="D13" s="9"/>
      <c r="E13" s="9"/>
      <c r="F13" s="9"/>
      <c r="G13" s="10" t="s">
        <v>2</v>
      </c>
      <c r="H13" s="11" t="s">
        <v>44</v>
      </c>
      <c r="I13" s="12"/>
      <c r="J13" s="12"/>
      <c r="K13" s="9"/>
      <c r="L13" s="9"/>
      <c r="M13" s="9"/>
      <c r="N13" s="9"/>
      <c r="O13" s="9"/>
    </row>
    <row r="14" spans="1:17" ht="15.6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7" ht="15.6">
      <c r="A15" s="90" t="s">
        <v>3</v>
      </c>
      <c r="B15" s="91"/>
      <c r="C15" s="91"/>
      <c r="D15" s="91"/>
      <c r="E15" s="13" t="s">
        <v>4</v>
      </c>
      <c r="F15" s="14">
        <v>1</v>
      </c>
      <c r="G15" s="13" t="s">
        <v>5</v>
      </c>
      <c r="H15" s="15">
        <f>7*F15+DATE(B$11,1,3)-WEEKDAY(DATE(B$11,1,3))-5</f>
        <v>44564</v>
      </c>
      <c r="I15" s="13" t="s">
        <v>6</v>
      </c>
      <c r="J15" s="92">
        <f>7*F15+DATE(B$11,1,3)-WEEKDAY(DATE(B$11,1,3))+1</f>
        <v>44570</v>
      </c>
      <c r="K15" s="93"/>
      <c r="L15" s="13"/>
      <c r="M15" s="75"/>
      <c r="N15" s="75"/>
      <c r="O15" s="9"/>
    </row>
    <row r="16" spans="1:17" ht="15.6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75" t="s">
        <v>7</v>
      </c>
      <c r="O16" s="75"/>
    </row>
    <row r="17" spans="1:16" ht="22.5" customHeight="1">
      <c r="A17" s="16"/>
      <c r="B17" s="17" t="s">
        <v>8</v>
      </c>
      <c r="C17" s="18" t="s">
        <v>9</v>
      </c>
      <c r="D17" s="18" t="s">
        <v>10</v>
      </c>
      <c r="E17" s="18" t="s">
        <v>11</v>
      </c>
      <c r="F17" s="76" t="s">
        <v>12</v>
      </c>
      <c r="G17" s="77"/>
      <c r="H17" s="18" t="s">
        <v>13</v>
      </c>
      <c r="I17" s="76" t="s">
        <v>14</v>
      </c>
      <c r="J17" s="77"/>
      <c r="K17" s="76" t="s">
        <v>15</v>
      </c>
      <c r="L17" s="77"/>
      <c r="M17" s="18" t="s">
        <v>16</v>
      </c>
      <c r="N17" s="19"/>
      <c r="O17" s="20"/>
      <c r="P17" s="21"/>
    </row>
    <row r="18" spans="1:16" ht="8.25" customHeight="1">
      <c r="A18" s="22"/>
      <c r="B18" s="23" t="s">
        <v>17</v>
      </c>
      <c r="C18" s="24">
        <f>H15</f>
        <v>44564</v>
      </c>
      <c r="D18" s="24">
        <f>C18+1</f>
        <v>44565</v>
      </c>
      <c r="E18" s="24">
        <f t="shared" ref="E18" si="0">D18+1</f>
        <v>44566</v>
      </c>
      <c r="F18" s="107">
        <f>E18+1</f>
        <v>44567</v>
      </c>
      <c r="G18" s="111"/>
      <c r="H18" s="24">
        <f>F18+1</f>
        <v>44568</v>
      </c>
      <c r="I18" s="107">
        <f>H18+1</f>
        <v>44569</v>
      </c>
      <c r="J18" s="111"/>
      <c r="K18" s="107">
        <f>I18+1</f>
        <v>44570</v>
      </c>
      <c r="L18" s="111"/>
      <c r="M18" s="25"/>
      <c r="N18" s="19"/>
      <c r="O18" s="20"/>
      <c r="P18" s="21"/>
    </row>
    <row r="19" spans="1:16" ht="22.5" customHeight="1">
      <c r="A19" s="26" t="s">
        <v>18</v>
      </c>
      <c r="B19" s="27" t="s">
        <v>19</v>
      </c>
      <c r="C19" s="28">
        <v>0.375</v>
      </c>
      <c r="D19" s="28"/>
      <c r="E19" s="28"/>
      <c r="F19" s="87"/>
      <c r="G19" s="88"/>
      <c r="H19" s="28"/>
      <c r="I19" s="87">
        <v>0.375</v>
      </c>
      <c r="J19" s="88"/>
      <c r="K19" s="87"/>
      <c r="L19" s="88"/>
      <c r="M19" s="29"/>
      <c r="N19" s="30"/>
      <c r="O19" s="31"/>
      <c r="P19" s="21"/>
    </row>
    <row r="20" spans="1:16" ht="14.25" customHeight="1">
      <c r="A20" s="98" t="s">
        <v>20</v>
      </c>
      <c r="B20" s="32" t="s">
        <v>21</v>
      </c>
      <c r="C20" s="33" t="str">
        <f>IF(C21="oui","00:30",0)</f>
        <v>00:30</v>
      </c>
      <c r="D20" s="33">
        <f>IF(D21="oui","00:30",0)</f>
        <v>0</v>
      </c>
      <c r="E20" s="33">
        <f>IF(E21="oui","00:30",0)</f>
        <v>0</v>
      </c>
      <c r="F20" s="99">
        <f>IF(F21="oui","00:30",0)</f>
        <v>0</v>
      </c>
      <c r="G20" s="100"/>
      <c r="H20" s="33">
        <f>IF(H21="oui","00:30",0)</f>
        <v>0</v>
      </c>
      <c r="I20" s="99" t="str">
        <f>IF(I21="oui","00:30",0)</f>
        <v>00:30</v>
      </c>
      <c r="J20" s="100"/>
      <c r="K20" s="99">
        <f>IF(K21="oui","00:30",0)</f>
        <v>0</v>
      </c>
      <c r="L20" s="100"/>
      <c r="M20" s="34"/>
      <c r="N20" s="30"/>
      <c r="O20" s="31"/>
      <c r="P20" s="21"/>
    </row>
    <row r="21" spans="1:16" ht="14.25" customHeight="1">
      <c r="A21" s="98"/>
      <c r="B21" s="35" t="s">
        <v>22</v>
      </c>
      <c r="C21" s="36" t="str">
        <f>IF(C19&gt;0,"OUI","")</f>
        <v>OUI</v>
      </c>
      <c r="D21" s="36" t="str">
        <f>IF(D19&gt;0,"OUI","")</f>
        <v/>
      </c>
      <c r="E21" s="36" t="str">
        <f>IF(E19&gt;0,"OUI","")</f>
        <v/>
      </c>
      <c r="F21" s="99" t="str">
        <f>IF(F19&gt;0,"OUI","")</f>
        <v/>
      </c>
      <c r="G21" s="101"/>
      <c r="H21" s="36" t="str">
        <f>IF(H19&gt;0,"OUI","")</f>
        <v/>
      </c>
      <c r="I21" s="99" t="str">
        <f>IF(I19&gt;0,"OUI","")</f>
        <v>OUI</v>
      </c>
      <c r="J21" s="101"/>
      <c r="K21" s="99" t="str">
        <f>IF(K19&gt;0,"OUI","")</f>
        <v/>
      </c>
      <c r="L21" s="101"/>
      <c r="M21" s="37"/>
      <c r="N21" s="30"/>
      <c r="O21" s="31"/>
      <c r="P21" s="21"/>
    </row>
    <row r="22" spans="1:16" ht="22.5" customHeight="1">
      <c r="A22" s="38" t="s">
        <v>23</v>
      </c>
      <c r="B22" s="39" t="s">
        <v>24</v>
      </c>
      <c r="C22" s="28">
        <v>0.60416666666666663</v>
      </c>
      <c r="D22" s="28"/>
      <c r="E22" s="28"/>
      <c r="F22" s="87"/>
      <c r="G22" s="88"/>
      <c r="H22" s="28"/>
      <c r="I22" s="87">
        <v>0.60416666666666663</v>
      </c>
      <c r="J22" s="88"/>
      <c r="K22" s="87"/>
      <c r="L22" s="88"/>
      <c r="M22" s="40"/>
      <c r="N22" s="30"/>
      <c r="O22" s="31"/>
      <c r="P22" s="21"/>
    </row>
    <row r="23" spans="1:16" ht="9.75" customHeight="1">
      <c r="A23" s="41"/>
      <c r="B23" s="94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6"/>
      <c r="N23" s="30"/>
      <c r="O23" s="31"/>
      <c r="P23" s="21"/>
    </row>
    <row r="24" spans="1:16" ht="22.5" customHeight="1">
      <c r="A24" s="42" t="s">
        <v>18</v>
      </c>
      <c r="B24" s="27" t="s">
        <v>19</v>
      </c>
      <c r="C24" s="28"/>
      <c r="D24" s="28"/>
      <c r="E24" s="28"/>
      <c r="F24" s="87"/>
      <c r="G24" s="97"/>
      <c r="H24" s="28"/>
      <c r="I24" s="87">
        <v>0.79166666666666663</v>
      </c>
      <c r="J24" s="97"/>
      <c r="K24" s="87"/>
      <c r="L24" s="97"/>
      <c r="M24" s="29"/>
      <c r="N24" s="30"/>
      <c r="O24" s="31"/>
      <c r="P24" s="21"/>
    </row>
    <row r="25" spans="1:16" ht="14.25" customHeight="1">
      <c r="A25" s="98" t="s">
        <v>20</v>
      </c>
      <c r="B25" s="32" t="s">
        <v>21</v>
      </c>
      <c r="C25" s="33">
        <f>IF(C26="oui","00:30",0)</f>
        <v>0</v>
      </c>
      <c r="D25" s="33">
        <f>IF(D26="oui","00:30",0)</f>
        <v>0</v>
      </c>
      <c r="E25" s="33">
        <f>IF(E26="oui","00:30",0)</f>
        <v>0</v>
      </c>
      <c r="F25" s="99">
        <f>IF(F26="oui","00:30",0)</f>
        <v>0</v>
      </c>
      <c r="G25" s="100"/>
      <c r="H25" s="33">
        <f>IF(H26="oui","00:30",0)</f>
        <v>0</v>
      </c>
      <c r="I25" s="99" t="str">
        <f>IF(I26="oui","00:30",0)</f>
        <v>00:30</v>
      </c>
      <c r="J25" s="100"/>
      <c r="K25" s="99">
        <f>IF(K26="oui","00:30",0)</f>
        <v>0</v>
      </c>
      <c r="L25" s="100"/>
      <c r="M25" s="34"/>
      <c r="N25" s="30"/>
      <c r="O25" s="31"/>
      <c r="P25" s="21"/>
    </row>
    <row r="26" spans="1:16" ht="14.25" customHeight="1">
      <c r="A26" s="98"/>
      <c r="B26" s="35" t="s">
        <v>22</v>
      </c>
      <c r="C26" s="36" t="str">
        <f>IF(C24&gt;0,"OUI","")</f>
        <v/>
      </c>
      <c r="D26" s="36" t="str">
        <f>IF(D24&gt;0,"OUI","")</f>
        <v/>
      </c>
      <c r="E26" s="36" t="str">
        <f>IF(E24&gt;0,"OUI","")</f>
        <v/>
      </c>
      <c r="F26" s="99" t="str">
        <f>IF(F24&gt;0,"OUI","")</f>
        <v/>
      </c>
      <c r="G26" s="101"/>
      <c r="H26" s="36" t="str">
        <f>IF(H24&gt;0,"OUI","")</f>
        <v/>
      </c>
      <c r="I26" s="99" t="str">
        <f>IF(I24&gt;0,"OUI","")</f>
        <v>OUI</v>
      </c>
      <c r="J26" s="101"/>
      <c r="K26" s="99" t="str">
        <f>IF(K24&gt;0,"OUI","")</f>
        <v/>
      </c>
      <c r="L26" s="101"/>
      <c r="M26" s="37"/>
      <c r="N26" s="30"/>
      <c r="O26" s="31"/>
      <c r="P26" s="21"/>
    </row>
    <row r="27" spans="1:16" ht="22.5" customHeight="1">
      <c r="A27" s="38" t="s">
        <v>25</v>
      </c>
      <c r="B27" s="43" t="s">
        <v>24</v>
      </c>
      <c r="C27" s="28"/>
      <c r="D27" s="28"/>
      <c r="E27" s="28"/>
      <c r="F27" s="87"/>
      <c r="G27" s="97"/>
      <c r="H27" s="28"/>
      <c r="I27" s="87">
        <v>2.0833333333333332E-2</v>
      </c>
      <c r="J27" s="97"/>
      <c r="K27" s="87"/>
      <c r="L27" s="97"/>
      <c r="M27" s="44"/>
      <c r="N27" s="30"/>
      <c r="O27" s="31"/>
      <c r="P27" s="21"/>
    </row>
    <row r="28" spans="1:16" ht="22.5" customHeight="1">
      <c r="A28" s="45"/>
      <c r="B28" s="17" t="s">
        <v>26</v>
      </c>
      <c r="C28" s="46">
        <f t="shared" ref="C28:L28" si="1">IF(C22&lt;C19,(C22+1-C19)-C20,(C22-C19)-C20)+IF(C27&lt;C24,(C27+1-C24)-C25,(C27-C24)-C25)</f>
        <v>0.20833333333333329</v>
      </c>
      <c r="D28" s="46">
        <f t="shared" si="1"/>
        <v>0</v>
      </c>
      <c r="E28" s="46">
        <f t="shared" si="1"/>
        <v>0</v>
      </c>
      <c r="F28" s="102">
        <f t="shared" si="1"/>
        <v>0</v>
      </c>
      <c r="G28" s="103">
        <f t="shared" si="1"/>
        <v>0</v>
      </c>
      <c r="H28" s="46">
        <f t="shared" si="1"/>
        <v>0</v>
      </c>
      <c r="I28" s="102">
        <f t="shared" si="1"/>
        <v>0.41666666666666657</v>
      </c>
      <c r="J28" s="103">
        <f t="shared" si="1"/>
        <v>0</v>
      </c>
      <c r="K28" s="102">
        <f t="shared" si="1"/>
        <v>0</v>
      </c>
      <c r="L28" s="103">
        <f t="shared" si="1"/>
        <v>0</v>
      </c>
      <c r="M28" s="47"/>
      <c r="N28" s="30"/>
      <c r="O28" s="31"/>
      <c r="P28" s="21"/>
    </row>
    <row r="29" spans="1:16" ht="21" customHeight="1">
      <c r="A29" s="48"/>
      <c r="B29" s="17" t="s">
        <v>27</v>
      </c>
      <c r="C29" s="104">
        <f>C28+D28+E28+F28+H28+I28+K28</f>
        <v>0.62499999999999989</v>
      </c>
      <c r="D29" s="105"/>
      <c r="E29" s="105"/>
      <c r="F29" s="105"/>
      <c r="G29" s="105"/>
      <c r="H29" s="105"/>
      <c r="I29" s="105"/>
      <c r="J29" s="105"/>
      <c r="K29" s="105"/>
      <c r="L29" s="106"/>
      <c r="M29" s="48"/>
      <c r="N29" s="49"/>
      <c r="O29" s="49"/>
    </row>
    <row r="30" spans="1:16" ht="12.75" customHeight="1">
      <c r="A30" s="50"/>
      <c r="C30" s="51"/>
      <c r="D30" s="51"/>
      <c r="E30" s="51"/>
      <c r="F30" s="52"/>
      <c r="G30" s="53"/>
      <c r="H30" s="51"/>
      <c r="I30" s="51"/>
      <c r="J30" s="53"/>
      <c r="K30" s="51"/>
      <c r="L30" s="53"/>
      <c r="M30" s="54"/>
      <c r="N30" s="78"/>
      <c r="O30" s="79"/>
    </row>
    <row r="31" spans="1:16">
      <c r="A31" s="21"/>
      <c r="L31" s="84" t="s">
        <v>28</v>
      </c>
      <c r="M31" s="85"/>
      <c r="N31" s="80"/>
      <c r="O31" s="81"/>
    </row>
    <row r="32" spans="1:16" ht="16.5" customHeight="1">
      <c r="L32" s="86"/>
      <c r="M32" s="85"/>
      <c r="N32" s="80"/>
      <c r="O32" s="81"/>
    </row>
    <row r="33" spans="1:16">
      <c r="N33" s="82"/>
      <c r="O33" s="83"/>
    </row>
    <row r="34" spans="1:16" ht="15.6">
      <c r="A34" s="91" t="s">
        <v>3</v>
      </c>
      <c r="B34" s="91"/>
      <c r="C34" s="91"/>
      <c r="D34" s="91"/>
      <c r="E34" s="13" t="s">
        <v>4</v>
      </c>
      <c r="F34" s="14">
        <v>2</v>
      </c>
      <c r="G34" s="13" t="s">
        <v>5</v>
      </c>
      <c r="H34" s="15">
        <f>7*F34+DATE(B$11,1,3)-WEEKDAY(DATE(B$11,1,3))-5</f>
        <v>44571</v>
      </c>
      <c r="I34" s="13" t="s">
        <v>6</v>
      </c>
      <c r="J34" s="92">
        <f>7*F34+DATE(B$11,1,3)-WEEKDAY(DATE(B$11,1,3))+1</f>
        <v>44577</v>
      </c>
      <c r="K34" s="93"/>
      <c r="L34" s="13"/>
      <c r="M34" s="75"/>
      <c r="N34" s="75"/>
      <c r="O34" s="9"/>
    </row>
    <row r="35" spans="1:16" ht="15.6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75" t="s">
        <v>7</v>
      </c>
      <c r="O35" s="75"/>
    </row>
    <row r="36" spans="1:16" ht="22.5" customHeight="1">
      <c r="A36" s="16"/>
      <c r="B36" s="17" t="s">
        <v>8</v>
      </c>
      <c r="C36" s="18" t="s">
        <v>9</v>
      </c>
      <c r="D36" s="18" t="s">
        <v>10</v>
      </c>
      <c r="E36" s="18" t="s">
        <v>11</v>
      </c>
      <c r="F36" s="76" t="s">
        <v>12</v>
      </c>
      <c r="G36" s="77"/>
      <c r="H36" s="18" t="s">
        <v>13</v>
      </c>
      <c r="I36" s="76" t="s">
        <v>14</v>
      </c>
      <c r="J36" s="77"/>
      <c r="K36" s="76" t="s">
        <v>15</v>
      </c>
      <c r="L36" s="77"/>
      <c r="M36" s="18" t="s">
        <v>16</v>
      </c>
      <c r="N36" s="19"/>
      <c r="O36" s="20"/>
      <c r="P36" s="21"/>
    </row>
    <row r="37" spans="1:16" ht="8.25" customHeight="1">
      <c r="A37" s="22"/>
      <c r="B37" s="23" t="s">
        <v>17</v>
      </c>
      <c r="C37" s="24">
        <f>H34</f>
        <v>44571</v>
      </c>
      <c r="D37" s="24">
        <f>C37+1</f>
        <v>44572</v>
      </c>
      <c r="E37" s="24">
        <f t="shared" ref="E37" si="2">D37+1</f>
        <v>44573</v>
      </c>
      <c r="F37" s="107">
        <f>E37+1</f>
        <v>44574</v>
      </c>
      <c r="G37" s="111"/>
      <c r="H37" s="24">
        <f>F37+1</f>
        <v>44575</v>
      </c>
      <c r="I37" s="107">
        <f>H37+1</f>
        <v>44576</v>
      </c>
      <c r="J37" s="111"/>
      <c r="K37" s="107">
        <f>I37+1</f>
        <v>44577</v>
      </c>
      <c r="L37" s="111"/>
      <c r="M37" s="25"/>
      <c r="N37" s="19"/>
      <c r="O37" s="20"/>
      <c r="P37" s="21"/>
    </row>
    <row r="38" spans="1:16" ht="22.5" customHeight="1">
      <c r="A38" s="26" t="s">
        <v>18</v>
      </c>
      <c r="B38" s="27" t="s">
        <v>19</v>
      </c>
      <c r="C38" s="28">
        <v>0.375</v>
      </c>
      <c r="D38" s="28"/>
      <c r="E38" s="28">
        <v>0.375</v>
      </c>
      <c r="F38" s="87">
        <v>0.4375</v>
      </c>
      <c r="G38" s="97"/>
      <c r="H38" s="28"/>
      <c r="I38" s="87">
        <v>0.375</v>
      </c>
      <c r="J38" s="97"/>
      <c r="K38" s="87">
        <v>0.39583333333333331</v>
      </c>
      <c r="L38" s="97"/>
      <c r="M38" s="29"/>
      <c r="N38" s="30"/>
      <c r="O38" s="31"/>
      <c r="P38" s="21"/>
    </row>
    <row r="39" spans="1:16" ht="14.25" customHeight="1">
      <c r="A39" s="98" t="s">
        <v>20</v>
      </c>
      <c r="B39" s="32" t="s">
        <v>21</v>
      </c>
      <c r="C39" s="33" t="str">
        <f>IF(C40="oui","00:30",0)</f>
        <v>00:30</v>
      </c>
      <c r="D39" s="33">
        <f>IF(D40="oui","00:30",0)</f>
        <v>0</v>
      </c>
      <c r="E39" s="33" t="str">
        <f>IF(E40="oui","00:30",0)</f>
        <v>00:30</v>
      </c>
      <c r="F39" s="99" t="str">
        <f>IF(F40="oui","00:30",0)</f>
        <v>00:30</v>
      </c>
      <c r="G39" s="100"/>
      <c r="H39" s="33">
        <f>IF(H40="oui","00:30",0)</f>
        <v>0</v>
      </c>
      <c r="I39" s="99" t="str">
        <f>IF(I40="oui","00:30",0)</f>
        <v>00:30</v>
      </c>
      <c r="J39" s="100"/>
      <c r="K39" s="99" t="str">
        <f>IF(K40="oui","00:30",0)</f>
        <v>00:30</v>
      </c>
      <c r="L39" s="100"/>
      <c r="M39" s="34"/>
      <c r="N39" s="30"/>
      <c r="O39" s="31"/>
      <c r="P39" s="21"/>
    </row>
    <row r="40" spans="1:16" ht="14.25" customHeight="1">
      <c r="A40" s="98"/>
      <c r="B40" s="35" t="s">
        <v>22</v>
      </c>
      <c r="C40" s="36" t="str">
        <f>IF(C38&gt;0,"OUI","")</f>
        <v>OUI</v>
      </c>
      <c r="D40" s="36" t="str">
        <f>IF(D38&gt;0,"OUI","")</f>
        <v/>
      </c>
      <c r="E40" s="36" t="str">
        <f>IF(E38&gt;0,"OUI","")</f>
        <v>OUI</v>
      </c>
      <c r="F40" s="99" t="str">
        <f>IF(F38&gt;0,"OUI","")</f>
        <v>OUI</v>
      </c>
      <c r="G40" s="101"/>
      <c r="H40" s="36" t="str">
        <f>IF(H38&gt;0,"OUI","")</f>
        <v/>
      </c>
      <c r="I40" s="99" t="str">
        <f>IF(I38&gt;0,"OUI","")</f>
        <v>OUI</v>
      </c>
      <c r="J40" s="101"/>
      <c r="K40" s="99" t="str">
        <f>IF(K38&gt;0,"OUI","")</f>
        <v>OUI</v>
      </c>
      <c r="L40" s="101"/>
      <c r="M40" s="37"/>
      <c r="N40" s="30"/>
      <c r="O40" s="31"/>
      <c r="P40" s="21"/>
    </row>
    <row r="41" spans="1:16" ht="22.5" customHeight="1">
      <c r="A41" s="38" t="s">
        <v>23</v>
      </c>
      <c r="B41" s="39" t="s">
        <v>24</v>
      </c>
      <c r="C41" s="28">
        <v>0.60416666666666663</v>
      </c>
      <c r="D41" s="28"/>
      <c r="E41" s="28">
        <v>0.60416666666666663</v>
      </c>
      <c r="F41" s="87">
        <v>0.625</v>
      </c>
      <c r="G41" s="97"/>
      <c r="H41" s="28"/>
      <c r="I41" s="87">
        <v>0.60416666666666663</v>
      </c>
      <c r="J41" s="97"/>
      <c r="K41" s="87">
        <v>0.625</v>
      </c>
      <c r="L41" s="97"/>
      <c r="M41" s="40"/>
      <c r="N41" s="30"/>
      <c r="O41" s="31"/>
      <c r="P41" s="21"/>
    </row>
    <row r="42" spans="1:16" ht="9.75" customHeight="1">
      <c r="A42" s="41"/>
      <c r="B42" s="94"/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6"/>
      <c r="N42" s="30"/>
      <c r="O42" s="31"/>
      <c r="P42" s="21"/>
    </row>
    <row r="43" spans="1:16" ht="22.5" customHeight="1">
      <c r="A43" s="42" t="s">
        <v>18</v>
      </c>
      <c r="B43" s="27" t="s">
        <v>19</v>
      </c>
      <c r="C43" s="28"/>
      <c r="D43" s="28"/>
      <c r="E43" s="28"/>
      <c r="F43" s="87"/>
      <c r="G43" s="97"/>
      <c r="H43" s="28"/>
      <c r="I43" s="87">
        <v>0.79166666666666663</v>
      </c>
      <c r="J43" s="97"/>
      <c r="K43" s="87">
        <v>0.77083333333333337</v>
      </c>
      <c r="L43" s="97"/>
      <c r="M43" s="29"/>
      <c r="N43" s="30"/>
      <c r="O43" s="31"/>
      <c r="P43" s="21"/>
    </row>
    <row r="44" spans="1:16" ht="14.25" customHeight="1">
      <c r="A44" s="98" t="s">
        <v>20</v>
      </c>
      <c r="B44" s="32" t="s">
        <v>21</v>
      </c>
      <c r="C44" s="33">
        <f>IF(C45="oui","00:30",0)</f>
        <v>0</v>
      </c>
      <c r="D44" s="33">
        <f>IF(D45="oui","00:30",0)</f>
        <v>0</v>
      </c>
      <c r="E44" s="33">
        <f>IF(E45="oui","00:30",0)</f>
        <v>0</v>
      </c>
      <c r="F44" s="99">
        <f>IF(F45="oui","00:30",0)</f>
        <v>0</v>
      </c>
      <c r="G44" s="100"/>
      <c r="H44" s="33">
        <f>IF(H45="oui","00:30",0)</f>
        <v>0</v>
      </c>
      <c r="I44" s="99" t="str">
        <f>IF(I45="oui","00:30",0)</f>
        <v>00:30</v>
      </c>
      <c r="J44" s="100"/>
      <c r="K44" s="99" t="str">
        <f>IF(K45="oui","00:30",0)</f>
        <v>00:30</v>
      </c>
      <c r="L44" s="100"/>
      <c r="M44" s="34"/>
      <c r="N44" s="30"/>
      <c r="O44" s="31"/>
      <c r="P44" s="21"/>
    </row>
    <row r="45" spans="1:16" ht="14.25" customHeight="1">
      <c r="A45" s="98"/>
      <c r="B45" s="35" t="s">
        <v>22</v>
      </c>
      <c r="C45" s="36" t="str">
        <f>IF(C43&gt;0,"OUI","")</f>
        <v/>
      </c>
      <c r="D45" s="36" t="str">
        <f>IF(D43&gt;0,"OUI","")</f>
        <v/>
      </c>
      <c r="E45" s="36" t="str">
        <f>IF(E43&gt;0,"OUI","")</f>
        <v/>
      </c>
      <c r="F45" s="99" t="str">
        <f>IF(F43&gt;0,"OUI","")</f>
        <v/>
      </c>
      <c r="G45" s="101"/>
      <c r="H45" s="36" t="str">
        <f>IF(H43&gt;0,"OUI","")</f>
        <v/>
      </c>
      <c r="I45" s="99" t="str">
        <f>IF(I43&gt;0,"OUI","")</f>
        <v>OUI</v>
      </c>
      <c r="J45" s="101"/>
      <c r="K45" s="99" t="str">
        <f>IF(K43&gt;0,"OUI","")</f>
        <v>OUI</v>
      </c>
      <c r="L45" s="101"/>
      <c r="M45" s="37"/>
      <c r="N45" s="30"/>
      <c r="O45" s="31"/>
      <c r="P45" s="21"/>
    </row>
    <row r="46" spans="1:16" ht="22.5" customHeight="1">
      <c r="A46" s="38" t="s">
        <v>25</v>
      </c>
      <c r="B46" s="43" t="s">
        <v>24</v>
      </c>
      <c r="C46" s="28"/>
      <c r="D46" s="28"/>
      <c r="E46" s="28"/>
      <c r="F46" s="87"/>
      <c r="G46" s="97"/>
      <c r="H46" s="28"/>
      <c r="I46" s="87">
        <v>4.1666666666666664E-2</v>
      </c>
      <c r="J46" s="97"/>
      <c r="K46" s="87">
        <v>0.97916666666666663</v>
      </c>
      <c r="L46" s="97"/>
      <c r="M46" s="44"/>
      <c r="N46" s="30"/>
      <c r="O46" s="31"/>
      <c r="P46" s="21"/>
    </row>
    <row r="47" spans="1:16" ht="22.5" customHeight="1">
      <c r="A47" s="45"/>
      <c r="B47" s="17" t="s">
        <v>26</v>
      </c>
      <c r="C47" s="46">
        <f t="shared" ref="C47:L47" si="3">IF(C41&lt;C38,(C41+1-C38)-C39,(C41-C38)-C39)+IF(C46&lt;C43,(C46+1-C43)-C44,(C46-C43)-C44)</f>
        <v>0.20833333333333329</v>
      </c>
      <c r="D47" s="46">
        <f t="shared" si="3"/>
        <v>0</v>
      </c>
      <c r="E47" s="46">
        <f t="shared" si="3"/>
        <v>0.20833333333333329</v>
      </c>
      <c r="F47" s="102">
        <f t="shared" si="3"/>
        <v>0.16666666666666666</v>
      </c>
      <c r="G47" s="103">
        <f t="shared" si="3"/>
        <v>0</v>
      </c>
      <c r="H47" s="46">
        <f t="shared" si="3"/>
        <v>0</v>
      </c>
      <c r="I47" s="102">
        <f t="shared" si="3"/>
        <v>0.43750000000000006</v>
      </c>
      <c r="J47" s="103">
        <f t="shared" si="3"/>
        <v>0</v>
      </c>
      <c r="K47" s="102">
        <f t="shared" si="3"/>
        <v>0.39583333333333326</v>
      </c>
      <c r="L47" s="103">
        <f t="shared" si="3"/>
        <v>0</v>
      </c>
      <c r="M47" s="47"/>
      <c r="N47" s="30"/>
      <c r="O47" s="31"/>
      <c r="P47" s="21"/>
    </row>
    <row r="48" spans="1:16" ht="21" customHeight="1">
      <c r="A48" s="48"/>
      <c r="B48" s="17" t="s">
        <v>27</v>
      </c>
      <c r="C48" s="104">
        <f>C47+D47+E47+F47+H47+I47+K47</f>
        <v>1.4166666666666665</v>
      </c>
      <c r="D48" s="105"/>
      <c r="E48" s="105"/>
      <c r="F48" s="105"/>
      <c r="G48" s="105"/>
      <c r="H48" s="105"/>
      <c r="I48" s="105"/>
      <c r="J48" s="105"/>
      <c r="K48" s="105"/>
      <c r="L48" s="106"/>
      <c r="M48" s="48"/>
      <c r="N48" s="49"/>
      <c r="O48" s="49"/>
    </row>
    <row r="49" spans="1:17" ht="21" customHeight="1">
      <c r="A49" s="48"/>
      <c r="B49" s="71"/>
      <c r="C49" s="70"/>
      <c r="D49" s="71"/>
      <c r="E49" s="71"/>
      <c r="F49" s="71"/>
      <c r="G49" s="71"/>
      <c r="H49" s="71"/>
      <c r="I49" s="71"/>
      <c r="J49" s="71"/>
      <c r="K49" s="71"/>
      <c r="L49" s="53"/>
      <c r="M49" s="54"/>
      <c r="N49" s="78"/>
      <c r="O49" s="79"/>
    </row>
    <row r="50" spans="1:17" ht="21" customHeight="1">
      <c r="A50" s="48"/>
      <c r="B50" s="71"/>
      <c r="C50" s="70"/>
      <c r="D50" s="71"/>
      <c r="E50" s="71"/>
      <c r="F50" s="71"/>
      <c r="G50" s="71"/>
      <c r="H50" s="71"/>
      <c r="I50" s="71"/>
      <c r="J50" s="71"/>
      <c r="K50" s="71"/>
      <c r="L50" s="84" t="s">
        <v>28</v>
      </c>
      <c r="M50" s="85"/>
      <c r="N50" s="80"/>
      <c r="O50" s="81"/>
    </row>
    <row r="51" spans="1:17" ht="21" customHeight="1">
      <c r="A51" s="48"/>
      <c r="B51" s="71"/>
      <c r="C51" s="70"/>
      <c r="D51" s="71"/>
      <c r="E51" s="71"/>
      <c r="F51" s="71"/>
      <c r="G51" s="71"/>
      <c r="H51" s="71"/>
      <c r="I51" s="71"/>
      <c r="J51" s="71"/>
      <c r="K51" s="71"/>
      <c r="L51" s="86"/>
      <c r="M51" s="85"/>
      <c r="N51" s="80"/>
      <c r="O51" s="81"/>
    </row>
    <row r="52" spans="1:17" ht="15.6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N52" s="82"/>
      <c r="O52" s="83"/>
    </row>
    <row r="53" spans="1:17" ht="15.6">
      <c r="A53" s="91" t="s">
        <v>3</v>
      </c>
      <c r="B53" s="91"/>
      <c r="C53" s="91"/>
      <c r="D53" s="91"/>
      <c r="E53" s="13" t="s">
        <v>4</v>
      </c>
      <c r="F53" s="14">
        <v>3</v>
      </c>
      <c r="G53" s="13" t="s">
        <v>5</v>
      </c>
      <c r="H53" s="15">
        <f>7*F53+DATE(B$11,1,3)-WEEKDAY(DATE(B$11,1,3))-5</f>
        <v>44578</v>
      </c>
      <c r="I53" s="13" t="s">
        <v>6</v>
      </c>
      <c r="J53" s="92">
        <f>7*F53+DATE(B$11,1,3)-WEEKDAY(DATE(B$11,1,3))+1</f>
        <v>44584</v>
      </c>
      <c r="K53" s="93"/>
      <c r="L53" s="13"/>
      <c r="M53" s="75"/>
      <c r="N53" s="75"/>
      <c r="O53" s="9"/>
    </row>
    <row r="54" spans="1:17" ht="15.6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75" t="s">
        <v>7</v>
      </c>
      <c r="O54" s="75"/>
    </row>
    <row r="55" spans="1:17" ht="22.5" customHeight="1">
      <c r="A55" s="16"/>
      <c r="B55" s="17" t="s">
        <v>8</v>
      </c>
      <c r="C55" s="18" t="s">
        <v>9</v>
      </c>
      <c r="D55" s="18" t="s">
        <v>10</v>
      </c>
      <c r="E55" s="18" t="s">
        <v>11</v>
      </c>
      <c r="F55" s="76" t="s">
        <v>12</v>
      </c>
      <c r="G55" s="77"/>
      <c r="H55" s="18" t="s">
        <v>13</v>
      </c>
      <c r="I55" s="76" t="s">
        <v>14</v>
      </c>
      <c r="J55" s="77"/>
      <c r="K55" s="76" t="s">
        <v>15</v>
      </c>
      <c r="L55" s="77"/>
      <c r="M55" s="18" t="s">
        <v>16</v>
      </c>
      <c r="N55" s="19"/>
      <c r="O55" s="20"/>
      <c r="P55" s="21"/>
    </row>
    <row r="56" spans="1:17" ht="8.25" customHeight="1">
      <c r="A56" s="22"/>
      <c r="B56" s="23" t="s">
        <v>17</v>
      </c>
      <c r="C56" s="24">
        <f>H53</f>
        <v>44578</v>
      </c>
      <c r="D56" s="24">
        <f>C56+1</f>
        <v>44579</v>
      </c>
      <c r="E56" s="24">
        <f t="shared" ref="E56" si="4">D56+1</f>
        <v>44580</v>
      </c>
      <c r="F56" s="107">
        <f>E56+1</f>
        <v>44581</v>
      </c>
      <c r="G56" s="111"/>
      <c r="H56" s="24">
        <f>F56+1</f>
        <v>44582</v>
      </c>
      <c r="I56" s="107">
        <f>H56+1</f>
        <v>44583</v>
      </c>
      <c r="J56" s="111"/>
      <c r="K56" s="107">
        <f>I56+1</f>
        <v>44584</v>
      </c>
      <c r="L56" s="111"/>
      <c r="M56" s="25"/>
      <c r="N56" s="19"/>
      <c r="O56" s="20"/>
      <c r="P56" s="21"/>
    </row>
    <row r="57" spans="1:17" ht="22.5" customHeight="1">
      <c r="A57" s="26" t="s">
        <v>18</v>
      </c>
      <c r="B57" s="27" t="s">
        <v>19</v>
      </c>
      <c r="C57" s="28"/>
      <c r="D57" s="28"/>
      <c r="E57" s="28"/>
      <c r="F57" s="87"/>
      <c r="G57" s="88"/>
      <c r="H57" s="28"/>
      <c r="I57" s="87"/>
      <c r="J57" s="88"/>
      <c r="K57" s="87"/>
      <c r="L57" s="88"/>
      <c r="M57" s="29"/>
      <c r="N57" s="30"/>
      <c r="O57" s="31"/>
      <c r="P57" s="21"/>
      <c r="Q57">
        <v>28</v>
      </c>
    </row>
    <row r="58" spans="1:17" ht="14.25" customHeight="1">
      <c r="A58" s="98" t="s">
        <v>20</v>
      </c>
      <c r="B58" s="32" t="s">
        <v>21</v>
      </c>
      <c r="C58" s="33">
        <f>IF(C59="oui","00:30",0)</f>
        <v>0</v>
      </c>
      <c r="D58" s="33">
        <f>IF(D59="oui","00:30",0)</f>
        <v>0</v>
      </c>
      <c r="E58" s="33">
        <f>IF(E59="oui","00:30",0)</f>
        <v>0</v>
      </c>
      <c r="F58" s="99">
        <f>IF(F59="oui","00:30",0)</f>
        <v>0</v>
      </c>
      <c r="G58" s="100"/>
      <c r="H58" s="33">
        <f>IF(H59="oui","00:30",0)</f>
        <v>0</v>
      </c>
      <c r="I58" s="99">
        <f>IF(I59="oui","00:30",0)</f>
        <v>0</v>
      </c>
      <c r="J58" s="100"/>
      <c r="K58" s="99">
        <f>IF(K59="oui","00:30",0)</f>
        <v>0</v>
      </c>
      <c r="L58" s="100"/>
      <c r="M58" s="34"/>
      <c r="N58" s="30"/>
      <c r="O58" s="31"/>
      <c r="P58" s="21"/>
      <c r="Q58">
        <f>Q57+19</f>
        <v>47</v>
      </c>
    </row>
    <row r="59" spans="1:17" ht="14.25" customHeight="1">
      <c r="A59" s="98"/>
      <c r="B59" s="35" t="s">
        <v>22</v>
      </c>
      <c r="C59" s="36" t="str">
        <f>IF(C57&gt;0,"OUI","")</f>
        <v/>
      </c>
      <c r="D59" s="36" t="str">
        <f>IF(D57&gt;0,"OUI","")</f>
        <v/>
      </c>
      <c r="E59" s="36" t="str">
        <f>IF(E57&gt;0,"OUI","")</f>
        <v/>
      </c>
      <c r="F59" s="99" t="str">
        <f>IF(F57&gt;0,"OUI","")</f>
        <v/>
      </c>
      <c r="G59" s="101"/>
      <c r="H59" s="36" t="str">
        <f>IF(H57&gt;0,"OUI","")</f>
        <v/>
      </c>
      <c r="I59" s="99" t="str">
        <f>IF(I57&gt;0,"OUI","")</f>
        <v/>
      </c>
      <c r="J59" s="101"/>
      <c r="K59" s="99" t="str">
        <f>IF(K57&gt;0,"OUI","")</f>
        <v/>
      </c>
      <c r="L59" s="101"/>
      <c r="M59" s="37"/>
      <c r="N59" s="30"/>
      <c r="O59" s="31"/>
      <c r="P59" s="21"/>
      <c r="Q59">
        <f t="shared" ref="Q59:Q61" si="5">Q58+19</f>
        <v>66</v>
      </c>
    </row>
    <row r="60" spans="1:17" ht="22.5" customHeight="1">
      <c r="A60" s="38" t="s">
        <v>23</v>
      </c>
      <c r="B60" s="39" t="s">
        <v>24</v>
      </c>
      <c r="C60" s="28"/>
      <c r="D60" s="28"/>
      <c r="E60" s="28"/>
      <c r="F60" s="87"/>
      <c r="G60" s="88"/>
      <c r="H60" s="28"/>
      <c r="I60" s="87"/>
      <c r="J60" s="88"/>
      <c r="K60" s="87"/>
      <c r="L60" s="88"/>
      <c r="M60" s="40"/>
      <c r="N60" s="30"/>
      <c r="O60" s="31"/>
      <c r="P60" s="21"/>
      <c r="Q60">
        <f t="shared" si="5"/>
        <v>85</v>
      </c>
    </row>
    <row r="61" spans="1:17" ht="9.75" customHeight="1">
      <c r="A61" s="41"/>
      <c r="B61" s="94"/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6"/>
      <c r="N61" s="30"/>
      <c r="O61" s="31"/>
      <c r="P61" s="21"/>
      <c r="Q61">
        <f t="shared" si="5"/>
        <v>104</v>
      </c>
    </row>
    <row r="62" spans="1:17" ht="22.5" customHeight="1">
      <c r="A62" s="42" t="s">
        <v>18</v>
      </c>
      <c r="B62" s="27" t="s">
        <v>19</v>
      </c>
      <c r="C62" s="28"/>
      <c r="D62" s="28"/>
      <c r="E62" s="28"/>
      <c r="F62" s="87"/>
      <c r="G62" s="97"/>
      <c r="H62" s="28"/>
      <c r="I62" s="87"/>
      <c r="J62" s="97"/>
      <c r="K62" s="87"/>
      <c r="L62" s="97"/>
      <c r="M62" s="29"/>
      <c r="N62" s="30"/>
      <c r="O62" s="31"/>
      <c r="P62" s="21"/>
    </row>
    <row r="63" spans="1:17" ht="14.25" customHeight="1">
      <c r="A63" s="98" t="s">
        <v>20</v>
      </c>
      <c r="B63" s="32" t="s">
        <v>21</v>
      </c>
      <c r="C63" s="33">
        <f>IF(C64="oui","00:30",0)</f>
        <v>0</v>
      </c>
      <c r="D63" s="33">
        <f>IF(D64="oui","00:30",0)</f>
        <v>0</v>
      </c>
      <c r="E63" s="33">
        <f>IF(E64="oui","00:30",0)</f>
        <v>0</v>
      </c>
      <c r="F63" s="99">
        <f>IF(F64="oui","00:30",0)</f>
        <v>0</v>
      </c>
      <c r="G63" s="100"/>
      <c r="H63" s="33">
        <f>IF(H64="oui","00:30",0)</f>
        <v>0</v>
      </c>
      <c r="I63" s="99">
        <f>IF(I64="oui","00:30",0)</f>
        <v>0</v>
      </c>
      <c r="J63" s="100"/>
      <c r="K63" s="99">
        <f>IF(K64="oui","00:30",0)</f>
        <v>0</v>
      </c>
      <c r="L63" s="100"/>
      <c r="M63" s="34"/>
      <c r="N63" s="30"/>
      <c r="O63" s="31"/>
      <c r="P63" s="21"/>
    </row>
    <row r="64" spans="1:17" ht="14.25" customHeight="1">
      <c r="A64" s="98"/>
      <c r="B64" s="35" t="s">
        <v>22</v>
      </c>
      <c r="C64" s="36" t="str">
        <f>IF(C62&gt;0,"OUI","")</f>
        <v/>
      </c>
      <c r="D64" s="36" t="str">
        <f>IF(D62&gt;0,"OUI","")</f>
        <v/>
      </c>
      <c r="E64" s="36" t="str">
        <f>IF(E62&gt;0,"OUI","")</f>
        <v/>
      </c>
      <c r="F64" s="99" t="str">
        <f>IF(F62&gt;0,"OUI","")</f>
        <v/>
      </c>
      <c r="G64" s="101"/>
      <c r="H64" s="36" t="str">
        <f>IF(H62&gt;0,"OUI","")</f>
        <v/>
      </c>
      <c r="I64" s="99" t="str">
        <f>IF(I62&gt;0,"OUI","")</f>
        <v/>
      </c>
      <c r="J64" s="101"/>
      <c r="K64" s="99" t="str">
        <f>IF(K62&gt;0,"OUI","")</f>
        <v/>
      </c>
      <c r="L64" s="101"/>
      <c r="M64" s="37"/>
      <c r="N64" s="30"/>
      <c r="O64" s="31"/>
      <c r="P64" s="21"/>
    </row>
    <row r="65" spans="1:16" ht="22.5" customHeight="1">
      <c r="A65" s="38" t="s">
        <v>25</v>
      </c>
      <c r="B65" s="43" t="s">
        <v>24</v>
      </c>
      <c r="C65" s="28"/>
      <c r="D65" s="28"/>
      <c r="E65" s="28"/>
      <c r="F65" s="87"/>
      <c r="G65" s="97"/>
      <c r="H65" s="28"/>
      <c r="I65" s="87"/>
      <c r="J65" s="97"/>
      <c r="K65" s="87"/>
      <c r="L65" s="97"/>
      <c r="M65" s="44"/>
      <c r="N65" s="30"/>
      <c r="O65" s="31"/>
      <c r="P65" s="21"/>
    </row>
    <row r="66" spans="1:16" ht="22.5" customHeight="1">
      <c r="A66" s="45"/>
      <c r="B66" s="17" t="s">
        <v>26</v>
      </c>
      <c r="C66" s="46">
        <f t="shared" ref="C66:L66" si="6">IF(C60&lt;C57,(C60+1-C57)-C58,(C60-C57)-C58)+IF(C65&lt;C62,(C65+1-C62)-C63,(C65-C62)-C63)</f>
        <v>0</v>
      </c>
      <c r="D66" s="46">
        <f t="shared" si="6"/>
        <v>0</v>
      </c>
      <c r="E66" s="46">
        <f t="shared" si="6"/>
        <v>0</v>
      </c>
      <c r="F66" s="102">
        <f t="shared" si="6"/>
        <v>0</v>
      </c>
      <c r="G66" s="103">
        <f t="shared" si="6"/>
        <v>0</v>
      </c>
      <c r="H66" s="46">
        <f t="shared" si="6"/>
        <v>0</v>
      </c>
      <c r="I66" s="102">
        <f t="shared" si="6"/>
        <v>0</v>
      </c>
      <c r="J66" s="103">
        <f t="shared" si="6"/>
        <v>0</v>
      </c>
      <c r="K66" s="102">
        <f t="shared" si="6"/>
        <v>0</v>
      </c>
      <c r="L66" s="103">
        <f t="shared" si="6"/>
        <v>0</v>
      </c>
      <c r="M66" s="47"/>
      <c r="N66" s="30"/>
      <c r="O66" s="31"/>
      <c r="P66" s="21"/>
    </row>
    <row r="67" spans="1:16" ht="21" customHeight="1">
      <c r="A67" s="48"/>
      <c r="B67" s="17" t="s">
        <v>27</v>
      </c>
      <c r="C67" s="104">
        <f>C66+D66+E66+F66+H66+I66+K66</f>
        <v>0</v>
      </c>
      <c r="D67" s="105"/>
      <c r="E67" s="105"/>
      <c r="F67" s="105"/>
      <c r="G67" s="105"/>
      <c r="H67" s="105"/>
      <c r="I67" s="105"/>
      <c r="J67" s="105"/>
      <c r="K67" s="105"/>
      <c r="L67" s="106"/>
      <c r="M67" s="48"/>
      <c r="N67" s="49"/>
      <c r="O67" s="49"/>
    </row>
    <row r="68" spans="1:16" ht="12.75" customHeight="1">
      <c r="A68" s="50"/>
      <c r="C68" s="51"/>
      <c r="D68" s="51"/>
      <c r="E68" s="51"/>
      <c r="F68" s="52"/>
      <c r="G68" s="53"/>
      <c r="H68" s="51"/>
      <c r="I68" s="51"/>
      <c r="J68" s="53"/>
      <c r="K68" s="51"/>
      <c r="L68" s="53"/>
      <c r="M68" s="54"/>
      <c r="N68" s="78"/>
      <c r="O68" s="79"/>
    </row>
    <row r="69" spans="1:16">
      <c r="A69" s="21"/>
      <c r="L69" s="84" t="s">
        <v>28</v>
      </c>
      <c r="M69" s="85"/>
      <c r="N69" s="80"/>
      <c r="O69" s="81"/>
    </row>
    <row r="70" spans="1:16" ht="16.5" customHeight="1">
      <c r="L70" s="86"/>
      <c r="M70" s="85"/>
      <c r="N70" s="80"/>
      <c r="O70" s="81"/>
    </row>
    <row r="71" spans="1:16">
      <c r="N71" s="82"/>
      <c r="O71" s="83"/>
    </row>
    <row r="72" spans="1:16" ht="15.6">
      <c r="A72" s="91" t="s">
        <v>3</v>
      </c>
      <c r="B72" s="91"/>
      <c r="C72" s="91"/>
      <c r="D72" s="91"/>
      <c r="E72" s="13" t="s">
        <v>4</v>
      </c>
      <c r="F72" s="14">
        <v>4</v>
      </c>
      <c r="G72" s="13" t="s">
        <v>5</v>
      </c>
      <c r="H72" s="15">
        <f>7*F72+DATE(B$11,1,3)-WEEKDAY(DATE(B$11,1,3))-5</f>
        <v>44585</v>
      </c>
      <c r="I72" s="13" t="s">
        <v>6</v>
      </c>
      <c r="J72" s="92">
        <f>7*F72+DATE(B$11,1,3)-WEEKDAY(DATE(B$11,1,3))+1</f>
        <v>44591</v>
      </c>
      <c r="K72" s="93"/>
      <c r="L72" s="13"/>
      <c r="M72" s="75"/>
      <c r="N72" s="75"/>
      <c r="O72" s="9"/>
    </row>
    <row r="73" spans="1:16" ht="15.6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75" t="s">
        <v>7</v>
      </c>
      <c r="O73" s="75"/>
    </row>
    <row r="74" spans="1:16" ht="22.5" customHeight="1">
      <c r="A74" s="16"/>
      <c r="B74" s="17" t="s">
        <v>8</v>
      </c>
      <c r="C74" s="18" t="s">
        <v>9</v>
      </c>
      <c r="D74" s="18" t="s">
        <v>10</v>
      </c>
      <c r="E74" s="18" t="s">
        <v>11</v>
      </c>
      <c r="F74" s="76" t="s">
        <v>12</v>
      </c>
      <c r="G74" s="77"/>
      <c r="H74" s="18" t="s">
        <v>13</v>
      </c>
      <c r="I74" s="76" t="s">
        <v>14</v>
      </c>
      <c r="J74" s="77"/>
      <c r="K74" s="76" t="s">
        <v>15</v>
      </c>
      <c r="L74" s="77"/>
      <c r="M74" s="18" t="s">
        <v>16</v>
      </c>
      <c r="N74" s="19"/>
      <c r="O74" s="20"/>
      <c r="P74" s="21"/>
    </row>
    <row r="75" spans="1:16" ht="8.25" customHeight="1">
      <c r="A75" s="22"/>
      <c r="B75" s="23" t="s">
        <v>17</v>
      </c>
      <c r="C75" s="24">
        <f>H72</f>
        <v>44585</v>
      </c>
      <c r="D75" s="24">
        <f>C75+1</f>
        <v>44586</v>
      </c>
      <c r="E75" s="24">
        <f t="shared" ref="E75" si="7">D75+1</f>
        <v>44587</v>
      </c>
      <c r="F75" s="107">
        <f>E75+1</f>
        <v>44588</v>
      </c>
      <c r="G75" s="111"/>
      <c r="H75" s="24">
        <f>F75+1</f>
        <v>44589</v>
      </c>
      <c r="I75" s="107">
        <f>H75+1</f>
        <v>44590</v>
      </c>
      <c r="J75" s="111"/>
      <c r="K75" s="107">
        <f>I75+1</f>
        <v>44591</v>
      </c>
      <c r="L75" s="111"/>
      <c r="M75" s="25"/>
      <c r="N75" s="19"/>
      <c r="O75" s="20"/>
      <c r="P75" s="21"/>
    </row>
    <row r="76" spans="1:16" ht="22.5" customHeight="1">
      <c r="A76" s="26" t="s">
        <v>18</v>
      </c>
      <c r="B76" s="27" t="s">
        <v>19</v>
      </c>
      <c r="C76" s="28"/>
      <c r="D76" s="28"/>
      <c r="E76" s="28"/>
      <c r="F76" s="87"/>
      <c r="G76" s="97"/>
      <c r="H76" s="28"/>
      <c r="I76" s="87">
        <v>0.39583333333333331</v>
      </c>
      <c r="J76" s="97"/>
      <c r="K76" s="87"/>
      <c r="L76" s="97"/>
      <c r="M76" s="29"/>
      <c r="N76" s="30"/>
      <c r="O76" s="31"/>
      <c r="P76" s="21"/>
    </row>
    <row r="77" spans="1:16" ht="14.25" customHeight="1">
      <c r="A77" s="98" t="s">
        <v>20</v>
      </c>
      <c r="B77" s="32" t="s">
        <v>21</v>
      </c>
      <c r="C77" s="33">
        <f>IF(C78="oui","00:30",0)</f>
        <v>0</v>
      </c>
      <c r="D77" s="33">
        <f>IF(D78="oui","00:30",0)</f>
        <v>0</v>
      </c>
      <c r="E77" s="33">
        <f>IF(E78="oui","00:30",0)</f>
        <v>0</v>
      </c>
      <c r="F77" s="99">
        <f>IF(F78="oui","00:30",0)</f>
        <v>0</v>
      </c>
      <c r="G77" s="100"/>
      <c r="H77" s="33">
        <f>IF(H78="oui","00:30",0)</f>
        <v>0</v>
      </c>
      <c r="I77" s="99" t="str">
        <f>IF(I78="oui","00:30",0)</f>
        <v>00:30</v>
      </c>
      <c r="J77" s="100"/>
      <c r="K77" s="99">
        <f>IF(K78="oui","00:30",0)</f>
        <v>0</v>
      </c>
      <c r="L77" s="100"/>
      <c r="M77" s="34"/>
      <c r="N77" s="30"/>
      <c r="O77" s="31"/>
      <c r="P77" s="21"/>
    </row>
    <row r="78" spans="1:16" ht="14.25" customHeight="1">
      <c r="A78" s="98"/>
      <c r="B78" s="35" t="s">
        <v>22</v>
      </c>
      <c r="C78" s="36" t="str">
        <f>IF(C76&gt;0,"OUI","")</f>
        <v/>
      </c>
      <c r="D78" s="36" t="str">
        <f>IF(D76&gt;0,"OUI","")</f>
        <v/>
      </c>
      <c r="E78" s="36" t="str">
        <f>IF(E76&gt;0,"OUI","")</f>
        <v/>
      </c>
      <c r="F78" s="99" t="str">
        <f>IF(F76&gt;0,"OUI","")</f>
        <v/>
      </c>
      <c r="G78" s="101"/>
      <c r="H78" s="36" t="str">
        <f>IF(H76&gt;0,"OUI","")</f>
        <v/>
      </c>
      <c r="I78" s="99" t="str">
        <f>IF(I76&gt;0,"OUI","")</f>
        <v>OUI</v>
      </c>
      <c r="J78" s="101"/>
      <c r="K78" s="99" t="str">
        <f>IF(K76&gt;0,"OUI","")</f>
        <v/>
      </c>
      <c r="L78" s="101"/>
      <c r="M78" s="37"/>
      <c r="N78" s="30"/>
      <c r="O78" s="31"/>
      <c r="P78" s="21"/>
    </row>
    <row r="79" spans="1:16" ht="22.5" customHeight="1">
      <c r="A79" s="38" t="s">
        <v>23</v>
      </c>
      <c r="B79" s="39" t="s">
        <v>24</v>
      </c>
      <c r="C79" s="28"/>
      <c r="D79" s="28"/>
      <c r="E79" s="28"/>
      <c r="F79" s="87"/>
      <c r="G79" s="97"/>
      <c r="H79" s="28"/>
      <c r="I79" s="87">
        <v>0.625</v>
      </c>
      <c r="J79" s="97"/>
      <c r="K79" s="87"/>
      <c r="L79" s="97"/>
      <c r="M79" s="40"/>
      <c r="N79" s="30"/>
      <c r="O79" s="31"/>
      <c r="P79" s="21"/>
    </row>
    <row r="80" spans="1:16" ht="9.75" customHeight="1">
      <c r="A80" s="41"/>
      <c r="B80" s="94"/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6"/>
      <c r="N80" s="30"/>
      <c r="O80" s="31"/>
      <c r="P80" s="21"/>
    </row>
    <row r="81" spans="1:16" ht="22.5" customHeight="1">
      <c r="A81" s="42" t="s">
        <v>18</v>
      </c>
      <c r="B81" s="27" t="s">
        <v>19</v>
      </c>
      <c r="C81" s="28"/>
      <c r="D81" s="28"/>
      <c r="E81" s="28"/>
      <c r="F81" s="87"/>
      <c r="G81" s="97"/>
      <c r="H81" s="28"/>
      <c r="I81" s="87">
        <v>0.75</v>
      </c>
      <c r="J81" s="97"/>
      <c r="K81" s="87"/>
      <c r="L81" s="97"/>
      <c r="M81" s="29"/>
      <c r="N81" s="30"/>
      <c r="O81" s="31"/>
      <c r="P81" s="21"/>
    </row>
    <row r="82" spans="1:16" ht="14.25" customHeight="1">
      <c r="A82" s="98" t="s">
        <v>20</v>
      </c>
      <c r="B82" s="32" t="s">
        <v>21</v>
      </c>
      <c r="C82" s="33">
        <f>IF(C83="oui","00:30",0)</f>
        <v>0</v>
      </c>
      <c r="D82" s="33">
        <f>IF(D83="oui","00:30",0)</f>
        <v>0</v>
      </c>
      <c r="E82" s="33">
        <f>IF(E83="oui","00:30",0)</f>
        <v>0</v>
      </c>
      <c r="F82" s="99">
        <f>IF(F83="oui","00:30",0)</f>
        <v>0</v>
      </c>
      <c r="G82" s="100"/>
      <c r="H82" s="33">
        <f>IF(H83="oui","00:30",0)</f>
        <v>0</v>
      </c>
      <c r="I82" s="99" t="str">
        <f>IF(I83="oui","00:30",0)</f>
        <v>00:30</v>
      </c>
      <c r="J82" s="100"/>
      <c r="K82" s="99">
        <f>IF(K83="oui","00:30",0)</f>
        <v>0</v>
      </c>
      <c r="L82" s="100"/>
      <c r="M82" s="34"/>
      <c r="N82" s="30"/>
      <c r="O82" s="31"/>
      <c r="P82" s="21"/>
    </row>
    <row r="83" spans="1:16" ht="14.25" customHeight="1">
      <c r="A83" s="98"/>
      <c r="B83" s="35" t="s">
        <v>22</v>
      </c>
      <c r="C83" s="36" t="str">
        <f>IF(C81&gt;0,"OUI","")</f>
        <v/>
      </c>
      <c r="D83" s="36" t="str">
        <f>IF(D81&gt;0,"OUI","")</f>
        <v/>
      </c>
      <c r="E83" s="36" t="str">
        <f>IF(E81&gt;0,"OUI","")</f>
        <v/>
      </c>
      <c r="F83" s="99" t="str">
        <f>IF(F81&gt;0,"OUI","")</f>
        <v/>
      </c>
      <c r="G83" s="101"/>
      <c r="H83" s="36" t="str">
        <f>IF(H81&gt;0,"OUI","")</f>
        <v/>
      </c>
      <c r="I83" s="99" t="str">
        <f>IF(I81&gt;0,"OUI","")</f>
        <v>OUI</v>
      </c>
      <c r="J83" s="101"/>
      <c r="K83" s="99" t="str">
        <f>IF(K81&gt;0,"OUI","")</f>
        <v/>
      </c>
      <c r="L83" s="101"/>
      <c r="M83" s="37"/>
      <c r="N83" s="30"/>
      <c r="O83" s="31"/>
      <c r="P83" s="21"/>
    </row>
    <row r="84" spans="1:16" ht="22.5" customHeight="1">
      <c r="A84" s="38" t="s">
        <v>25</v>
      </c>
      <c r="B84" s="43" t="s">
        <v>24</v>
      </c>
      <c r="C84" s="28"/>
      <c r="D84" s="28"/>
      <c r="E84" s="28"/>
      <c r="F84" s="87"/>
      <c r="G84" s="97"/>
      <c r="H84" s="28"/>
      <c r="I84" s="87">
        <v>0.97916666666666663</v>
      </c>
      <c r="J84" s="97"/>
      <c r="K84" s="87"/>
      <c r="L84" s="97"/>
      <c r="M84" s="44"/>
      <c r="N84" s="30"/>
      <c r="O84" s="31"/>
      <c r="P84" s="21"/>
    </row>
    <row r="85" spans="1:16" ht="22.5" customHeight="1">
      <c r="A85" s="45"/>
      <c r="B85" s="17" t="s">
        <v>26</v>
      </c>
      <c r="C85" s="46">
        <f t="shared" ref="C85:L85" si="8">IF(C79&lt;C76,(C79+1-C76)-C77,(C79-C76)-C77)+IF(C84&lt;C81,(C84+1-C81)-C82,(C84-C81)-C82)</f>
        <v>0</v>
      </c>
      <c r="D85" s="46">
        <f t="shared" si="8"/>
        <v>0</v>
      </c>
      <c r="E85" s="46">
        <f t="shared" si="8"/>
        <v>0</v>
      </c>
      <c r="F85" s="102">
        <f t="shared" si="8"/>
        <v>0</v>
      </c>
      <c r="G85" s="103">
        <f t="shared" si="8"/>
        <v>0</v>
      </c>
      <c r="H85" s="46">
        <f t="shared" si="8"/>
        <v>0</v>
      </c>
      <c r="I85" s="102">
        <f t="shared" si="8"/>
        <v>0.41666666666666663</v>
      </c>
      <c r="J85" s="103">
        <f t="shared" si="8"/>
        <v>0</v>
      </c>
      <c r="K85" s="102">
        <f t="shared" si="8"/>
        <v>0</v>
      </c>
      <c r="L85" s="103">
        <f t="shared" si="8"/>
        <v>0</v>
      </c>
      <c r="M85" s="47"/>
      <c r="N85" s="30"/>
      <c r="O85" s="31"/>
      <c r="P85" s="21"/>
    </row>
    <row r="86" spans="1:16" ht="21" customHeight="1">
      <c r="A86" s="48"/>
      <c r="B86" s="17" t="s">
        <v>27</v>
      </c>
      <c r="C86" s="104">
        <f>C85+D85+E85+F85+H85+I85+K85</f>
        <v>0.41666666666666663</v>
      </c>
      <c r="D86" s="105"/>
      <c r="E86" s="105"/>
      <c r="F86" s="105"/>
      <c r="G86" s="105"/>
      <c r="H86" s="105"/>
      <c r="I86" s="105"/>
      <c r="J86" s="105"/>
      <c r="K86" s="105"/>
      <c r="L86" s="106"/>
      <c r="M86" s="48"/>
      <c r="N86" s="49"/>
      <c r="O86" s="49"/>
    </row>
    <row r="87" spans="1:16" ht="21" customHeight="1">
      <c r="A87" s="48"/>
      <c r="B87" s="71"/>
      <c r="C87" s="70"/>
      <c r="D87" s="71"/>
      <c r="E87" s="71"/>
      <c r="F87" s="71"/>
      <c r="G87" s="71"/>
      <c r="H87" s="71"/>
      <c r="I87" s="71"/>
      <c r="J87" s="71"/>
      <c r="K87" s="71"/>
      <c r="L87" s="53"/>
      <c r="M87" s="54"/>
      <c r="N87" s="78"/>
      <c r="O87" s="79"/>
    </row>
    <row r="88" spans="1:16" ht="21" customHeight="1">
      <c r="A88" s="48"/>
      <c r="B88" s="71"/>
      <c r="C88" s="70"/>
      <c r="D88" s="71"/>
      <c r="E88" s="71"/>
      <c r="F88" s="71"/>
      <c r="G88" s="71"/>
      <c r="H88" s="71"/>
      <c r="I88" s="71"/>
      <c r="J88" s="71"/>
      <c r="K88" s="71"/>
      <c r="L88" s="84" t="s">
        <v>28</v>
      </c>
      <c r="M88" s="85"/>
      <c r="N88" s="80"/>
      <c r="O88" s="81"/>
    </row>
    <row r="89" spans="1:16" ht="21" customHeight="1">
      <c r="A89" s="48"/>
      <c r="B89" s="71"/>
      <c r="C89" s="70"/>
      <c r="D89" s="71"/>
      <c r="E89" s="71"/>
      <c r="F89" s="71"/>
      <c r="G89" s="71"/>
      <c r="H89" s="71"/>
      <c r="I89" s="71"/>
      <c r="J89" s="71"/>
      <c r="K89" s="71"/>
      <c r="L89" s="86"/>
      <c r="M89" s="85"/>
      <c r="N89" s="80"/>
      <c r="O89" s="81"/>
    </row>
    <row r="90" spans="1:16" ht="21" customHeight="1">
      <c r="A90" s="48"/>
      <c r="B90" s="71"/>
      <c r="C90" s="70"/>
      <c r="D90" s="71"/>
      <c r="E90" s="71"/>
      <c r="F90" s="71"/>
      <c r="G90" s="71"/>
      <c r="H90" s="71"/>
      <c r="I90" s="71"/>
      <c r="J90" s="71"/>
      <c r="K90" s="71"/>
      <c r="N90" s="82"/>
      <c r="O90" s="83"/>
    </row>
    <row r="91" spans="1:16" ht="15.6">
      <c r="A91" s="91" t="s">
        <v>3</v>
      </c>
      <c r="B91" s="91"/>
      <c r="C91" s="91"/>
      <c r="D91" s="91"/>
      <c r="E91" s="13" t="s">
        <v>4</v>
      </c>
      <c r="F91" s="14">
        <v>5</v>
      </c>
      <c r="G91" s="13" t="s">
        <v>5</v>
      </c>
      <c r="H91" s="15">
        <f>7*F91+DATE(B$11,1,3)-WEEKDAY(DATE(B$11,1,3))-5</f>
        <v>44592</v>
      </c>
      <c r="I91" s="13" t="s">
        <v>6</v>
      </c>
      <c r="J91" s="92">
        <f>7*F91+DATE(B$11,1,3)-WEEKDAY(DATE(B$11,1,3))+1</f>
        <v>44598</v>
      </c>
      <c r="K91" s="93"/>
      <c r="L91" s="13"/>
      <c r="M91" s="75"/>
      <c r="N91" s="75"/>
      <c r="O91" s="9"/>
    </row>
    <row r="92" spans="1:16" ht="15.6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75" t="s">
        <v>7</v>
      </c>
      <c r="O92" s="75"/>
    </row>
    <row r="93" spans="1:16" ht="22.5" customHeight="1">
      <c r="A93" s="16"/>
      <c r="B93" s="17" t="s">
        <v>8</v>
      </c>
      <c r="C93" s="18" t="s">
        <v>9</v>
      </c>
      <c r="D93" s="18" t="s">
        <v>10</v>
      </c>
      <c r="E93" s="18" t="s">
        <v>11</v>
      </c>
      <c r="F93" s="76" t="s">
        <v>12</v>
      </c>
      <c r="G93" s="77"/>
      <c r="H93" s="18" t="s">
        <v>13</v>
      </c>
      <c r="I93" s="76" t="s">
        <v>14</v>
      </c>
      <c r="J93" s="77"/>
      <c r="K93" s="76" t="s">
        <v>15</v>
      </c>
      <c r="L93" s="77"/>
      <c r="M93" s="18" t="s">
        <v>16</v>
      </c>
      <c r="N93" s="19"/>
      <c r="O93" s="20"/>
      <c r="P93" s="21"/>
    </row>
    <row r="94" spans="1:16" ht="8.25" customHeight="1">
      <c r="A94" s="22"/>
      <c r="B94" s="23" t="s">
        <v>17</v>
      </c>
      <c r="C94" s="24">
        <f>H91</f>
        <v>44592</v>
      </c>
      <c r="D94" s="24">
        <f>C94+1</f>
        <v>44593</v>
      </c>
      <c r="E94" s="24">
        <f t="shared" ref="E94" si="9">D94+1</f>
        <v>44594</v>
      </c>
      <c r="F94" s="107">
        <f>E94+1</f>
        <v>44595</v>
      </c>
      <c r="G94" s="111"/>
      <c r="H94" s="24">
        <f>F94+1</f>
        <v>44596</v>
      </c>
      <c r="I94" s="107">
        <f>H94+1</f>
        <v>44597</v>
      </c>
      <c r="J94" s="111"/>
      <c r="K94" s="107">
        <f>I94+1</f>
        <v>44598</v>
      </c>
      <c r="L94" s="111"/>
      <c r="M94" s="25"/>
      <c r="N94" s="19"/>
      <c r="O94" s="20"/>
      <c r="P94" s="21"/>
    </row>
    <row r="95" spans="1:16" ht="22.5" customHeight="1">
      <c r="A95" s="26" t="s">
        <v>18</v>
      </c>
      <c r="B95" s="27" t="s">
        <v>19</v>
      </c>
      <c r="C95" s="28"/>
      <c r="D95" s="28">
        <v>0.41666666666666669</v>
      </c>
      <c r="E95" s="28"/>
      <c r="F95" s="87"/>
      <c r="G95" s="88"/>
      <c r="H95" s="28"/>
      <c r="I95" s="87"/>
      <c r="J95" s="88"/>
      <c r="K95" s="87"/>
      <c r="L95" s="88"/>
      <c r="M95" s="29"/>
      <c r="N95" s="30"/>
      <c r="O95" s="31"/>
      <c r="P95" s="21"/>
    </row>
    <row r="96" spans="1:16" ht="14.25" customHeight="1">
      <c r="A96" s="98" t="s">
        <v>20</v>
      </c>
      <c r="B96" s="32" t="s">
        <v>21</v>
      </c>
      <c r="C96" s="33">
        <f>IF(C97="oui","00:30",0)</f>
        <v>0</v>
      </c>
      <c r="D96" s="33" t="str">
        <f>IF(D97="oui","00:30",0)</f>
        <v>00:30</v>
      </c>
      <c r="E96" s="33">
        <f>IF(E97="oui","00:30",0)</f>
        <v>0</v>
      </c>
      <c r="F96" s="99">
        <f>IF(F97="oui","00:30",0)</f>
        <v>0</v>
      </c>
      <c r="G96" s="100"/>
      <c r="H96" s="33">
        <f>IF(H97="oui","00:30",0)</f>
        <v>0</v>
      </c>
      <c r="I96" s="99">
        <f>IF(I97="oui","00:30",0)</f>
        <v>0</v>
      </c>
      <c r="J96" s="100"/>
      <c r="K96" s="99">
        <f>IF(K97="oui","00:30",0)</f>
        <v>0</v>
      </c>
      <c r="L96" s="100"/>
      <c r="M96" s="34"/>
      <c r="N96" s="30"/>
      <c r="O96" s="31"/>
      <c r="P96" s="21"/>
    </row>
    <row r="97" spans="1:16" ht="14.25" customHeight="1">
      <c r="A97" s="98"/>
      <c r="B97" s="35" t="s">
        <v>22</v>
      </c>
      <c r="C97" s="36" t="str">
        <f>IF(C95&gt;0,"OUI","")</f>
        <v/>
      </c>
      <c r="D97" s="36" t="str">
        <f>IF(D95&gt;0,"OUI","")</f>
        <v>OUI</v>
      </c>
      <c r="E97" s="36" t="str">
        <f>IF(E95&gt;0,"OUI","")</f>
        <v/>
      </c>
      <c r="F97" s="99" t="str">
        <f>IF(F95&gt;0,"OUI","")</f>
        <v/>
      </c>
      <c r="G97" s="101"/>
      <c r="H97" s="36" t="str">
        <f>IF(H95&gt;0,"OUI","")</f>
        <v/>
      </c>
      <c r="I97" s="99" t="str">
        <f>IF(I95&gt;0,"OUI","")</f>
        <v/>
      </c>
      <c r="J97" s="101"/>
      <c r="K97" s="99" t="str">
        <f>IF(K95&gt;0,"OUI","")</f>
        <v/>
      </c>
      <c r="L97" s="101"/>
      <c r="M97" s="37"/>
      <c r="N97" s="30"/>
      <c r="O97" s="31"/>
      <c r="P97" s="21"/>
    </row>
    <row r="98" spans="1:16" ht="22.5" customHeight="1">
      <c r="A98" s="38" t="s">
        <v>23</v>
      </c>
      <c r="B98" s="39" t="s">
        <v>24</v>
      </c>
      <c r="C98" s="28"/>
      <c r="D98" s="28">
        <v>0.60416666666666663</v>
      </c>
      <c r="E98" s="28"/>
      <c r="F98" s="87"/>
      <c r="G98" s="88"/>
      <c r="H98" s="28"/>
      <c r="I98" s="87"/>
      <c r="J98" s="88"/>
      <c r="K98" s="87"/>
      <c r="L98" s="88"/>
      <c r="M98" s="40"/>
      <c r="N98" s="30"/>
      <c r="O98" s="31"/>
      <c r="P98" s="21"/>
    </row>
    <row r="99" spans="1:16" ht="9.75" customHeight="1">
      <c r="A99" s="41"/>
      <c r="B99" s="94"/>
      <c r="C99" s="95"/>
      <c r="D99" s="95"/>
      <c r="E99" s="95"/>
      <c r="F99" s="95"/>
      <c r="G99" s="95"/>
      <c r="H99" s="95"/>
      <c r="I99" s="95"/>
      <c r="J99" s="95"/>
      <c r="K99" s="95"/>
      <c r="L99" s="95"/>
      <c r="M99" s="96"/>
      <c r="N99" s="30"/>
      <c r="O99" s="31"/>
      <c r="P99" s="21"/>
    </row>
    <row r="100" spans="1:16" ht="22.5" customHeight="1">
      <c r="A100" s="42" t="s">
        <v>18</v>
      </c>
      <c r="B100" s="27" t="s">
        <v>19</v>
      </c>
      <c r="C100" s="28"/>
      <c r="D100" s="28"/>
      <c r="E100" s="28"/>
      <c r="F100" s="87"/>
      <c r="G100" s="97"/>
      <c r="H100" s="28"/>
      <c r="I100" s="87"/>
      <c r="J100" s="97"/>
      <c r="K100" s="87"/>
      <c r="L100" s="97"/>
      <c r="M100" s="29"/>
      <c r="N100" s="30"/>
      <c r="O100" s="31"/>
      <c r="P100" s="21"/>
    </row>
    <row r="101" spans="1:16" ht="14.25" customHeight="1">
      <c r="A101" s="98" t="s">
        <v>20</v>
      </c>
      <c r="B101" s="32" t="s">
        <v>21</v>
      </c>
      <c r="C101" s="33">
        <f>IF(C102="oui","00:30",0)</f>
        <v>0</v>
      </c>
      <c r="D101" s="33">
        <f>IF(D102="oui","00:30",0)</f>
        <v>0</v>
      </c>
      <c r="E101" s="33">
        <f>IF(E102="oui","00:30",0)</f>
        <v>0</v>
      </c>
      <c r="F101" s="99">
        <f>IF(F102="oui","00:30",0)</f>
        <v>0</v>
      </c>
      <c r="G101" s="100"/>
      <c r="H101" s="33">
        <f>IF(H102="oui","00:30",0)</f>
        <v>0</v>
      </c>
      <c r="I101" s="99">
        <f>IF(I102="oui","00:30",0)</f>
        <v>0</v>
      </c>
      <c r="J101" s="100"/>
      <c r="K101" s="99">
        <f>IF(K102="oui","00:30",0)</f>
        <v>0</v>
      </c>
      <c r="L101" s="100"/>
      <c r="M101" s="34"/>
      <c r="N101" s="30"/>
      <c r="O101" s="31"/>
      <c r="P101" s="21"/>
    </row>
    <row r="102" spans="1:16" ht="14.25" customHeight="1">
      <c r="A102" s="98"/>
      <c r="B102" s="35" t="s">
        <v>22</v>
      </c>
      <c r="C102" s="36" t="str">
        <f>IF(C100&gt;0,"OUI","")</f>
        <v/>
      </c>
      <c r="D102" s="36" t="str">
        <f>IF(D100&gt;0,"OUI","")</f>
        <v/>
      </c>
      <c r="E102" s="36" t="str">
        <f>IF(E100&gt;0,"OUI","")</f>
        <v/>
      </c>
      <c r="F102" s="99" t="str">
        <f>IF(F100&gt;0,"OUI","")</f>
        <v/>
      </c>
      <c r="G102" s="101"/>
      <c r="H102" s="36" t="str">
        <f>IF(H100&gt;0,"OUI","")</f>
        <v/>
      </c>
      <c r="I102" s="99" t="str">
        <f>IF(I100&gt;0,"OUI","")</f>
        <v/>
      </c>
      <c r="J102" s="101"/>
      <c r="K102" s="99" t="str">
        <f>IF(K100&gt;0,"OUI","")</f>
        <v/>
      </c>
      <c r="L102" s="101"/>
      <c r="M102" s="37"/>
      <c r="N102" s="30"/>
      <c r="O102" s="31"/>
      <c r="P102" s="21"/>
    </row>
    <row r="103" spans="1:16" ht="22.5" customHeight="1">
      <c r="A103" s="38" t="s">
        <v>25</v>
      </c>
      <c r="B103" s="43" t="s">
        <v>24</v>
      </c>
      <c r="C103" s="28"/>
      <c r="D103" s="28"/>
      <c r="E103" s="28"/>
      <c r="F103" s="87"/>
      <c r="G103" s="97"/>
      <c r="H103" s="28"/>
      <c r="I103" s="87"/>
      <c r="J103" s="97"/>
      <c r="K103" s="87"/>
      <c r="L103" s="97"/>
      <c r="M103" s="44"/>
      <c r="N103" s="30"/>
      <c r="O103" s="31"/>
      <c r="P103" s="21"/>
    </row>
    <row r="104" spans="1:16" ht="22.5" customHeight="1">
      <c r="A104" s="45"/>
      <c r="B104" s="17" t="s">
        <v>26</v>
      </c>
      <c r="C104" s="46">
        <f t="shared" ref="C104:L104" si="10">IF(C98&lt;C95,(C98+1-C95)-C96,(C98-C95)-C96)+IF(C103&lt;C100,(C103+1-C100)-C101,(C103-C100)-C101)</f>
        <v>0</v>
      </c>
      <c r="D104" s="46">
        <f t="shared" si="10"/>
        <v>0.1666666666666666</v>
      </c>
      <c r="E104" s="46">
        <f t="shared" si="10"/>
        <v>0</v>
      </c>
      <c r="F104" s="102">
        <f t="shared" si="10"/>
        <v>0</v>
      </c>
      <c r="G104" s="103">
        <f t="shared" si="10"/>
        <v>0</v>
      </c>
      <c r="H104" s="46">
        <f t="shared" si="10"/>
        <v>0</v>
      </c>
      <c r="I104" s="102">
        <f t="shared" si="10"/>
        <v>0</v>
      </c>
      <c r="J104" s="103">
        <f t="shared" si="10"/>
        <v>0</v>
      </c>
      <c r="K104" s="102">
        <f t="shared" si="10"/>
        <v>0</v>
      </c>
      <c r="L104" s="103">
        <f t="shared" si="10"/>
        <v>0</v>
      </c>
      <c r="M104" s="47"/>
      <c r="N104" s="30"/>
      <c r="O104" s="31"/>
      <c r="P104" s="21"/>
    </row>
    <row r="105" spans="1:16" ht="21" customHeight="1">
      <c r="A105" s="48"/>
      <c r="B105" s="17" t="s">
        <v>27</v>
      </c>
      <c r="C105" s="104">
        <f>C104+D104+E104+F104+H104+I104+K104</f>
        <v>0.1666666666666666</v>
      </c>
      <c r="D105" s="105"/>
      <c r="E105" s="105"/>
      <c r="F105" s="105"/>
      <c r="G105" s="105"/>
      <c r="H105" s="105"/>
      <c r="I105" s="105"/>
      <c r="J105" s="105"/>
      <c r="K105" s="105"/>
      <c r="L105" s="106"/>
      <c r="M105" s="48"/>
      <c r="N105" s="49"/>
      <c r="O105" s="49"/>
    </row>
    <row r="106" spans="1:16" ht="15.6">
      <c r="L106" s="53"/>
      <c r="M106" s="54"/>
      <c r="N106" s="78"/>
      <c r="O106" s="79"/>
    </row>
    <row r="107" spans="1:16">
      <c r="L107" s="84" t="s">
        <v>28</v>
      </c>
      <c r="M107" s="85"/>
      <c r="N107" s="80"/>
      <c r="O107" s="81"/>
    </row>
    <row r="108" spans="1:16">
      <c r="L108" s="86"/>
      <c r="M108" s="85"/>
      <c r="N108" s="80"/>
      <c r="O108" s="81"/>
    </row>
    <row r="109" spans="1:16">
      <c r="N109" s="82"/>
      <c r="O109" s="83"/>
    </row>
  </sheetData>
  <mergeCells count="216">
    <mergeCell ref="F37:G37"/>
    <mergeCell ref="I37:J37"/>
    <mergeCell ref="I56:J56"/>
    <mergeCell ref="F56:G56"/>
    <mergeCell ref="K56:L56"/>
    <mergeCell ref="K37:L37"/>
    <mergeCell ref="K18:L18"/>
    <mergeCell ref="F75:G75"/>
    <mergeCell ref="I75:J75"/>
    <mergeCell ref="K75:L75"/>
    <mergeCell ref="C105:L105"/>
    <mergeCell ref="F103:G103"/>
    <mergeCell ref="I103:J103"/>
    <mergeCell ref="K103:L103"/>
    <mergeCell ref="F104:G104"/>
    <mergeCell ref="I104:J104"/>
    <mergeCell ref="K104:L104"/>
    <mergeCell ref="A101:A102"/>
    <mergeCell ref="F101:G101"/>
    <mergeCell ref="I101:J101"/>
    <mergeCell ref="K101:L101"/>
    <mergeCell ref="F102:G102"/>
    <mergeCell ref="I102:J102"/>
    <mergeCell ref="K102:L102"/>
    <mergeCell ref="B99:M99"/>
    <mergeCell ref="F100:G100"/>
    <mergeCell ref="I100:J100"/>
    <mergeCell ref="K100:L100"/>
    <mergeCell ref="A96:A97"/>
    <mergeCell ref="F96:G96"/>
    <mergeCell ref="I96:J96"/>
    <mergeCell ref="K96:L96"/>
    <mergeCell ref="F97:G97"/>
    <mergeCell ref="I97:J97"/>
    <mergeCell ref="K97:L97"/>
    <mergeCell ref="F95:G95"/>
    <mergeCell ref="I95:J95"/>
    <mergeCell ref="K95:L95"/>
    <mergeCell ref="C86:L86"/>
    <mergeCell ref="A91:D91"/>
    <mergeCell ref="J91:K91"/>
    <mergeCell ref="F98:G98"/>
    <mergeCell ref="I98:J98"/>
    <mergeCell ref="K98:L98"/>
    <mergeCell ref="F94:G94"/>
    <mergeCell ref="I94:J94"/>
    <mergeCell ref="K94:L94"/>
    <mergeCell ref="M91:N91"/>
    <mergeCell ref="N92:O92"/>
    <mergeCell ref="F93:G93"/>
    <mergeCell ref="I93:J93"/>
    <mergeCell ref="K93:L93"/>
    <mergeCell ref="F84:G84"/>
    <mergeCell ref="I84:J84"/>
    <mergeCell ref="K84:L84"/>
    <mergeCell ref="F85:G85"/>
    <mergeCell ref="I85:J85"/>
    <mergeCell ref="K85:L85"/>
    <mergeCell ref="A82:A83"/>
    <mergeCell ref="F82:G82"/>
    <mergeCell ref="I82:J82"/>
    <mergeCell ref="K82:L82"/>
    <mergeCell ref="F83:G83"/>
    <mergeCell ref="I83:J83"/>
    <mergeCell ref="K83:L83"/>
    <mergeCell ref="F79:G79"/>
    <mergeCell ref="I79:J79"/>
    <mergeCell ref="K79:L79"/>
    <mergeCell ref="B80:M80"/>
    <mergeCell ref="F81:G81"/>
    <mergeCell ref="I81:J81"/>
    <mergeCell ref="K81:L81"/>
    <mergeCell ref="F76:G76"/>
    <mergeCell ref="I76:J76"/>
    <mergeCell ref="K76:L76"/>
    <mergeCell ref="A77:A78"/>
    <mergeCell ref="F77:G77"/>
    <mergeCell ref="I77:J77"/>
    <mergeCell ref="K77:L77"/>
    <mergeCell ref="F78:G78"/>
    <mergeCell ref="I78:J78"/>
    <mergeCell ref="K78:L78"/>
    <mergeCell ref="N73:O73"/>
    <mergeCell ref="F74:G74"/>
    <mergeCell ref="I74:J74"/>
    <mergeCell ref="K74:L74"/>
    <mergeCell ref="C67:L67"/>
    <mergeCell ref="N68:O71"/>
    <mergeCell ref="L69:M70"/>
    <mergeCell ref="A72:D72"/>
    <mergeCell ref="J72:K72"/>
    <mergeCell ref="M72:N72"/>
    <mergeCell ref="F65:G65"/>
    <mergeCell ref="I65:J65"/>
    <mergeCell ref="K65:L65"/>
    <mergeCell ref="F66:G66"/>
    <mergeCell ref="I66:J66"/>
    <mergeCell ref="K66:L66"/>
    <mergeCell ref="A63:A64"/>
    <mergeCell ref="F63:G63"/>
    <mergeCell ref="I63:J63"/>
    <mergeCell ref="K63:L63"/>
    <mergeCell ref="F64:G64"/>
    <mergeCell ref="I64:J64"/>
    <mergeCell ref="K64:L64"/>
    <mergeCell ref="B61:M61"/>
    <mergeCell ref="F62:G62"/>
    <mergeCell ref="I62:J62"/>
    <mergeCell ref="K62:L62"/>
    <mergeCell ref="A58:A59"/>
    <mergeCell ref="F58:G58"/>
    <mergeCell ref="I58:J58"/>
    <mergeCell ref="K58:L58"/>
    <mergeCell ref="F59:G59"/>
    <mergeCell ref="I59:J59"/>
    <mergeCell ref="K59:L59"/>
    <mergeCell ref="F57:G57"/>
    <mergeCell ref="I57:J57"/>
    <mergeCell ref="K57:L57"/>
    <mergeCell ref="C48:L48"/>
    <mergeCell ref="A53:D53"/>
    <mergeCell ref="J53:K53"/>
    <mergeCell ref="F60:G60"/>
    <mergeCell ref="I60:J60"/>
    <mergeCell ref="K60:L60"/>
    <mergeCell ref="N54:O54"/>
    <mergeCell ref="F55:G55"/>
    <mergeCell ref="I55:J55"/>
    <mergeCell ref="K55:L55"/>
    <mergeCell ref="F46:G46"/>
    <mergeCell ref="I46:J46"/>
    <mergeCell ref="K46:L46"/>
    <mergeCell ref="F47:G47"/>
    <mergeCell ref="I47:J47"/>
    <mergeCell ref="K47:L47"/>
    <mergeCell ref="A39:A40"/>
    <mergeCell ref="F39:G39"/>
    <mergeCell ref="I39:J39"/>
    <mergeCell ref="K39:L39"/>
    <mergeCell ref="F40:G40"/>
    <mergeCell ref="I40:J40"/>
    <mergeCell ref="K40:L40"/>
    <mergeCell ref="A44:A45"/>
    <mergeCell ref="F44:G44"/>
    <mergeCell ref="I44:J44"/>
    <mergeCell ref="K44:L44"/>
    <mergeCell ref="F45:G45"/>
    <mergeCell ref="I45:J45"/>
    <mergeCell ref="K45:L45"/>
    <mergeCell ref="F41:G41"/>
    <mergeCell ref="I41:J41"/>
    <mergeCell ref="K41:L41"/>
    <mergeCell ref="B42:M42"/>
    <mergeCell ref="F43:G43"/>
    <mergeCell ref="I43:J43"/>
    <mergeCell ref="K43:L43"/>
    <mergeCell ref="A25:A26"/>
    <mergeCell ref="F25:G25"/>
    <mergeCell ref="I25:J25"/>
    <mergeCell ref="K25:L25"/>
    <mergeCell ref="F26:G26"/>
    <mergeCell ref="I26:J26"/>
    <mergeCell ref="K26:L26"/>
    <mergeCell ref="N35:O35"/>
    <mergeCell ref="F36:G36"/>
    <mergeCell ref="I36:J36"/>
    <mergeCell ref="K36:L36"/>
    <mergeCell ref="C29:L29"/>
    <mergeCell ref="N30:O33"/>
    <mergeCell ref="L31:M32"/>
    <mergeCell ref="A34:D34"/>
    <mergeCell ref="J34:K34"/>
    <mergeCell ref="M34:N34"/>
    <mergeCell ref="B13:C13"/>
    <mergeCell ref="A15:D15"/>
    <mergeCell ref="J15:K15"/>
    <mergeCell ref="F22:G22"/>
    <mergeCell ref="I22:J22"/>
    <mergeCell ref="K22:L22"/>
    <mergeCell ref="B23:M23"/>
    <mergeCell ref="F24:G24"/>
    <mergeCell ref="I24:J24"/>
    <mergeCell ref="K24:L24"/>
    <mergeCell ref="A20:A21"/>
    <mergeCell ref="F20:G20"/>
    <mergeCell ref="I20:J20"/>
    <mergeCell ref="K20:L20"/>
    <mergeCell ref="F21:G21"/>
    <mergeCell ref="I21:J21"/>
    <mergeCell ref="K21:L21"/>
    <mergeCell ref="I18:J18"/>
    <mergeCell ref="F18:G18"/>
    <mergeCell ref="M15:N15"/>
    <mergeCell ref="N16:O16"/>
    <mergeCell ref="F17:G17"/>
    <mergeCell ref="I17:J17"/>
    <mergeCell ref="K17:L17"/>
    <mergeCell ref="N106:O109"/>
    <mergeCell ref="L107:M108"/>
    <mergeCell ref="N87:O90"/>
    <mergeCell ref="L88:M89"/>
    <mergeCell ref="N49:O52"/>
    <mergeCell ref="L50:M51"/>
    <mergeCell ref="F19:G19"/>
    <mergeCell ref="I19:J19"/>
    <mergeCell ref="K19:L19"/>
    <mergeCell ref="F27:G27"/>
    <mergeCell ref="I27:J27"/>
    <mergeCell ref="K27:L27"/>
    <mergeCell ref="F28:G28"/>
    <mergeCell ref="I28:J28"/>
    <mergeCell ref="K28:L28"/>
    <mergeCell ref="F38:G38"/>
    <mergeCell ref="I38:J38"/>
    <mergeCell ref="K38:L38"/>
    <mergeCell ref="M53:N53"/>
  </mergeCells>
  <pageMargins left="0.70866141732283472" right="0.70866141732283472" top="0.74803149606299213" bottom="0.74803149606299213" header="0.31496062992125984" footer="0.31496062992125984"/>
  <pageSetup paperSize="9" scale="57" orientation="landscape" horizontalDpi="4294967293" verticalDpi="360" r:id="rId1"/>
  <rowBreaks count="1" manualBreakCount="1">
    <brk id="51" max="1638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90BC8-7484-4E60-88C1-B1D91CC44031}">
  <sheetPr codeName="Feuil2"/>
  <dimension ref="A11:Q109"/>
  <sheetViews>
    <sheetView showZeros="0" topLeftCell="A101" zoomScaleNormal="100" workbookViewId="0">
      <selection activeCell="L106" sqref="L106:O109"/>
    </sheetView>
  </sheetViews>
  <sheetFormatPr baseColWidth="10" defaultRowHeight="14.4"/>
  <cols>
    <col min="2" max="2" width="20.6640625" bestFit="1" customWidth="1"/>
    <col min="3" max="5" width="13.6640625" customWidth="1"/>
    <col min="6" max="6" width="3.6640625" customWidth="1"/>
    <col min="7" max="7" width="10.6640625" customWidth="1"/>
    <col min="8" max="8" width="13.6640625" customWidth="1"/>
    <col min="9" max="9" width="3.6640625" customWidth="1"/>
    <col min="10" max="10" width="10.88671875" customWidth="1"/>
    <col min="11" max="11" width="3.88671875" customWidth="1"/>
    <col min="12" max="12" width="10.6640625" customWidth="1"/>
    <col min="13" max="13" width="13.6640625" customWidth="1"/>
  </cols>
  <sheetData>
    <row r="11" spans="1:17" ht="77.25" customHeight="1">
      <c r="A11" s="1" t="s">
        <v>0</v>
      </c>
      <c r="B11" s="2">
        <v>2022</v>
      </c>
      <c r="E11" s="3"/>
      <c r="L11" s="4"/>
      <c r="M11" s="4"/>
      <c r="N11" s="4"/>
      <c r="O11" s="4"/>
      <c r="P11" s="4"/>
      <c r="Q11" s="4"/>
    </row>
    <row r="12" spans="1:17" s="5" customFormat="1" ht="14.25" customHeight="1">
      <c r="B12" s="6"/>
      <c r="D12" s="7"/>
    </row>
    <row r="13" spans="1:17" ht="16.2">
      <c r="A13" s="8" t="s">
        <v>1</v>
      </c>
      <c r="B13" s="89"/>
      <c r="C13" s="89"/>
      <c r="D13" s="9"/>
      <c r="E13" s="9"/>
      <c r="F13" s="9"/>
      <c r="G13" s="10" t="s">
        <v>2</v>
      </c>
      <c r="H13" s="11" t="s">
        <v>43</v>
      </c>
      <c r="I13" s="12"/>
      <c r="J13" s="12"/>
      <c r="K13" s="9"/>
      <c r="L13" s="9"/>
      <c r="M13" s="9"/>
      <c r="N13" s="9"/>
      <c r="O13" s="9"/>
    </row>
    <row r="14" spans="1:17" ht="15.6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7" ht="15.6">
      <c r="A15" s="90" t="s">
        <v>3</v>
      </c>
      <c r="B15" s="91"/>
      <c r="C15" s="91"/>
      <c r="D15" s="91"/>
      <c r="E15" s="13" t="s">
        <v>4</v>
      </c>
      <c r="F15" s="14">
        <v>1</v>
      </c>
      <c r="G15" s="13" t="s">
        <v>5</v>
      </c>
      <c r="H15" s="15">
        <f>7*F15+DATE(B$11,1,3)-WEEKDAY(DATE(B$11,1,3))-5</f>
        <v>44564</v>
      </c>
      <c r="I15" s="13" t="s">
        <v>6</v>
      </c>
      <c r="J15" s="92">
        <f>7*F15+DATE(B$11,1,3)-WEEKDAY(DATE(B$11,1,3))+1</f>
        <v>44570</v>
      </c>
      <c r="K15" s="93"/>
      <c r="L15" s="13"/>
      <c r="M15" s="75"/>
      <c r="N15" s="75"/>
      <c r="O15" s="9"/>
    </row>
    <row r="16" spans="1:17" ht="15.6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75" t="s">
        <v>7</v>
      </c>
      <c r="O16" s="75"/>
    </row>
    <row r="17" spans="1:16" ht="22.5" customHeight="1">
      <c r="A17" s="16"/>
      <c r="B17" s="17" t="s">
        <v>8</v>
      </c>
      <c r="C17" s="18" t="s">
        <v>9</v>
      </c>
      <c r="D17" s="18" t="s">
        <v>10</v>
      </c>
      <c r="E17" s="18" t="s">
        <v>11</v>
      </c>
      <c r="F17" s="76" t="s">
        <v>12</v>
      </c>
      <c r="G17" s="77"/>
      <c r="H17" s="18" t="s">
        <v>13</v>
      </c>
      <c r="I17" s="76" t="s">
        <v>14</v>
      </c>
      <c r="J17" s="77"/>
      <c r="K17" s="76" t="s">
        <v>15</v>
      </c>
      <c r="L17" s="77"/>
      <c r="M17" s="18" t="s">
        <v>16</v>
      </c>
      <c r="N17" s="19"/>
      <c r="O17" s="20"/>
      <c r="P17" s="21"/>
    </row>
    <row r="18" spans="1:16" ht="8.25" customHeight="1">
      <c r="A18" s="22"/>
      <c r="B18" s="23" t="s">
        <v>17</v>
      </c>
      <c r="C18" s="24">
        <f>7*F15+DATE(B$11,1,3)-WEEKDAY(DATE(B$11,1,3))-5</f>
        <v>44564</v>
      </c>
      <c r="D18" s="24">
        <f>7*F15+DATE(B$11,1,3)-WEEKDAY(DATE(B$11,1,3))-4</f>
        <v>44565</v>
      </c>
      <c r="E18" s="24">
        <f>7*F15+DATE(B$11,1,3)-WEEKDAY(DATE(B$11,1,3))-3</f>
        <v>44566</v>
      </c>
      <c r="F18" s="107">
        <f>7*F15+DATE(B$11,1,3)-WEEKDAY(DATE(B$11,1,3))-2</f>
        <v>44567</v>
      </c>
      <c r="G18" s="108"/>
      <c r="H18" s="24">
        <f>7*F15+DATE(B$11,1,3)-WEEKDAY(DATE(B$11,1,3))-1</f>
        <v>44568</v>
      </c>
      <c r="I18" s="107">
        <f>7*F15+DATE(B$11,1,3)-WEEKDAY(DATE(B$11,1,3))-0</f>
        <v>44569</v>
      </c>
      <c r="J18" s="108"/>
      <c r="K18" s="107">
        <f>7*F15+DATE(B$11,1,3)-WEEKDAY(DATE(B$11,1,3))+1</f>
        <v>44570</v>
      </c>
      <c r="L18" s="108"/>
      <c r="M18" s="25"/>
      <c r="N18" s="19"/>
      <c r="O18" s="20"/>
      <c r="P18" s="21"/>
    </row>
    <row r="19" spans="1:16" ht="22.5" customHeight="1">
      <c r="A19" s="26" t="s">
        <v>18</v>
      </c>
      <c r="B19" s="27" t="s">
        <v>19</v>
      </c>
      <c r="C19" s="28"/>
      <c r="D19" s="28"/>
      <c r="E19" s="28"/>
      <c r="F19" s="87"/>
      <c r="G19" s="88"/>
      <c r="H19" s="28"/>
      <c r="I19" s="87"/>
      <c r="J19" s="88"/>
      <c r="K19" s="87"/>
      <c r="L19" s="88"/>
      <c r="M19" s="29"/>
      <c r="N19" s="30"/>
      <c r="O19" s="31"/>
      <c r="P19" s="21"/>
    </row>
    <row r="20" spans="1:16" ht="14.25" customHeight="1">
      <c r="A20" s="98" t="s">
        <v>20</v>
      </c>
      <c r="B20" s="32" t="s">
        <v>21</v>
      </c>
      <c r="C20" s="33">
        <f>IF(C21="oui","00:30",0)</f>
        <v>0</v>
      </c>
      <c r="D20" s="33">
        <f>IF(D21="oui","00:30",0)</f>
        <v>0</v>
      </c>
      <c r="E20" s="33">
        <f>IF(E21="oui","00:30",0)</f>
        <v>0</v>
      </c>
      <c r="F20" s="99">
        <f>IF(F21="oui","00:30",0)</f>
        <v>0</v>
      </c>
      <c r="G20" s="100"/>
      <c r="H20" s="33">
        <f>IF(H21="oui","00:30",0)</f>
        <v>0</v>
      </c>
      <c r="I20" s="99">
        <f>IF(I21="oui","00:30",0)</f>
        <v>0</v>
      </c>
      <c r="J20" s="100"/>
      <c r="K20" s="99">
        <f>IF(K21="oui","00:30",0)</f>
        <v>0</v>
      </c>
      <c r="L20" s="100"/>
      <c r="M20" s="34"/>
      <c r="N20" s="30"/>
      <c r="O20" s="31"/>
      <c r="P20" s="21"/>
    </row>
    <row r="21" spans="1:16" ht="14.25" customHeight="1">
      <c r="A21" s="98"/>
      <c r="B21" s="35" t="s">
        <v>22</v>
      </c>
      <c r="C21" s="36" t="str">
        <f>IF(C19&gt;0,"OUI","")</f>
        <v/>
      </c>
      <c r="D21" s="36" t="str">
        <f>IF(D19&gt;0,"OUI","")</f>
        <v/>
      </c>
      <c r="E21" s="36" t="str">
        <f>IF(E19&gt;0,"OUI","")</f>
        <v/>
      </c>
      <c r="F21" s="99" t="str">
        <f>IF(F19&gt;0,"OUI","")</f>
        <v/>
      </c>
      <c r="G21" s="101"/>
      <c r="H21" s="36" t="str">
        <f>IF(H19&gt;0,"OUI","")</f>
        <v/>
      </c>
      <c r="I21" s="99" t="str">
        <f>IF(I19&gt;0,"OUI","")</f>
        <v/>
      </c>
      <c r="J21" s="101"/>
      <c r="K21" s="99" t="str">
        <f>IF(K19&gt;0,"OUI","")</f>
        <v/>
      </c>
      <c r="L21" s="101"/>
      <c r="M21" s="37"/>
      <c r="N21" s="30"/>
      <c r="O21" s="31"/>
      <c r="P21" s="21"/>
    </row>
    <row r="22" spans="1:16" ht="22.5" customHeight="1">
      <c r="A22" s="38" t="s">
        <v>23</v>
      </c>
      <c r="B22" s="39" t="s">
        <v>24</v>
      </c>
      <c r="C22" s="28"/>
      <c r="D22" s="28"/>
      <c r="E22" s="28"/>
      <c r="F22" s="87"/>
      <c r="G22" s="88"/>
      <c r="H22" s="28"/>
      <c r="I22" s="87"/>
      <c r="J22" s="88"/>
      <c r="K22" s="87"/>
      <c r="L22" s="88"/>
      <c r="M22" s="40"/>
      <c r="N22" s="30"/>
      <c r="O22" s="31"/>
      <c r="P22" s="21"/>
    </row>
    <row r="23" spans="1:16" ht="9.75" customHeight="1">
      <c r="A23" s="41"/>
      <c r="B23" s="94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6"/>
      <c r="N23" s="30"/>
      <c r="O23" s="31"/>
      <c r="P23" s="21"/>
    </row>
    <row r="24" spans="1:16" ht="22.5" customHeight="1">
      <c r="A24" s="42" t="s">
        <v>18</v>
      </c>
      <c r="B24" s="27" t="s">
        <v>19</v>
      </c>
      <c r="C24" s="28"/>
      <c r="D24" s="28"/>
      <c r="E24" s="28"/>
      <c r="F24" s="87"/>
      <c r="G24" s="97"/>
      <c r="H24" s="28"/>
      <c r="I24" s="87"/>
      <c r="J24" s="97"/>
      <c r="K24" s="87"/>
      <c r="L24" s="97"/>
      <c r="M24" s="29"/>
      <c r="N24" s="30"/>
      <c r="O24" s="31"/>
      <c r="P24" s="21"/>
    </row>
    <row r="25" spans="1:16" ht="14.25" customHeight="1">
      <c r="A25" s="98" t="s">
        <v>20</v>
      </c>
      <c r="B25" s="32" t="s">
        <v>21</v>
      </c>
      <c r="C25" s="33">
        <f>IF(C26="oui","00:30",0)</f>
        <v>0</v>
      </c>
      <c r="D25" s="33">
        <f>IF(D26="oui","00:30",0)</f>
        <v>0</v>
      </c>
      <c r="E25" s="33">
        <f>IF(E26="oui","00:30",0)</f>
        <v>0</v>
      </c>
      <c r="F25" s="99">
        <f>IF(F26="oui","00:30",0)</f>
        <v>0</v>
      </c>
      <c r="G25" s="100"/>
      <c r="H25" s="33">
        <f>IF(H26="oui","00:30",0)</f>
        <v>0</v>
      </c>
      <c r="I25" s="99">
        <f>IF(I26="oui","00:30",0)</f>
        <v>0</v>
      </c>
      <c r="J25" s="100"/>
      <c r="K25" s="99">
        <f>IF(K26="oui","00:30",0)</f>
        <v>0</v>
      </c>
      <c r="L25" s="100"/>
      <c r="M25" s="34"/>
      <c r="N25" s="30"/>
      <c r="O25" s="31"/>
      <c r="P25" s="21"/>
    </row>
    <row r="26" spans="1:16" ht="14.25" customHeight="1">
      <c r="A26" s="98"/>
      <c r="B26" s="35" t="s">
        <v>22</v>
      </c>
      <c r="C26" s="36" t="str">
        <f>IF(C24&gt;0,"OUI","")</f>
        <v/>
      </c>
      <c r="D26" s="36" t="str">
        <f>IF(D24&gt;0,"OUI","")</f>
        <v/>
      </c>
      <c r="E26" s="36" t="str">
        <f>IF(E24&gt;0,"OUI","")</f>
        <v/>
      </c>
      <c r="F26" s="99" t="str">
        <f>IF(F24&gt;0,"OUI","")</f>
        <v/>
      </c>
      <c r="G26" s="101"/>
      <c r="H26" s="36" t="str">
        <f>IF(H24&gt;0,"OUI","")</f>
        <v/>
      </c>
      <c r="I26" s="99" t="str">
        <f>IF(I24&gt;0,"OUI","")</f>
        <v/>
      </c>
      <c r="J26" s="101"/>
      <c r="K26" s="99" t="str">
        <f>IF(K24&gt;0,"OUI","")</f>
        <v/>
      </c>
      <c r="L26" s="101"/>
      <c r="M26" s="37"/>
      <c r="N26" s="30"/>
      <c r="O26" s="31"/>
      <c r="P26" s="21"/>
    </row>
    <row r="27" spans="1:16" ht="22.5" customHeight="1">
      <c r="A27" s="38" t="s">
        <v>25</v>
      </c>
      <c r="B27" s="43" t="s">
        <v>24</v>
      </c>
      <c r="C27" s="28"/>
      <c r="D27" s="28"/>
      <c r="E27" s="28"/>
      <c r="F27" s="87"/>
      <c r="G27" s="97"/>
      <c r="H27" s="28"/>
      <c r="I27" s="87"/>
      <c r="J27" s="97"/>
      <c r="K27" s="87"/>
      <c r="L27" s="97"/>
      <c r="M27" s="44"/>
      <c r="N27" s="30"/>
      <c r="O27" s="31"/>
      <c r="P27" s="21"/>
    </row>
    <row r="28" spans="1:16" ht="22.5" customHeight="1">
      <c r="A28" s="45"/>
      <c r="B28" s="17" t="s">
        <v>26</v>
      </c>
      <c r="C28" s="46">
        <f t="shared" ref="C28:L28" si="0">IF(C22&lt;C19,(C22+1-C19)-C20,(C22-C19)-C20)+IF(C27&lt;C24,(C27+1-C24)-C25,(C27-C24)-C25)</f>
        <v>0</v>
      </c>
      <c r="D28" s="46">
        <f t="shared" si="0"/>
        <v>0</v>
      </c>
      <c r="E28" s="46">
        <f t="shared" si="0"/>
        <v>0</v>
      </c>
      <c r="F28" s="102">
        <f t="shared" si="0"/>
        <v>0</v>
      </c>
      <c r="G28" s="103">
        <f t="shared" si="0"/>
        <v>0</v>
      </c>
      <c r="H28" s="46">
        <f t="shared" si="0"/>
        <v>0</v>
      </c>
      <c r="I28" s="102">
        <f t="shared" si="0"/>
        <v>0</v>
      </c>
      <c r="J28" s="103">
        <f t="shared" si="0"/>
        <v>0</v>
      </c>
      <c r="K28" s="102">
        <f t="shared" si="0"/>
        <v>0</v>
      </c>
      <c r="L28" s="103">
        <f t="shared" si="0"/>
        <v>0</v>
      </c>
      <c r="M28" s="47"/>
      <c r="N28" s="30"/>
      <c r="O28" s="31"/>
      <c r="P28" s="21"/>
    </row>
    <row r="29" spans="1:16" ht="21" customHeight="1">
      <c r="A29" s="48"/>
      <c r="B29" s="17" t="s">
        <v>27</v>
      </c>
      <c r="C29" s="104">
        <f>C28+D28+E28+F28+H28+I28+K28</f>
        <v>0</v>
      </c>
      <c r="D29" s="105"/>
      <c r="E29" s="105"/>
      <c r="F29" s="105"/>
      <c r="G29" s="105"/>
      <c r="H29" s="105"/>
      <c r="I29" s="105"/>
      <c r="J29" s="105"/>
      <c r="K29" s="105"/>
      <c r="L29" s="106"/>
      <c r="M29" s="48"/>
      <c r="N29" s="49"/>
      <c r="O29" s="49"/>
    </row>
    <row r="30" spans="1:16" ht="12.75" customHeight="1">
      <c r="A30" s="50"/>
      <c r="C30" s="51"/>
      <c r="D30" s="51"/>
      <c r="E30" s="51"/>
      <c r="F30" s="52"/>
      <c r="G30" s="53"/>
      <c r="H30" s="51"/>
      <c r="I30" s="51"/>
      <c r="J30" s="53"/>
      <c r="K30" s="51"/>
      <c r="L30" s="53"/>
      <c r="M30" s="54"/>
      <c r="N30" s="78"/>
      <c r="O30" s="79"/>
    </row>
    <row r="31" spans="1:16">
      <c r="A31" s="21"/>
      <c r="L31" s="84" t="s">
        <v>28</v>
      </c>
      <c r="M31" s="85"/>
      <c r="N31" s="80"/>
      <c r="O31" s="81"/>
    </row>
    <row r="32" spans="1:16" ht="16.5" customHeight="1">
      <c r="L32" s="86"/>
      <c r="M32" s="85"/>
      <c r="N32" s="80"/>
      <c r="O32" s="81"/>
    </row>
    <row r="33" spans="1:16">
      <c r="N33" s="82"/>
      <c r="O33" s="83"/>
    </row>
    <row r="34" spans="1:16" ht="15.6">
      <c r="A34" s="91" t="s">
        <v>3</v>
      </c>
      <c r="B34" s="91"/>
      <c r="C34" s="91"/>
      <c r="D34" s="91"/>
      <c r="E34" s="13" t="s">
        <v>4</v>
      </c>
      <c r="F34" s="14">
        <v>2</v>
      </c>
      <c r="G34" s="13" t="s">
        <v>5</v>
      </c>
      <c r="H34" s="15">
        <f>7*F34+DATE(B$11,1,3)-WEEKDAY(DATE(B$11,1,3))-5</f>
        <v>44571</v>
      </c>
      <c r="I34" s="13" t="s">
        <v>6</v>
      </c>
      <c r="J34" s="92">
        <f>7*F34+DATE(B$11,1,3)-WEEKDAY(DATE(B$11,1,3))+1</f>
        <v>44577</v>
      </c>
      <c r="K34" s="93"/>
      <c r="L34" s="13"/>
      <c r="M34" s="75"/>
      <c r="N34" s="75"/>
      <c r="O34" s="9"/>
    </row>
    <row r="35" spans="1:16" ht="15.6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75" t="s">
        <v>7</v>
      </c>
      <c r="O35" s="75"/>
    </row>
    <row r="36" spans="1:16" ht="22.5" customHeight="1">
      <c r="A36" s="16"/>
      <c r="B36" s="17" t="s">
        <v>8</v>
      </c>
      <c r="C36" s="18" t="s">
        <v>9</v>
      </c>
      <c r="D36" s="18" t="s">
        <v>10</v>
      </c>
      <c r="E36" s="18" t="s">
        <v>11</v>
      </c>
      <c r="F36" s="76" t="s">
        <v>12</v>
      </c>
      <c r="G36" s="77"/>
      <c r="H36" s="18" t="s">
        <v>13</v>
      </c>
      <c r="I36" s="76" t="s">
        <v>14</v>
      </c>
      <c r="J36" s="77"/>
      <c r="K36" s="76" t="s">
        <v>15</v>
      </c>
      <c r="L36" s="77"/>
      <c r="M36" s="18" t="s">
        <v>16</v>
      </c>
      <c r="N36" s="19"/>
      <c r="O36" s="20"/>
      <c r="P36" s="21"/>
    </row>
    <row r="37" spans="1:16" ht="8.25" customHeight="1">
      <c r="A37" s="22"/>
      <c r="B37" s="23" t="s">
        <v>17</v>
      </c>
      <c r="C37" s="24">
        <f>7*F34+DATE(B$11,1,3)-WEEKDAY(DATE(B$11,1,3))-5</f>
        <v>44571</v>
      </c>
      <c r="D37" s="24">
        <f>7*F34+DATE(B$11,1,3)-WEEKDAY(DATE(B$11,1,3))-4</f>
        <v>44572</v>
      </c>
      <c r="E37" s="24">
        <f>7*F34+DATE(B$11,1,3)-WEEKDAY(DATE(B$11,1,3))-3</f>
        <v>44573</v>
      </c>
      <c r="F37" s="107">
        <f>7*F34+DATE(B$11,1,3)-WEEKDAY(DATE(B$11,1,3))-2</f>
        <v>44574</v>
      </c>
      <c r="G37" s="108"/>
      <c r="H37" s="24">
        <f>7*F34+DATE(B$11,1,3)-WEEKDAY(DATE(B$11,1,3))-1</f>
        <v>44575</v>
      </c>
      <c r="I37" s="107">
        <f>7*F34+DATE(B$11,1,3)-WEEKDAY(DATE(B$11,1,3))-0</f>
        <v>44576</v>
      </c>
      <c r="J37" s="108"/>
      <c r="K37" s="107">
        <f>7*F34+DATE(B$11,1,3)-WEEKDAY(DATE(B$11,1,3))+1</f>
        <v>44577</v>
      </c>
      <c r="L37" s="108"/>
      <c r="M37" s="25"/>
      <c r="N37" s="19"/>
      <c r="O37" s="20"/>
      <c r="P37" s="21"/>
    </row>
    <row r="38" spans="1:16" ht="22.5" customHeight="1">
      <c r="A38" s="26" t="s">
        <v>18</v>
      </c>
      <c r="B38" s="27" t="s">
        <v>19</v>
      </c>
      <c r="C38" s="28"/>
      <c r="D38" s="28"/>
      <c r="E38" s="28"/>
      <c r="F38" s="87"/>
      <c r="G38" s="97"/>
      <c r="H38" s="28"/>
      <c r="I38" s="87"/>
      <c r="J38" s="97"/>
      <c r="K38" s="87"/>
      <c r="L38" s="97"/>
      <c r="M38" s="29"/>
      <c r="N38" s="30"/>
      <c r="O38" s="31"/>
    </row>
    <row r="39" spans="1:16" ht="14.25" customHeight="1">
      <c r="A39" s="98" t="s">
        <v>20</v>
      </c>
      <c r="B39" s="32" t="s">
        <v>21</v>
      </c>
      <c r="C39" s="33">
        <f>IF(C40="oui","00:30",0)</f>
        <v>0</v>
      </c>
      <c r="D39" s="33">
        <f>IF(D40="oui","00:30",0)</f>
        <v>0</v>
      </c>
      <c r="E39" s="33">
        <f>IF(E40="oui","00:30",0)</f>
        <v>0</v>
      </c>
      <c r="F39" s="99">
        <f>IF(F40="oui","00:30",0)</f>
        <v>0</v>
      </c>
      <c r="G39" s="100"/>
      <c r="H39" s="33">
        <f>IF(H40="oui","00:30",0)</f>
        <v>0</v>
      </c>
      <c r="I39" s="99">
        <f>IF(I40="oui","00:30",0)</f>
        <v>0</v>
      </c>
      <c r="J39" s="100"/>
      <c r="K39" s="99">
        <f>IF(K40="oui","00:30",0)</f>
        <v>0</v>
      </c>
      <c r="L39" s="100"/>
      <c r="M39" s="34"/>
      <c r="N39" s="30"/>
      <c r="O39" s="31"/>
    </row>
    <row r="40" spans="1:16" ht="14.25" customHeight="1">
      <c r="A40" s="98"/>
      <c r="B40" s="35" t="s">
        <v>22</v>
      </c>
      <c r="C40" s="36" t="str">
        <f>IF(C38&gt;0,"OUI","")</f>
        <v/>
      </c>
      <c r="D40" s="36" t="str">
        <f>IF(D38&gt;0,"OUI","")</f>
        <v/>
      </c>
      <c r="E40" s="36" t="str">
        <f>IF(E38&gt;0,"OUI","")</f>
        <v/>
      </c>
      <c r="F40" s="99" t="str">
        <f>IF(F38&gt;0,"OUI","")</f>
        <v/>
      </c>
      <c r="G40" s="101"/>
      <c r="H40" s="36" t="str">
        <f>IF(H38&gt;0,"OUI","")</f>
        <v/>
      </c>
      <c r="I40" s="99" t="str">
        <f>IF(I38&gt;0,"OUI","")</f>
        <v/>
      </c>
      <c r="J40" s="101"/>
      <c r="K40" s="99" t="str">
        <f>IF(K38&gt;0,"OUI","")</f>
        <v/>
      </c>
      <c r="L40" s="101"/>
      <c r="M40" s="37"/>
      <c r="N40" s="30"/>
      <c r="O40" s="31"/>
    </row>
    <row r="41" spans="1:16" ht="22.5" customHeight="1">
      <c r="A41" s="38" t="s">
        <v>23</v>
      </c>
      <c r="B41" s="39" t="s">
        <v>24</v>
      </c>
      <c r="C41" s="28"/>
      <c r="D41" s="28"/>
      <c r="E41" s="28"/>
      <c r="F41" s="87"/>
      <c r="G41" s="97"/>
      <c r="H41" s="28"/>
      <c r="I41" s="87"/>
      <c r="J41" s="97"/>
      <c r="K41" s="87"/>
      <c r="L41" s="97"/>
      <c r="M41" s="40"/>
      <c r="N41" s="30"/>
      <c r="O41" s="31"/>
    </row>
    <row r="42" spans="1:16" ht="9.75" customHeight="1">
      <c r="A42" s="41"/>
      <c r="B42" s="94"/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6"/>
      <c r="N42" s="30"/>
      <c r="O42" s="31"/>
      <c r="P42" s="21"/>
    </row>
    <row r="43" spans="1:16" ht="22.5" customHeight="1">
      <c r="A43" s="42" t="s">
        <v>18</v>
      </c>
      <c r="B43" s="27" t="s">
        <v>19</v>
      </c>
      <c r="C43" s="28"/>
      <c r="D43" s="28"/>
      <c r="E43" s="28"/>
      <c r="F43" s="87"/>
      <c r="G43" s="97"/>
      <c r="H43" s="28"/>
      <c r="I43" s="87"/>
      <c r="J43" s="97"/>
      <c r="K43" s="87"/>
      <c r="L43" s="97"/>
      <c r="M43" s="29"/>
      <c r="N43" s="30"/>
      <c r="O43" s="31"/>
      <c r="P43" s="21"/>
    </row>
    <row r="44" spans="1:16" ht="14.25" customHeight="1">
      <c r="A44" s="98" t="s">
        <v>20</v>
      </c>
      <c r="B44" s="32" t="s">
        <v>21</v>
      </c>
      <c r="C44" s="33">
        <f>IF(C45="oui","00:30",0)</f>
        <v>0</v>
      </c>
      <c r="D44" s="33">
        <f>IF(D45="oui","00:30",0)</f>
        <v>0</v>
      </c>
      <c r="E44" s="33">
        <f>IF(E45="oui","00:30",0)</f>
        <v>0</v>
      </c>
      <c r="F44" s="99">
        <f>IF(F45="oui","00:30",0)</f>
        <v>0</v>
      </c>
      <c r="G44" s="100"/>
      <c r="H44" s="33">
        <f>IF(H45="oui","00:30",0)</f>
        <v>0</v>
      </c>
      <c r="I44" s="99">
        <f>IF(I45="oui","00:30",0)</f>
        <v>0</v>
      </c>
      <c r="J44" s="100"/>
      <c r="K44" s="99">
        <f>IF(K45="oui","00:30",0)</f>
        <v>0</v>
      </c>
      <c r="L44" s="100"/>
      <c r="M44" s="34"/>
      <c r="N44" s="30"/>
      <c r="O44" s="31"/>
      <c r="P44" s="21"/>
    </row>
    <row r="45" spans="1:16" ht="14.25" customHeight="1">
      <c r="A45" s="98"/>
      <c r="B45" s="35" t="s">
        <v>22</v>
      </c>
      <c r="C45" s="36" t="str">
        <f>IF(C43&gt;0,"OUI","")</f>
        <v/>
      </c>
      <c r="D45" s="36" t="str">
        <f>IF(D43&gt;0,"OUI","")</f>
        <v/>
      </c>
      <c r="E45" s="36" t="str">
        <f>IF(E43&gt;0,"OUI","")</f>
        <v/>
      </c>
      <c r="F45" s="99" t="str">
        <f>IF(F43&gt;0,"OUI","")</f>
        <v/>
      </c>
      <c r="G45" s="101"/>
      <c r="H45" s="36" t="str">
        <f>IF(H43&gt;0,"OUI","")</f>
        <v/>
      </c>
      <c r="I45" s="99" t="str">
        <f>IF(I43&gt;0,"OUI","")</f>
        <v/>
      </c>
      <c r="J45" s="101"/>
      <c r="K45" s="99" t="str">
        <f>IF(K43&gt;0,"OUI","")</f>
        <v/>
      </c>
      <c r="L45" s="101"/>
      <c r="M45" s="37"/>
      <c r="N45" s="30"/>
      <c r="O45" s="31"/>
      <c r="P45" s="21"/>
    </row>
    <row r="46" spans="1:16" ht="22.5" customHeight="1">
      <c r="A46" s="38" t="s">
        <v>25</v>
      </c>
      <c r="B46" s="43" t="s">
        <v>24</v>
      </c>
      <c r="C46" s="28"/>
      <c r="D46" s="28"/>
      <c r="E46" s="28"/>
      <c r="F46" s="87"/>
      <c r="G46" s="97"/>
      <c r="H46" s="28"/>
      <c r="I46" s="87"/>
      <c r="J46" s="97"/>
      <c r="K46" s="87"/>
      <c r="L46" s="97"/>
      <c r="M46" s="44"/>
      <c r="N46" s="30"/>
      <c r="O46" s="31"/>
      <c r="P46" s="21"/>
    </row>
    <row r="47" spans="1:16" ht="22.5" customHeight="1">
      <c r="A47" s="45"/>
      <c r="B47" s="17" t="s">
        <v>26</v>
      </c>
      <c r="C47" s="46">
        <f t="shared" ref="C47:L47" si="1">IF(C41&lt;C38,(C41+1-C38)-C39,(C41-C38)-C39)+IF(C46&lt;C43,(C46+1-C43)-C44,(C46-C43)-C44)</f>
        <v>0</v>
      </c>
      <c r="D47" s="46">
        <f t="shared" si="1"/>
        <v>0</v>
      </c>
      <c r="E47" s="46">
        <f t="shared" si="1"/>
        <v>0</v>
      </c>
      <c r="F47" s="102">
        <f t="shared" si="1"/>
        <v>0</v>
      </c>
      <c r="G47" s="103">
        <f t="shared" si="1"/>
        <v>0</v>
      </c>
      <c r="H47" s="46">
        <f t="shared" si="1"/>
        <v>0</v>
      </c>
      <c r="I47" s="102">
        <f t="shared" si="1"/>
        <v>0</v>
      </c>
      <c r="J47" s="103">
        <f t="shared" si="1"/>
        <v>0</v>
      </c>
      <c r="K47" s="102">
        <f t="shared" si="1"/>
        <v>0</v>
      </c>
      <c r="L47" s="103">
        <f t="shared" si="1"/>
        <v>0</v>
      </c>
      <c r="M47" s="47"/>
      <c r="N47" s="30"/>
      <c r="O47" s="31"/>
      <c r="P47" s="21"/>
    </row>
    <row r="48" spans="1:16" ht="21" customHeight="1">
      <c r="A48" s="48"/>
      <c r="B48" s="17" t="s">
        <v>27</v>
      </c>
      <c r="C48" s="104">
        <f>C47+D47+E47+F47+H47+I47+K47</f>
        <v>0</v>
      </c>
      <c r="D48" s="105"/>
      <c r="E48" s="105"/>
      <c r="F48" s="105"/>
      <c r="G48" s="105"/>
      <c r="H48" s="105"/>
      <c r="I48" s="105"/>
      <c r="J48" s="105"/>
      <c r="K48" s="105"/>
      <c r="L48" s="106"/>
      <c r="M48" s="48"/>
      <c r="N48" s="49"/>
      <c r="O48" s="49"/>
    </row>
    <row r="49" spans="1:17" ht="21" customHeight="1">
      <c r="A49" s="48"/>
      <c r="B49" s="71"/>
      <c r="C49" s="70"/>
      <c r="D49" s="71"/>
      <c r="E49" s="71"/>
      <c r="F49" s="71"/>
      <c r="G49" s="71"/>
      <c r="H49" s="71"/>
      <c r="I49" s="71"/>
      <c r="J49" s="71"/>
      <c r="K49" s="71"/>
      <c r="L49" s="53"/>
      <c r="M49" s="54"/>
      <c r="N49" s="78"/>
      <c r="O49" s="79"/>
    </row>
    <row r="50" spans="1:17" ht="21" customHeight="1">
      <c r="A50" s="48"/>
      <c r="B50" s="71"/>
      <c r="C50" s="70"/>
      <c r="D50" s="71"/>
      <c r="E50" s="71"/>
      <c r="F50" s="71"/>
      <c r="G50" s="71"/>
      <c r="H50" s="71"/>
      <c r="I50" s="71"/>
      <c r="J50" s="71"/>
      <c r="K50" s="71"/>
      <c r="L50" s="84" t="s">
        <v>28</v>
      </c>
      <c r="M50" s="85"/>
      <c r="N50" s="80"/>
      <c r="O50" s="81"/>
    </row>
    <row r="51" spans="1:17" ht="21" customHeight="1">
      <c r="A51" s="48"/>
      <c r="B51" s="71"/>
      <c r="C51" s="70"/>
      <c r="D51" s="71"/>
      <c r="E51" s="71"/>
      <c r="F51" s="71"/>
      <c r="G51" s="71"/>
      <c r="H51" s="71"/>
      <c r="I51" s="71"/>
      <c r="J51" s="71"/>
      <c r="K51" s="71"/>
      <c r="L51" s="86"/>
      <c r="M51" s="85"/>
      <c r="N51" s="80"/>
      <c r="O51" s="81"/>
    </row>
    <row r="52" spans="1:17" ht="15.6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N52" s="82"/>
      <c r="O52" s="83"/>
    </row>
    <row r="53" spans="1:17" ht="15.6">
      <c r="A53" s="91" t="s">
        <v>3</v>
      </c>
      <c r="B53" s="91"/>
      <c r="C53" s="91"/>
      <c r="D53" s="91"/>
      <c r="E53" s="13" t="s">
        <v>4</v>
      </c>
      <c r="F53" s="14">
        <v>3</v>
      </c>
      <c r="G53" s="13" t="s">
        <v>5</v>
      </c>
      <c r="H53" s="15">
        <f>7*F53+DATE(B$11,1,3)-WEEKDAY(DATE(B$11,1,3))-5</f>
        <v>44578</v>
      </c>
      <c r="I53" s="13" t="s">
        <v>6</v>
      </c>
      <c r="J53" s="92">
        <f>7*F53+DATE(B$11,1,3)-WEEKDAY(DATE(B$11,1,3))+1</f>
        <v>44584</v>
      </c>
      <c r="K53" s="93"/>
      <c r="L53" s="13"/>
      <c r="M53" s="75"/>
      <c r="N53" s="75"/>
      <c r="O53" s="9"/>
    </row>
    <row r="54" spans="1:17" ht="15.6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75" t="s">
        <v>7</v>
      </c>
      <c r="O54" s="75"/>
    </row>
    <row r="55" spans="1:17" ht="22.5" customHeight="1">
      <c r="A55" s="16"/>
      <c r="B55" s="17" t="s">
        <v>8</v>
      </c>
      <c r="C55" s="18" t="s">
        <v>9</v>
      </c>
      <c r="D55" s="18" t="s">
        <v>10</v>
      </c>
      <c r="E55" s="18" t="s">
        <v>11</v>
      </c>
      <c r="F55" s="76" t="s">
        <v>12</v>
      </c>
      <c r="G55" s="77"/>
      <c r="H55" s="18" t="s">
        <v>13</v>
      </c>
      <c r="I55" s="76" t="s">
        <v>14</v>
      </c>
      <c r="J55" s="77"/>
      <c r="K55" s="76" t="s">
        <v>15</v>
      </c>
      <c r="L55" s="77"/>
      <c r="M55" s="18" t="s">
        <v>16</v>
      </c>
      <c r="N55" s="19"/>
      <c r="O55" s="20"/>
      <c r="P55" s="21"/>
    </row>
    <row r="56" spans="1:17" ht="8.25" customHeight="1">
      <c r="A56" s="22"/>
      <c r="B56" s="23" t="s">
        <v>17</v>
      </c>
      <c r="C56" s="24">
        <f>7*F53+DATE(B$11,1,3)-WEEKDAY(DATE(B$11,1,3))-5</f>
        <v>44578</v>
      </c>
      <c r="D56" s="24">
        <f>7*F53+DATE(B$11,1,3)-WEEKDAY(DATE(B$11,1,3))-4</f>
        <v>44579</v>
      </c>
      <c r="E56" s="24">
        <f>7*F53+DATE(B$11,1,3)-WEEKDAY(DATE(B$11,1,3))-3</f>
        <v>44580</v>
      </c>
      <c r="F56" s="107">
        <f>7*F53+DATE(B$11,1,3)-WEEKDAY(DATE(B$11,1,3))-2</f>
        <v>44581</v>
      </c>
      <c r="G56" s="108"/>
      <c r="H56" s="24">
        <f>7*F53+DATE(B$11,1,3)-WEEKDAY(DATE(B$11,1,3))-1</f>
        <v>44582</v>
      </c>
      <c r="I56" s="107">
        <f>7*F53+DATE(B$11,1,3)-WEEKDAY(DATE(B$11,1,3))-0</f>
        <v>44583</v>
      </c>
      <c r="J56" s="108"/>
      <c r="K56" s="107">
        <f>7*F53+DATE(B$11,1,3)-WEEKDAY(DATE(B$11,1,3))+1</f>
        <v>44584</v>
      </c>
      <c r="L56" s="108"/>
      <c r="M56" s="25"/>
      <c r="N56" s="19"/>
      <c r="O56" s="20"/>
      <c r="P56" s="21"/>
    </row>
    <row r="57" spans="1:17" ht="22.5" customHeight="1">
      <c r="A57" s="26" t="s">
        <v>18</v>
      </c>
      <c r="B57" s="27" t="s">
        <v>19</v>
      </c>
      <c r="C57" s="28"/>
      <c r="D57" s="28"/>
      <c r="E57" s="28"/>
      <c r="F57" s="87"/>
      <c r="G57" s="88"/>
      <c r="H57" s="28"/>
      <c r="I57" s="87"/>
      <c r="J57" s="88"/>
      <c r="K57" s="87"/>
      <c r="L57" s="88"/>
      <c r="M57" s="29"/>
      <c r="N57" s="30"/>
      <c r="O57" s="31"/>
      <c r="P57" s="21"/>
    </row>
    <row r="58" spans="1:17" ht="14.25" customHeight="1">
      <c r="A58" s="98" t="s">
        <v>20</v>
      </c>
      <c r="B58" s="32" t="s">
        <v>21</v>
      </c>
      <c r="C58" s="33">
        <f>IF(C59="oui","00:30",0)</f>
        <v>0</v>
      </c>
      <c r="D58" s="33">
        <f>IF(D59="oui","00:30",0)</f>
        <v>0</v>
      </c>
      <c r="E58" s="33">
        <f>IF(E59="oui","00:30",0)</f>
        <v>0</v>
      </c>
      <c r="F58" s="99">
        <f>IF(F59="oui","00:30",0)</f>
        <v>0</v>
      </c>
      <c r="G58" s="100"/>
      <c r="H58" s="33">
        <f>IF(H59="oui","00:30",0)</f>
        <v>0</v>
      </c>
      <c r="I58" s="99">
        <f>IF(I59="oui","00:30",0)</f>
        <v>0</v>
      </c>
      <c r="J58" s="100"/>
      <c r="K58" s="99">
        <f>IF(K59="oui","00:30",0)</f>
        <v>0</v>
      </c>
      <c r="L58" s="100"/>
      <c r="M58" s="34"/>
      <c r="N58" s="30"/>
      <c r="O58" s="31"/>
      <c r="P58" s="21"/>
    </row>
    <row r="59" spans="1:17" ht="14.25" customHeight="1">
      <c r="A59" s="98"/>
      <c r="B59" s="35" t="s">
        <v>22</v>
      </c>
      <c r="C59" s="36" t="str">
        <f>IF(C57&gt;0,"OUI","")</f>
        <v/>
      </c>
      <c r="D59" s="36" t="str">
        <f>IF(D57&gt;0,"OUI","")</f>
        <v/>
      </c>
      <c r="E59" s="36" t="str">
        <f>IF(E57&gt;0,"OUI","")</f>
        <v/>
      </c>
      <c r="F59" s="99" t="str">
        <f>IF(F57&gt;0,"OUI","")</f>
        <v/>
      </c>
      <c r="G59" s="101"/>
      <c r="H59" s="36" t="str">
        <f>IF(H57&gt;0,"OUI","")</f>
        <v/>
      </c>
      <c r="I59" s="99" t="str">
        <f>IF(I57&gt;0,"OUI","")</f>
        <v/>
      </c>
      <c r="J59" s="101"/>
      <c r="K59" s="99" t="str">
        <f>IF(K57&gt;0,"OUI","")</f>
        <v/>
      </c>
      <c r="L59" s="101"/>
      <c r="M59" s="37"/>
      <c r="N59" s="30"/>
      <c r="O59" s="31"/>
      <c r="P59" s="21"/>
    </row>
    <row r="60" spans="1:17" ht="22.5" customHeight="1">
      <c r="A60" s="38" t="s">
        <v>23</v>
      </c>
      <c r="B60" s="39" t="s">
        <v>24</v>
      </c>
      <c r="C60" s="28"/>
      <c r="D60" s="28"/>
      <c r="E60" s="28"/>
      <c r="F60" s="87"/>
      <c r="G60" s="88"/>
      <c r="H60" s="28"/>
      <c r="I60" s="87"/>
      <c r="J60" s="88"/>
      <c r="K60" s="87"/>
      <c r="L60" s="88"/>
      <c r="M60" s="40"/>
      <c r="N60" s="30"/>
      <c r="O60" s="31"/>
      <c r="P60" s="21"/>
    </row>
    <row r="61" spans="1:17" ht="9.75" customHeight="1">
      <c r="A61" s="41"/>
      <c r="B61" s="94"/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6"/>
      <c r="N61" s="30"/>
      <c r="O61" s="31"/>
      <c r="P61" s="21"/>
    </row>
    <row r="62" spans="1:17" ht="22.5" customHeight="1">
      <c r="A62" s="42" t="s">
        <v>18</v>
      </c>
      <c r="B62" s="27" t="s">
        <v>19</v>
      </c>
      <c r="C62" s="28"/>
      <c r="D62" s="28"/>
      <c r="E62" s="28"/>
      <c r="F62" s="87"/>
      <c r="G62" s="97"/>
      <c r="H62" s="28"/>
      <c r="I62" s="87"/>
      <c r="J62" s="97"/>
      <c r="K62" s="87"/>
      <c r="L62" s="97"/>
      <c r="M62" s="29"/>
      <c r="N62" s="30"/>
      <c r="O62" s="31"/>
      <c r="P62" s="21"/>
      <c r="Q62" s="21"/>
    </row>
    <row r="63" spans="1:17" ht="14.25" customHeight="1">
      <c r="A63" s="98" t="s">
        <v>20</v>
      </c>
      <c r="B63" s="32" t="s">
        <v>21</v>
      </c>
      <c r="C63" s="33">
        <f>IF(C64="oui","00:30",0)</f>
        <v>0</v>
      </c>
      <c r="D63" s="33">
        <f>IF(D64="oui","00:30",0)</f>
        <v>0</v>
      </c>
      <c r="E63" s="33">
        <f>IF(E64="oui","00:30",0)</f>
        <v>0</v>
      </c>
      <c r="F63" s="99">
        <f>IF(F64="oui","00:30",0)</f>
        <v>0</v>
      </c>
      <c r="G63" s="100"/>
      <c r="H63" s="33">
        <f>IF(H64="oui","00:30",0)</f>
        <v>0</v>
      </c>
      <c r="I63" s="99">
        <f>IF(I64="oui","00:30",0)</f>
        <v>0</v>
      </c>
      <c r="J63" s="100"/>
      <c r="K63" s="99">
        <f>IF(K64="oui","00:30",0)</f>
        <v>0</v>
      </c>
      <c r="L63" s="100"/>
      <c r="M63" s="34"/>
      <c r="N63" s="30"/>
      <c r="O63" s="31"/>
      <c r="P63" s="21"/>
      <c r="Q63" s="21"/>
    </row>
    <row r="64" spans="1:17" ht="14.25" customHeight="1">
      <c r="A64" s="98"/>
      <c r="B64" s="35" t="s">
        <v>22</v>
      </c>
      <c r="C64" s="36" t="str">
        <f>IF(C62&gt;0,"OUI","")</f>
        <v/>
      </c>
      <c r="D64" s="36" t="str">
        <f>IF(D62&gt;0,"OUI","")</f>
        <v/>
      </c>
      <c r="E64" s="36" t="str">
        <f>IF(E62&gt;0,"OUI","")</f>
        <v/>
      </c>
      <c r="F64" s="99" t="str">
        <f>IF(F62&gt;0,"OUI","")</f>
        <v/>
      </c>
      <c r="G64" s="101"/>
      <c r="H64" s="36" t="str">
        <f>IF(H62&gt;0,"OUI","")</f>
        <v/>
      </c>
      <c r="I64" s="99" t="str">
        <f>IF(I62&gt;0,"OUI","")</f>
        <v/>
      </c>
      <c r="J64" s="101"/>
      <c r="K64" s="99" t="str">
        <f>IF(K62&gt;0,"OUI","")</f>
        <v/>
      </c>
      <c r="L64" s="101"/>
      <c r="M64" s="37"/>
      <c r="N64" s="30"/>
      <c r="O64" s="31"/>
      <c r="P64" s="21"/>
      <c r="Q64" s="21"/>
    </row>
    <row r="65" spans="1:17" ht="22.5" customHeight="1">
      <c r="A65" s="38" t="s">
        <v>25</v>
      </c>
      <c r="B65" s="43" t="s">
        <v>24</v>
      </c>
      <c r="C65" s="28"/>
      <c r="D65" s="28"/>
      <c r="E65" s="28"/>
      <c r="F65" s="87"/>
      <c r="G65" s="97"/>
      <c r="H65" s="28"/>
      <c r="I65" s="87"/>
      <c r="J65" s="97"/>
      <c r="K65" s="87"/>
      <c r="L65" s="97"/>
      <c r="M65" s="44"/>
      <c r="N65" s="30"/>
      <c r="O65" s="31"/>
      <c r="P65" s="21"/>
      <c r="Q65" s="21"/>
    </row>
    <row r="66" spans="1:17" ht="22.5" customHeight="1">
      <c r="A66" s="45"/>
      <c r="B66" s="17" t="s">
        <v>26</v>
      </c>
      <c r="C66" s="46">
        <f t="shared" ref="C66:L66" si="2">IF(C60&lt;C57,(C60+1-C57)-C58,(C60-C57)-C58)+IF(C65&lt;C62,(C65+1-C62)-C63,(C65-C62)-C63)</f>
        <v>0</v>
      </c>
      <c r="D66" s="46">
        <f t="shared" si="2"/>
        <v>0</v>
      </c>
      <c r="E66" s="46">
        <f t="shared" si="2"/>
        <v>0</v>
      </c>
      <c r="F66" s="102">
        <f t="shared" si="2"/>
        <v>0</v>
      </c>
      <c r="G66" s="103">
        <f t="shared" si="2"/>
        <v>0</v>
      </c>
      <c r="H66" s="46">
        <f t="shared" si="2"/>
        <v>0</v>
      </c>
      <c r="I66" s="102">
        <f t="shared" si="2"/>
        <v>0</v>
      </c>
      <c r="J66" s="103">
        <f t="shared" si="2"/>
        <v>0</v>
      </c>
      <c r="K66" s="102">
        <f t="shared" si="2"/>
        <v>0</v>
      </c>
      <c r="L66" s="103">
        <f t="shared" si="2"/>
        <v>0</v>
      </c>
      <c r="M66" s="47"/>
      <c r="N66" s="30"/>
      <c r="O66" s="31"/>
      <c r="P66" s="21"/>
    </row>
    <row r="67" spans="1:17" ht="21" customHeight="1">
      <c r="A67" s="48"/>
      <c r="B67" s="17" t="s">
        <v>27</v>
      </c>
      <c r="C67" s="104">
        <f>C66+D66+E66+F66+H66+I66+K66</f>
        <v>0</v>
      </c>
      <c r="D67" s="105"/>
      <c r="E67" s="105"/>
      <c r="F67" s="105"/>
      <c r="G67" s="105"/>
      <c r="H67" s="105"/>
      <c r="I67" s="105"/>
      <c r="J67" s="105"/>
      <c r="K67" s="105"/>
      <c r="L67" s="106"/>
      <c r="M67" s="48"/>
      <c r="N67" s="49"/>
      <c r="O67" s="49"/>
    </row>
    <row r="68" spans="1:17" ht="12.75" customHeight="1">
      <c r="A68" s="50"/>
      <c r="C68" s="51"/>
      <c r="D68" s="51"/>
      <c r="E68" s="51"/>
      <c r="F68" s="52"/>
      <c r="G68" s="53"/>
      <c r="H68" s="51"/>
      <c r="I68" s="51"/>
      <c r="J68" s="53"/>
      <c r="K68" s="51"/>
      <c r="L68" s="53"/>
      <c r="M68" s="54"/>
      <c r="N68" s="78"/>
      <c r="O68" s="79"/>
    </row>
    <row r="69" spans="1:17">
      <c r="A69" s="21"/>
      <c r="L69" s="84" t="s">
        <v>28</v>
      </c>
      <c r="M69" s="85"/>
      <c r="N69" s="80"/>
      <c r="O69" s="81"/>
    </row>
    <row r="70" spans="1:17" ht="16.5" customHeight="1">
      <c r="L70" s="86"/>
      <c r="M70" s="85"/>
      <c r="N70" s="80"/>
      <c r="O70" s="81"/>
    </row>
    <row r="71" spans="1:17">
      <c r="N71" s="82"/>
      <c r="O71" s="83"/>
    </row>
    <row r="72" spans="1:17" ht="15.6">
      <c r="A72" s="91" t="s">
        <v>3</v>
      </c>
      <c r="B72" s="91"/>
      <c r="C72" s="91"/>
      <c r="D72" s="91"/>
      <c r="E72" s="13" t="s">
        <v>4</v>
      </c>
      <c r="F72" s="14">
        <v>4</v>
      </c>
      <c r="G72" s="13" t="s">
        <v>5</v>
      </c>
      <c r="H72" s="15">
        <f>7*F72+DATE(B$11,1,3)-WEEKDAY(DATE(B$11,1,3))-5</f>
        <v>44585</v>
      </c>
      <c r="I72" s="13" t="s">
        <v>6</v>
      </c>
      <c r="J72" s="92">
        <f>7*F72+DATE(B$11,1,3)-WEEKDAY(DATE(B$11,1,3))+1</f>
        <v>44591</v>
      </c>
      <c r="K72" s="93"/>
      <c r="L72" s="13"/>
      <c r="M72" s="75"/>
      <c r="N72" s="75"/>
      <c r="O72" s="9"/>
    </row>
    <row r="73" spans="1:17" ht="15.6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75" t="s">
        <v>7</v>
      </c>
      <c r="O73" s="75"/>
    </row>
    <row r="74" spans="1:17" ht="22.5" customHeight="1">
      <c r="A74" s="16"/>
      <c r="B74" s="17" t="s">
        <v>8</v>
      </c>
      <c r="C74" s="18" t="s">
        <v>9</v>
      </c>
      <c r="D74" s="18" t="s">
        <v>10</v>
      </c>
      <c r="E74" s="18" t="s">
        <v>11</v>
      </c>
      <c r="F74" s="76" t="s">
        <v>12</v>
      </c>
      <c r="G74" s="77"/>
      <c r="H74" s="18" t="s">
        <v>13</v>
      </c>
      <c r="I74" s="76" t="s">
        <v>14</v>
      </c>
      <c r="J74" s="77"/>
      <c r="K74" s="76" t="s">
        <v>15</v>
      </c>
      <c r="L74" s="77"/>
      <c r="M74" s="18" t="s">
        <v>16</v>
      </c>
      <c r="N74" s="19"/>
      <c r="O74" s="20"/>
      <c r="P74" s="21"/>
    </row>
    <row r="75" spans="1:17" ht="8.25" customHeight="1">
      <c r="A75" s="22"/>
      <c r="B75" s="23" t="s">
        <v>17</v>
      </c>
      <c r="C75" s="24">
        <f>7*F72+DATE(B$11,1,3)-WEEKDAY(DATE(B$11,1,3))-5</f>
        <v>44585</v>
      </c>
      <c r="D75" s="24">
        <f>7*F72+DATE(B$11,1,3)-WEEKDAY(DATE(B$11,1,3))-4</f>
        <v>44586</v>
      </c>
      <c r="E75" s="24">
        <f>7*F72+DATE(B$11,1,3)-WEEKDAY(DATE(B$11,1,3))-3</f>
        <v>44587</v>
      </c>
      <c r="F75" s="107">
        <f>7*F72+DATE(B$11,1,3)-WEEKDAY(DATE(B$11,1,3))-2</f>
        <v>44588</v>
      </c>
      <c r="G75" s="108"/>
      <c r="H75" s="24">
        <f>7*F72+DATE(B$11,1,3)-WEEKDAY(DATE(B$11,1,3))-1</f>
        <v>44589</v>
      </c>
      <c r="I75" s="107">
        <f>7*F72+DATE(B$11,1,3)-WEEKDAY(DATE(B$11,1,3))-0</f>
        <v>44590</v>
      </c>
      <c r="J75" s="108"/>
      <c r="K75" s="107">
        <f>7*F72+DATE(B$11,1,3)-WEEKDAY(DATE(B$11,1,3))+1</f>
        <v>44591</v>
      </c>
      <c r="L75" s="108"/>
      <c r="M75" s="25"/>
      <c r="N75" s="19"/>
      <c r="O75" s="20"/>
      <c r="P75" s="21"/>
    </row>
    <row r="76" spans="1:17" ht="22.5" customHeight="1">
      <c r="A76" s="26" t="s">
        <v>18</v>
      </c>
      <c r="B76" s="27" t="s">
        <v>19</v>
      </c>
      <c r="C76" s="28"/>
      <c r="D76" s="28"/>
      <c r="E76" s="28"/>
      <c r="F76" s="87"/>
      <c r="G76" s="97"/>
      <c r="H76" s="28"/>
      <c r="I76" s="87"/>
      <c r="J76" s="97"/>
      <c r="K76" s="87"/>
      <c r="L76" s="97"/>
      <c r="M76" s="29"/>
      <c r="N76" s="30"/>
      <c r="O76" s="31"/>
      <c r="P76" s="21"/>
    </row>
    <row r="77" spans="1:17" ht="14.25" customHeight="1">
      <c r="A77" s="98" t="s">
        <v>20</v>
      </c>
      <c r="B77" s="32" t="s">
        <v>21</v>
      </c>
      <c r="C77" s="33">
        <f>IF(C78="oui","00:30",0)</f>
        <v>0</v>
      </c>
      <c r="D77" s="33">
        <f>IF(D78="oui","00:30",0)</f>
        <v>0</v>
      </c>
      <c r="E77" s="33">
        <f>IF(E78="oui","00:30",0)</f>
        <v>0</v>
      </c>
      <c r="F77" s="99">
        <f>IF(F78="oui","00:30",0)</f>
        <v>0</v>
      </c>
      <c r="G77" s="100"/>
      <c r="H77" s="33">
        <f>IF(H78="oui","00:30",0)</f>
        <v>0</v>
      </c>
      <c r="I77" s="99">
        <f>IF(I78="oui","00:30",0)</f>
        <v>0</v>
      </c>
      <c r="J77" s="100"/>
      <c r="K77" s="99">
        <f>IF(K78="oui","00:30",0)</f>
        <v>0</v>
      </c>
      <c r="L77" s="100"/>
      <c r="M77" s="34"/>
      <c r="N77" s="30"/>
      <c r="O77" s="31"/>
      <c r="P77" s="21"/>
    </row>
    <row r="78" spans="1:17" ht="14.25" customHeight="1">
      <c r="A78" s="98"/>
      <c r="B78" s="35" t="s">
        <v>22</v>
      </c>
      <c r="C78" s="36" t="str">
        <f>IF(C76&gt;0,"OUI","")</f>
        <v/>
      </c>
      <c r="D78" s="36" t="str">
        <f>IF(D76&gt;0,"OUI","")</f>
        <v/>
      </c>
      <c r="E78" s="36" t="str">
        <f>IF(E76&gt;0,"OUI","")</f>
        <v/>
      </c>
      <c r="F78" s="99" t="str">
        <f>IF(F76&gt;0,"OUI","")</f>
        <v/>
      </c>
      <c r="G78" s="101"/>
      <c r="H78" s="36" t="str">
        <f>IF(H76&gt;0,"OUI","")</f>
        <v/>
      </c>
      <c r="I78" s="99" t="str">
        <f>IF(I76&gt;0,"OUI","")</f>
        <v/>
      </c>
      <c r="J78" s="101"/>
      <c r="K78" s="99" t="str">
        <f>IF(K76&gt;0,"OUI","")</f>
        <v/>
      </c>
      <c r="L78" s="101"/>
      <c r="M78" s="37"/>
      <c r="N78" s="30"/>
      <c r="O78" s="31"/>
      <c r="P78" s="21"/>
    </row>
    <row r="79" spans="1:17" ht="22.5" customHeight="1">
      <c r="A79" s="38" t="s">
        <v>23</v>
      </c>
      <c r="B79" s="39" t="s">
        <v>24</v>
      </c>
      <c r="C79" s="28"/>
      <c r="D79" s="28"/>
      <c r="E79" s="28"/>
      <c r="F79" s="87"/>
      <c r="G79" s="97"/>
      <c r="H79" s="28"/>
      <c r="I79" s="87"/>
      <c r="J79" s="97"/>
      <c r="K79" s="87"/>
      <c r="L79" s="97"/>
      <c r="M79" s="40"/>
      <c r="N79" s="30"/>
      <c r="O79" s="31"/>
      <c r="P79" s="21"/>
    </row>
    <row r="80" spans="1:17" ht="9.75" customHeight="1">
      <c r="A80" s="41"/>
      <c r="B80" s="94"/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6"/>
      <c r="N80" s="30"/>
      <c r="O80" s="31"/>
      <c r="P80" s="21"/>
    </row>
    <row r="81" spans="1:16" ht="22.5" customHeight="1">
      <c r="A81" s="42" t="s">
        <v>18</v>
      </c>
      <c r="B81" s="27" t="s">
        <v>19</v>
      </c>
      <c r="C81" s="28"/>
      <c r="D81" s="28"/>
      <c r="E81" s="28"/>
      <c r="F81" s="87"/>
      <c r="G81" s="97"/>
      <c r="H81" s="28"/>
      <c r="I81" s="87"/>
      <c r="J81" s="97"/>
      <c r="K81" s="87"/>
      <c r="L81" s="97"/>
      <c r="M81" s="29"/>
      <c r="N81" s="30"/>
      <c r="O81" s="31"/>
      <c r="P81" s="21"/>
    </row>
    <row r="82" spans="1:16" ht="14.25" customHeight="1">
      <c r="A82" s="98" t="s">
        <v>20</v>
      </c>
      <c r="B82" s="32" t="s">
        <v>21</v>
      </c>
      <c r="C82" s="33">
        <f>IF(C83="oui","00:30",0)</f>
        <v>0</v>
      </c>
      <c r="D82" s="33">
        <f>IF(D83="oui","00:30",0)</f>
        <v>0</v>
      </c>
      <c r="E82" s="33">
        <f>IF(E83="oui","00:30",0)</f>
        <v>0</v>
      </c>
      <c r="F82" s="99">
        <f>IF(F83="oui","00:30",0)</f>
        <v>0</v>
      </c>
      <c r="G82" s="100"/>
      <c r="H82" s="33">
        <f>IF(H83="oui","00:30",0)</f>
        <v>0</v>
      </c>
      <c r="I82" s="99">
        <f>IF(I83="oui","00:30",0)</f>
        <v>0</v>
      </c>
      <c r="J82" s="100"/>
      <c r="K82" s="99">
        <f>IF(K83="oui","00:30",0)</f>
        <v>0</v>
      </c>
      <c r="L82" s="100"/>
      <c r="M82" s="34"/>
      <c r="N82" s="30"/>
      <c r="O82" s="31"/>
      <c r="P82" s="21"/>
    </row>
    <row r="83" spans="1:16" ht="14.25" customHeight="1">
      <c r="A83" s="98"/>
      <c r="B83" s="35" t="s">
        <v>22</v>
      </c>
      <c r="C83" s="36" t="str">
        <f>IF(C81&gt;0,"OUI","")</f>
        <v/>
      </c>
      <c r="D83" s="36" t="str">
        <f>IF(D81&gt;0,"OUI","")</f>
        <v/>
      </c>
      <c r="E83" s="36" t="str">
        <f>IF(E81&gt;0,"OUI","")</f>
        <v/>
      </c>
      <c r="F83" s="99" t="str">
        <f>IF(F81&gt;0,"OUI","")</f>
        <v/>
      </c>
      <c r="G83" s="101"/>
      <c r="H83" s="36" t="str">
        <f>IF(H81&gt;0,"OUI","")</f>
        <v/>
      </c>
      <c r="I83" s="99" t="str">
        <f>IF(I81&gt;0,"OUI","")</f>
        <v/>
      </c>
      <c r="J83" s="101"/>
      <c r="K83" s="99" t="str">
        <f>IF(K81&gt;0,"OUI","")</f>
        <v/>
      </c>
      <c r="L83" s="101"/>
      <c r="M83" s="37"/>
      <c r="N83" s="30"/>
      <c r="O83" s="31"/>
      <c r="P83" s="21"/>
    </row>
    <row r="84" spans="1:16" ht="22.5" customHeight="1">
      <c r="A84" s="38" t="s">
        <v>25</v>
      </c>
      <c r="B84" s="43" t="s">
        <v>24</v>
      </c>
      <c r="C84" s="28"/>
      <c r="D84" s="28"/>
      <c r="E84" s="28"/>
      <c r="F84" s="87"/>
      <c r="G84" s="97"/>
      <c r="H84" s="28"/>
      <c r="I84" s="87"/>
      <c r="J84" s="97"/>
      <c r="K84" s="87"/>
      <c r="L84" s="97"/>
      <c r="M84" s="44"/>
      <c r="N84" s="30"/>
      <c r="O84" s="31"/>
      <c r="P84" s="21"/>
    </row>
    <row r="85" spans="1:16" ht="22.5" customHeight="1">
      <c r="A85" s="45"/>
      <c r="B85" s="17" t="s">
        <v>26</v>
      </c>
      <c r="C85" s="46">
        <f t="shared" ref="C85:L85" si="3">IF(C79&lt;C76,(C79+1-C76)-C77,(C79-C76)-C77)+IF(C84&lt;C81,(C84+1-C81)-C82,(C84-C81)-C82)</f>
        <v>0</v>
      </c>
      <c r="D85" s="46">
        <f t="shared" si="3"/>
        <v>0</v>
      </c>
      <c r="E85" s="46">
        <f t="shared" si="3"/>
        <v>0</v>
      </c>
      <c r="F85" s="102">
        <f t="shared" si="3"/>
        <v>0</v>
      </c>
      <c r="G85" s="103">
        <f t="shared" si="3"/>
        <v>0</v>
      </c>
      <c r="H85" s="46">
        <f t="shared" si="3"/>
        <v>0</v>
      </c>
      <c r="I85" s="102">
        <f t="shared" si="3"/>
        <v>0</v>
      </c>
      <c r="J85" s="103">
        <f t="shared" si="3"/>
        <v>0</v>
      </c>
      <c r="K85" s="102">
        <f t="shared" si="3"/>
        <v>0</v>
      </c>
      <c r="L85" s="103">
        <f t="shared" si="3"/>
        <v>0</v>
      </c>
      <c r="M85" s="47"/>
      <c r="N85" s="30"/>
      <c r="O85" s="31"/>
      <c r="P85" s="21"/>
    </row>
    <row r="86" spans="1:16" ht="21" customHeight="1">
      <c r="A86" s="48"/>
      <c r="B86" s="17" t="s">
        <v>27</v>
      </c>
      <c r="C86" s="104">
        <f>C85+D85+E85+F85+H85+I85+K85</f>
        <v>0</v>
      </c>
      <c r="D86" s="105"/>
      <c r="E86" s="105"/>
      <c r="F86" s="105"/>
      <c r="G86" s="105"/>
      <c r="H86" s="105"/>
      <c r="I86" s="105"/>
      <c r="J86" s="105"/>
      <c r="K86" s="105"/>
      <c r="L86" s="106"/>
      <c r="M86" s="48"/>
      <c r="N86" s="49"/>
      <c r="O86" s="49"/>
    </row>
    <row r="87" spans="1:16" ht="21" customHeight="1">
      <c r="A87" s="48"/>
      <c r="B87" s="71"/>
      <c r="C87" s="70"/>
      <c r="D87" s="71"/>
      <c r="E87" s="71"/>
      <c r="F87" s="71"/>
      <c r="G87" s="71"/>
      <c r="H87" s="71"/>
      <c r="I87" s="71"/>
      <c r="J87" s="71"/>
      <c r="K87" s="71"/>
      <c r="L87" s="53"/>
      <c r="M87" s="54"/>
      <c r="N87" s="78"/>
      <c r="O87" s="79"/>
    </row>
    <row r="88" spans="1:16" ht="21" customHeight="1">
      <c r="A88" s="48"/>
      <c r="B88" s="71"/>
      <c r="C88" s="70"/>
      <c r="D88" s="71"/>
      <c r="E88" s="71"/>
      <c r="F88" s="71"/>
      <c r="G88" s="71"/>
      <c r="H88" s="71"/>
      <c r="I88" s="71"/>
      <c r="J88" s="71"/>
      <c r="K88" s="71"/>
      <c r="L88" s="84" t="s">
        <v>28</v>
      </c>
      <c r="M88" s="85"/>
      <c r="N88" s="80"/>
      <c r="O88" s="81"/>
    </row>
    <row r="89" spans="1:16" ht="21" customHeight="1">
      <c r="A89" s="48"/>
      <c r="B89" s="71"/>
      <c r="C89" s="70"/>
      <c r="D89" s="71"/>
      <c r="E89" s="71"/>
      <c r="F89" s="71"/>
      <c r="G89" s="71"/>
      <c r="H89" s="71"/>
      <c r="I89" s="71"/>
      <c r="J89" s="71"/>
      <c r="K89" s="71"/>
      <c r="L89" s="86"/>
      <c r="M89" s="85"/>
      <c r="N89" s="80"/>
      <c r="O89" s="81"/>
    </row>
    <row r="90" spans="1:16" ht="15.6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N90" s="82"/>
      <c r="O90" s="83"/>
    </row>
    <row r="91" spans="1:16" ht="15.6">
      <c r="A91" s="91" t="s">
        <v>3</v>
      </c>
      <c r="B91" s="91"/>
      <c r="C91" s="91"/>
      <c r="D91" s="91"/>
      <c r="E91" s="13" t="s">
        <v>4</v>
      </c>
      <c r="F91" s="14">
        <v>5</v>
      </c>
      <c r="G91" s="13" t="s">
        <v>5</v>
      </c>
      <c r="H91" s="15">
        <f>7*F91+DATE(B$11,1,3)-WEEKDAY(DATE(B$11,1,3))-5</f>
        <v>44592</v>
      </c>
      <c r="I91" s="13" t="s">
        <v>6</v>
      </c>
      <c r="J91" s="92">
        <f>7*F91+DATE(B$11,1,3)-WEEKDAY(DATE(B$11,1,3))+1</f>
        <v>44598</v>
      </c>
      <c r="K91" s="93"/>
      <c r="L91" s="13"/>
      <c r="M91" s="75"/>
      <c r="N91" s="75"/>
      <c r="O91" s="9"/>
    </row>
    <row r="92" spans="1:16" ht="15.6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75" t="s">
        <v>7</v>
      </c>
      <c r="O92" s="75"/>
    </row>
    <row r="93" spans="1:16" ht="22.5" customHeight="1">
      <c r="A93" s="16"/>
      <c r="B93" s="17" t="s">
        <v>8</v>
      </c>
      <c r="C93" s="18" t="s">
        <v>9</v>
      </c>
      <c r="D93" s="18" t="s">
        <v>10</v>
      </c>
      <c r="E93" s="18" t="s">
        <v>11</v>
      </c>
      <c r="F93" s="76" t="s">
        <v>12</v>
      </c>
      <c r="G93" s="77"/>
      <c r="H93" s="18" t="s">
        <v>13</v>
      </c>
      <c r="I93" s="76" t="s">
        <v>14</v>
      </c>
      <c r="J93" s="77"/>
      <c r="K93" s="76" t="s">
        <v>15</v>
      </c>
      <c r="L93" s="77"/>
      <c r="M93" s="18" t="s">
        <v>16</v>
      </c>
      <c r="N93" s="19"/>
      <c r="O93" s="20"/>
      <c r="P93" s="21"/>
    </row>
    <row r="94" spans="1:16" ht="8.25" customHeight="1">
      <c r="A94" s="22"/>
      <c r="B94" s="23" t="s">
        <v>17</v>
      </c>
      <c r="C94" s="24">
        <f>7*F91+DATE(B$11,1,3)-WEEKDAY(DATE(B$11,1,3))-5</f>
        <v>44592</v>
      </c>
      <c r="D94" s="24">
        <f>7*F91+DATE(B$11,1,3)-WEEKDAY(DATE(B$11,1,3))-4</f>
        <v>44593</v>
      </c>
      <c r="E94" s="24">
        <f>7*F91+DATE(B$11,1,3)-WEEKDAY(DATE(B$11,1,3))-3</f>
        <v>44594</v>
      </c>
      <c r="F94" s="107">
        <f>7*F91+DATE(B$11,1,3)-WEEKDAY(DATE(B$11,1,3))-2</f>
        <v>44595</v>
      </c>
      <c r="G94" s="108"/>
      <c r="H94" s="24">
        <f>7*F91+DATE(B$11,1,3)-WEEKDAY(DATE(B$11,1,3))-1</f>
        <v>44596</v>
      </c>
      <c r="I94" s="107">
        <f>7*F91+DATE(B$11,1,3)-WEEKDAY(DATE(B$11,1,3))-0</f>
        <v>44597</v>
      </c>
      <c r="J94" s="108"/>
      <c r="K94" s="107">
        <f>7*F91+DATE(B$11,1,3)-WEEKDAY(DATE(B$11,1,3))+1</f>
        <v>44598</v>
      </c>
      <c r="L94" s="108"/>
      <c r="M94" s="25"/>
      <c r="N94" s="19"/>
      <c r="O94" s="20"/>
      <c r="P94" s="21"/>
    </row>
    <row r="95" spans="1:16" ht="22.5" customHeight="1">
      <c r="A95" s="26" t="s">
        <v>18</v>
      </c>
      <c r="B95" s="27" t="s">
        <v>19</v>
      </c>
      <c r="C95" s="28"/>
      <c r="D95" s="28"/>
      <c r="E95" s="28"/>
      <c r="F95" s="87"/>
      <c r="G95" s="88"/>
      <c r="H95" s="28"/>
      <c r="I95" s="87"/>
      <c r="J95" s="88"/>
      <c r="K95" s="87"/>
      <c r="L95" s="88"/>
      <c r="M95" s="29"/>
      <c r="N95" s="30"/>
      <c r="O95" s="31"/>
      <c r="P95" s="21"/>
    </row>
    <row r="96" spans="1:16" ht="14.25" customHeight="1">
      <c r="A96" s="98" t="s">
        <v>20</v>
      </c>
      <c r="B96" s="32" t="s">
        <v>21</v>
      </c>
      <c r="C96" s="33">
        <f>IF(C97="oui","00:30",0)</f>
        <v>0</v>
      </c>
      <c r="D96" s="33">
        <f>IF(D97="oui","00:30",0)</f>
        <v>0</v>
      </c>
      <c r="E96" s="33">
        <f>IF(E97="oui","00:30",0)</f>
        <v>0</v>
      </c>
      <c r="F96" s="99">
        <f>IF(F97="oui","00:30",0)</f>
        <v>0</v>
      </c>
      <c r="G96" s="100"/>
      <c r="H96" s="33">
        <f>IF(H97="oui","00:30",0)</f>
        <v>0</v>
      </c>
      <c r="I96" s="99">
        <f>IF(I97="oui","00:30",0)</f>
        <v>0</v>
      </c>
      <c r="J96" s="100"/>
      <c r="K96" s="99">
        <f>IF(K97="oui","00:30",0)</f>
        <v>0</v>
      </c>
      <c r="L96" s="100"/>
      <c r="M96" s="34"/>
      <c r="N96" s="30"/>
      <c r="O96" s="31"/>
      <c r="P96" s="21"/>
    </row>
    <row r="97" spans="1:16" ht="14.25" customHeight="1">
      <c r="A97" s="98"/>
      <c r="B97" s="35" t="s">
        <v>22</v>
      </c>
      <c r="C97" s="36" t="str">
        <f>IF(C95&gt;0,"OUI","")</f>
        <v/>
      </c>
      <c r="D97" s="36" t="str">
        <f>IF(D95&gt;0,"OUI","")</f>
        <v/>
      </c>
      <c r="E97" s="36" t="str">
        <f>IF(E95&gt;0,"OUI","")</f>
        <v/>
      </c>
      <c r="F97" s="99" t="str">
        <f>IF(F95&gt;0,"OUI","")</f>
        <v/>
      </c>
      <c r="G97" s="101"/>
      <c r="H97" s="36" t="str">
        <f>IF(H95&gt;0,"OUI","")</f>
        <v/>
      </c>
      <c r="I97" s="99" t="str">
        <f>IF(I95&gt;0,"OUI","")</f>
        <v/>
      </c>
      <c r="J97" s="101"/>
      <c r="K97" s="99" t="str">
        <f>IF(K95&gt;0,"OUI","")</f>
        <v/>
      </c>
      <c r="L97" s="101"/>
      <c r="M97" s="37"/>
      <c r="N97" s="30"/>
      <c r="O97" s="31"/>
      <c r="P97" s="21"/>
    </row>
    <row r="98" spans="1:16" ht="22.5" customHeight="1">
      <c r="A98" s="38" t="s">
        <v>23</v>
      </c>
      <c r="B98" s="39" t="s">
        <v>24</v>
      </c>
      <c r="C98" s="28"/>
      <c r="D98" s="28"/>
      <c r="E98" s="28"/>
      <c r="F98" s="87"/>
      <c r="G98" s="88"/>
      <c r="H98" s="28"/>
      <c r="I98" s="87"/>
      <c r="J98" s="88"/>
      <c r="K98" s="87"/>
      <c r="L98" s="88"/>
      <c r="M98" s="40"/>
      <c r="N98" s="30"/>
      <c r="O98" s="31"/>
      <c r="P98" s="21"/>
    </row>
    <row r="99" spans="1:16" ht="9.75" customHeight="1">
      <c r="A99" s="41"/>
      <c r="B99" s="94"/>
      <c r="C99" s="95"/>
      <c r="D99" s="95"/>
      <c r="E99" s="95"/>
      <c r="F99" s="95"/>
      <c r="G99" s="95"/>
      <c r="H99" s="95"/>
      <c r="I99" s="95"/>
      <c r="J99" s="95"/>
      <c r="K99" s="95"/>
      <c r="L99" s="95"/>
      <c r="M99" s="96"/>
      <c r="N99" s="30"/>
      <c r="O99" s="31"/>
      <c r="P99" s="21"/>
    </row>
    <row r="100" spans="1:16" ht="22.5" customHeight="1">
      <c r="A100" s="42" t="s">
        <v>18</v>
      </c>
      <c r="B100" s="27" t="s">
        <v>19</v>
      </c>
      <c r="C100" s="28"/>
      <c r="D100" s="28"/>
      <c r="E100" s="28"/>
      <c r="F100" s="87"/>
      <c r="G100" s="97"/>
      <c r="H100" s="28"/>
      <c r="I100" s="87"/>
      <c r="J100" s="97"/>
      <c r="K100" s="87"/>
      <c r="L100" s="97"/>
      <c r="M100" s="29"/>
      <c r="N100" s="30"/>
      <c r="O100" s="31"/>
      <c r="P100" s="21"/>
    </row>
    <row r="101" spans="1:16" ht="14.25" customHeight="1">
      <c r="A101" s="98" t="s">
        <v>20</v>
      </c>
      <c r="B101" s="32" t="s">
        <v>21</v>
      </c>
      <c r="C101" s="33">
        <f>IF(C102="oui","00:30",0)</f>
        <v>0</v>
      </c>
      <c r="D101" s="33">
        <f>IF(D102="oui","00:30",0)</f>
        <v>0</v>
      </c>
      <c r="E101" s="33">
        <f>IF(E102="oui","00:30",0)</f>
        <v>0</v>
      </c>
      <c r="F101" s="99">
        <f>IF(F102="oui","00:30",0)</f>
        <v>0</v>
      </c>
      <c r="G101" s="100"/>
      <c r="H101" s="33">
        <f>IF(H102="oui","00:30",0)</f>
        <v>0</v>
      </c>
      <c r="I101" s="99">
        <f>IF(I102="oui","00:30",0)</f>
        <v>0</v>
      </c>
      <c r="J101" s="100"/>
      <c r="K101" s="99">
        <f>IF(K102="oui","00:30",0)</f>
        <v>0</v>
      </c>
      <c r="L101" s="100"/>
      <c r="M101" s="34"/>
      <c r="N101" s="30"/>
      <c r="O101" s="31"/>
      <c r="P101" s="21"/>
    </row>
    <row r="102" spans="1:16" ht="14.25" customHeight="1">
      <c r="A102" s="98"/>
      <c r="B102" s="35" t="s">
        <v>22</v>
      </c>
      <c r="C102" s="36" t="str">
        <f>IF(C100&gt;0,"OUI","")</f>
        <v/>
      </c>
      <c r="D102" s="36" t="str">
        <f>IF(D100&gt;0,"OUI","")</f>
        <v/>
      </c>
      <c r="E102" s="36" t="str">
        <f>IF(E100&gt;0,"OUI","")</f>
        <v/>
      </c>
      <c r="F102" s="99" t="str">
        <f>IF(F100&gt;0,"OUI","")</f>
        <v/>
      </c>
      <c r="G102" s="101"/>
      <c r="H102" s="36" t="str">
        <f>IF(H100&gt;0,"OUI","")</f>
        <v/>
      </c>
      <c r="I102" s="99" t="str">
        <f>IF(I100&gt;0,"OUI","")</f>
        <v/>
      </c>
      <c r="J102" s="101"/>
      <c r="K102" s="99" t="str">
        <f>IF(K100&gt;0,"OUI","")</f>
        <v/>
      </c>
      <c r="L102" s="101"/>
      <c r="M102" s="37"/>
      <c r="N102" s="30"/>
      <c r="O102" s="31"/>
      <c r="P102" s="21"/>
    </row>
    <row r="103" spans="1:16" ht="22.5" customHeight="1">
      <c r="A103" s="38" t="s">
        <v>25</v>
      </c>
      <c r="B103" s="43" t="s">
        <v>24</v>
      </c>
      <c r="C103" s="28"/>
      <c r="D103" s="28"/>
      <c r="E103" s="28"/>
      <c r="F103" s="87"/>
      <c r="G103" s="97"/>
      <c r="H103" s="28"/>
      <c r="I103" s="87"/>
      <c r="J103" s="97"/>
      <c r="K103" s="87"/>
      <c r="L103" s="97"/>
      <c r="M103" s="44"/>
      <c r="N103" s="30"/>
      <c r="O103" s="31"/>
      <c r="P103" s="21"/>
    </row>
    <row r="104" spans="1:16" ht="22.5" customHeight="1">
      <c r="A104" s="45"/>
      <c r="B104" s="17" t="s">
        <v>26</v>
      </c>
      <c r="C104" s="46">
        <f t="shared" ref="C104:L104" si="4">IF(C98&lt;C95,(C98+1-C95)-C96,(C98-C95)-C96)+IF(C103&lt;C100,(C103+1-C100)-C101,(C103-C100)-C101)</f>
        <v>0</v>
      </c>
      <c r="D104" s="46">
        <f t="shared" si="4"/>
        <v>0</v>
      </c>
      <c r="E104" s="46">
        <f t="shared" si="4"/>
        <v>0</v>
      </c>
      <c r="F104" s="102">
        <f t="shared" si="4"/>
        <v>0</v>
      </c>
      <c r="G104" s="103">
        <f t="shared" si="4"/>
        <v>0</v>
      </c>
      <c r="H104" s="46">
        <f t="shared" si="4"/>
        <v>0</v>
      </c>
      <c r="I104" s="102">
        <f t="shared" si="4"/>
        <v>0</v>
      </c>
      <c r="J104" s="103">
        <f t="shared" si="4"/>
        <v>0</v>
      </c>
      <c r="K104" s="102">
        <f t="shared" si="4"/>
        <v>0</v>
      </c>
      <c r="L104" s="103">
        <f t="shared" si="4"/>
        <v>0</v>
      </c>
      <c r="M104" s="47"/>
      <c r="N104" s="30"/>
      <c r="O104" s="31"/>
      <c r="P104" s="21"/>
    </row>
    <row r="105" spans="1:16" ht="21" customHeight="1">
      <c r="A105" s="48"/>
      <c r="B105" s="17" t="s">
        <v>27</v>
      </c>
      <c r="C105" s="104">
        <f>C104+D104+E104+F104+H104+I104+K104</f>
        <v>0</v>
      </c>
      <c r="D105" s="105"/>
      <c r="E105" s="105"/>
      <c r="F105" s="105"/>
      <c r="G105" s="105"/>
      <c r="H105" s="105"/>
      <c r="I105" s="105"/>
      <c r="J105" s="105"/>
      <c r="K105" s="105"/>
      <c r="L105" s="106"/>
      <c r="M105" s="48"/>
      <c r="N105" s="49"/>
      <c r="O105" s="49"/>
    </row>
    <row r="106" spans="1:16" ht="15.6">
      <c r="L106" s="53"/>
      <c r="M106" s="54"/>
      <c r="N106" s="78"/>
      <c r="O106" s="79"/>
    </row>
    <row r="107" spans="1:16">
      <c r="L107" s="84" t="s">
        <v>28</v>
      </c>
      <c r="M107" s="85"/>
      <c r="N107" s="80"/>
      <c r="O107" s="81"/>
    </row>
    <row r="108" spans="1:16">
      <c r="L108" s="86"/>
      <c r="M108" s="85"/>
      <c r="N108" s="80"/>
      <c r="O108" s="81"/>
    </row>
    <row r="109" spans="1:16">
      <c r="N109" s="82"/>
      <c r="O109" s="83"/>
    </row>
  </sheetData>
  <mergeCells count="216">
    <mergeCell ref="C105:L105"/>
    <mergeCell ref="F103:G103"/>
    <mergeCell ref="I103:J103"/>
    <mergeCell ref="K103:L103"/>
    <mergeCell ref="F104:G104"/>
    <mergeCell ref="I104:J104"/>
    <mergeCell ref="K104:L104"/>
    <mergeCell ref="A101:A102"/>
    <mergeCell ref="F101:G101"/>
    <mergeCell ref="I101:J101"/>
    <mergeCell ref="K101:L101"/>
    <mergeCell ref="F102:G102"/>
    <mergeCell ref="I102:J102"/>
    <mergeCell ref="K102:L102"/>
    <mergeCell ref="F98:G98"/>
    <mergeCell ref="I98:J98"/>
    <mergeCell ref="K98:L98"/>
    <mergeCell ref="B99:M99"/>
    <mergeCell ref="F100:G100"/>
    <mergeCell ref="I100:J100"/>
    <mergeCell ref="K100:L100"/>
    <mergeCell ref="A96:A97"/>
    <mergeCell ref="F96:G96"/>
    <mergeCell ref="I96:J96"/>
    <mergeCell ref="K96:L96"/>
    <mergeCell ref="F97:G97"/>
    <mergeCell ref="I97:J97"/>
    <mergeCell ref="K97:L97"/>
    <mergeCell ref="F94:G94"/>
    <mergeCell ref="I94:J94"/>
    <mergeCell ref="K94:L94"/>
    <mergeCell ref="F95:G95"/>
    <mergeCell ref="I95:J95"/>
    <mergeCell ref="K95:L95"/>
    <mergeCell ref="C86:L86"/>
    <mergeCell ref="A91:D91"/>
    <mergeCell ref="J91:K91"/>
    <mergeCell ref="M91:N91"/>
    <mergeCell ref="N92:O92"/>
    <mergeCell ref="F93:G93"/>
    <mergeCell ref="I93:J93"/>
    <mergeCell ref="K93:L93"/>
    <mergeCell ref="F84:G84"/>
    <mergeCell ref="I84:J84"/>
    <mergeCell ref="K84:L84"/>
    <mergeCell ref="F85:G85"/>
    <mergeCell ref="I85:J85"/>
    <mergeCell ref="K85:L85"/>
    <mergeCell ref="A82:A83"/>
    <mergeCell ref="F82:G82"/>
    <mergeCell ref="I82:J82"/>
    <mergeCell ref="K82:L82"/>
    <mergeCell ref="F83:G83"/>
    <mergeCell ref="I83:J83"/>
    <mergeCell ref="K83:L83"/>
    <mergeCell ref="F79:G79"/>
    <mergeCell ref="I79:J79"/>
    <mergeCell ref="K79:L79"/>
    <mergeCell ref="B80:M80"/>
    <mergeCell ref="F81:G81"/>
    <mergeCell ref="I81:J81"/>
    <mergeCell ref="K81:L81"/>
    <mergeCell ref="F76:G76"/>
    <mergeCell ref="I76:J76"/>
    <mergeCell ref="K76:L76"/>
    <mergeCell ref="A77:A78"/>
    <mergeCell ref="F77:G77"/>
    <mergeCell ref="I77:J77"/>
    <mergeCell ref="K77:L77"/>
    <mergeCell ref="F78:G78"/>
    <mergeCell ref="I78:J78"/>
    <mergeCell ref="K78:L78"/>
    <mergeCell ref="N73:O73"/>
    <mergeCell ref="F74:G74"/>
    <mergeCell ref="I74:J74"/>
    <mergeCell ref="K74:L74"/>
    <mergeCell ref="F75:G75"/>
    <mergeCell ref="I75:J75"/>
    <mergeCell ref="K75:L75"/>
    <mergeCell ref="C67:L67"/>
    <mergeCell ref="N68:O71"/>
    <mergeCell ref="L69:M70"/>
    <mergeCell ref="A72:D72"/>
    <mergeCell ref="J72:K72"/>
    <mergeCell ref="M72:N72"/>
    <mergeCell ref="F65:G65"/>
    <mergeCell ref="I65:J65"/>
    <mergeCell ref="K65:L65"/>
    <mergeCell ref="F66:G66"/>
    <mergeCell ref="I66:J66"/>
    <mergeCell ref="K66:L66"/>
    <mergeCell ref="A63:A64"/>
    <mergeCell ref="F63:G63"/>
    <mergeCell ref="I63:J63"/>
    <mergeCell ref="K63:L63"/>
    <mergeCell ref="F64:G64"/>
    <mergeCell ref="I64:J64"/>
    <mergeCell ref="K64:L64"/>
    <mergeCell ref="F60:G60"/>
    <mergeCell ref="I60:J60"/>
    <mergeCell ref="K60:L60"/>
    <mergeCell ref="B61:M61"/>
    <mergeCell ref="F62:G62"/>
    <mergeCell ref="I62:J62"/>
    <mergeCell ref="K62:L62"/>
    <mergeCell ref="A58:A59"/>
    <mergeCell ref="F58:G58"/>
    <mergeCell ref="I58:J58"/>
    <mergeCell ref="K58:L58"/>
    <mergeCell ref="F59:G59"/>
    <mergeCell ref="I59:J59"/>
    <mergeCell ref="K59:L59"/>
    <mergeCell ref="F56:G56"/>
    <mergeCell ref="I56:J56"/>
    <mergeCell ref="K56:L56"/>
    <mergeCell ref="F57:G57"/>
    <mergeCell ref="I57:J57"/>
    <mergeCell ref="K57:L57"/>
    <mergeCell ref="C48:L48"/>
    <mergeCell ref="A53:D53"/>
    <mergeCell ref="J53:K53"/>
    <mergeCell ref="M53:N53"/>
    <mergeCell ref="N54:O54"/>
    <mergeCell ref="F55:G55"/>
    <mergeCell ref="I55:J55"/>
    <mergeCell ref="K55:L55"/>
    <mergeCell ref="F46:G46"/>
    <mergeCell ref="I46:J46"/>
    <mergeCell ref="K46:L46"/>
    <mergeCell ref="F47:G47"/>
    <mergeCell ref="I47:J47"/>
    <mergeCell ref="K47:L47"/>
    <mergeCell ref="A39:A40"/>
    <mergeCell ref="F39:G39"/>
    <mergeCell ref="I39:J39"/>
    <mergeCell ref="K39:L39"/>
    <mergeCell ref="F40:G40"/>
    <mergeCell ref="I40:J40"/>
    <mergeCell ref="K40:L40"/>
    <mergeCell ref="A44:A45"/>
    <mergeCell ref="F44:G44"/>
    <mergeCell ref="I44:J44"/>
    <mergeCell ref="K44:L44"/>
    <mergeCell ref="F45:G45"/>
    <mergeCell ref="I45:J45"/>
    <mergeCell ref="K45:L45"/>
    <mergeCell ref="F41:G41"/>
    <mergeCell ref="I41:J41"/>
    <mergeCell ref="K41:L41"/>
    <mergeCell ref="B42:M42"/>
    <mergeCell ref="F43:G43"/>
    <mergeCell ref="I43:J43"/>
    <mergeCell ref="K43:L43"/>
    <mergeCell ref="I37:J37"/>
    <mergeCell ref="K37:L37"/>
    <mergeCell ref="C29:L29"/>
    <mergeCell ref="N30:O33"/>
    <mergeCell ref="L31:M32"/>
    <mergeCell ref="A34:D34"/>
    <mergeCell ref="J34:K34"/>
    <mergeCell ref="M34:N34"/>
    <mergeCell ref="F38:G38"/>
    <mergeCell ref="I38:J38"/>
    <mergeCell ref="K38:L38"/>
    <mergeCell ref="A25:A26"/>
    <mergeCell ref="F25:G25"/>
    <mergeCell ref="I25:J25"/>
    <mergeCell ref="K25:L25"/>
    <mergeCell ref="F26:G26"/>
    <mergeCell ref="I26:J26"/>
    <mergeCell ref="K26:L26"/>
    <mergeCell ref="N35:O35"/>
    <mergeCell ref="F36:G36"/>
    <mergeCell ref="I36:J36"/>
    <mergeCell ref="K36:L36"/>
    <mergeCell ref="B13:C13"/>
    <mergeCell ref="A15:D15"/>
    <mergeCell ref="J15:K15"/>
    <mergeCell ref="F22:G22"/>
    <mergeCell ref="I22:J22"/>
    <mergeCell ref="K22:L22"/>
    <mergeCell ref="B23:M23"/>
    <mergeCell ref="F24:G24"/>
    <mergeCell ref="I24:J24"/>
    <mergeCell ref="K24:L24"/>
    <mergeCell ref="A20:A21"/>
    <mergeCell ref="F20:G20"/>
    <mergeCell ref="I20:J20"/>
    <mergeCell ref="K20:L20"/>
    <mergeCell ref="F21:G21"/>
    <mergeCell ref="I21:J21"/>
    <mergeCell ref="K21:L21"/>
    <mergeCell ref="N106:O109"/>
    <mergeCell ref="L107:M108"/>
    <mergeCell ref="M15:N15"/>
    <mergeCell ref="N16:O16"/>
    <mergeCell ref="F17:G17"/>
    <mergeCell ref="I17:J17"/>
    <mergeCell ref="K17:L17"/>
    <mergeCell ref="N49:O52"/>
    <mergeCell ref="L50:M51"/>
    <mergeCell ref="N87:O90"/>
    <mergeCell ref="L88:M89"/>
    <mergeCell ref="F18:G18"/>
    <mergeCell ref="I18:J18"/>
    <mergeCell ref="K18:L18"/>
    <mergeCell ref="F19:G19"/>
    <mergeCell ref="I19:J19"/>
    <mergeCell ref="K19:L19"/>
    <mergeCell ref="F27:G27"/>
    <mergeCell ref="I27:J27"/>
    <mergeCell ref="K27:L27"/>
    <mergeCell ref="F28:G28"/>
    <mergeCell ref="I28:J28"/>
    <mergeCell ref="K28:L28"/>
    <mergeCell ref="F37:G37"/>
  </mergeCells>
  <pageMargins left="0.70866141732283472" right="0.70866141732283472" top="0.74803149606299213" bottom="0.74803149606299213" header="0.31496062992125984" footer="0.31496062992125984"/>
  <pageSetup paperSize="9" scale="57" orientation="landscape" horizontalDpi="4294967293" verticalDpi="0" r:id="rId1"/>
  <rowBreaks count="2" manualBreakCount="2">
    <brk id="51" max="16383" man="1"/>
    <brk id="89" max="14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RECAP HEURE TRAVAILLÉ</vt:lpstr>
      <vt:lpstr>Riri</vt:lpstr>
      <vt:lpstr>Fifi</vt:lpstr>
      <vt:lpstr>Fifi!Zone_d_impression</vt:lpstr>
      <vt:lpstr>'RECAP HEURE TRAVAILLÉ'!Zone_d_impression</vt:lpstr>
      <vt:lpstr>Riri!Zone_d_impression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François ROUZE</cp:lastModifiedBy>
  <dcterms:created xsi:type="dcterms:W3CDTF">2022-06-01T21:42:41Z</dcterms:created>
  <dcterms:modified xsi:type="dcterms:W3CDTF">2022-06-02T08:18:59Z</dcterms:modified>
</cp:coreProperties>
</file>