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CF19057F-0C9C-42A5-9027-9D06543B84CB}" xr6:coauthVersionLast="36" xr6:coauthVersionMax="43" xr10:uidLastSave="{00000000-0000-0000-0000-000000000000}"/>
  <bookViews>
    <workbookView xWindow="84" yWindow="456" windowWidth="27636" windowHeight="16716" xr2:uid="{EF4FB5F4-FCEF-E24E-8DD4-72D488031675}"/>
  </bookViews>
  <sheets>
    <sheet name="PLanning" sheetId="26" r:id="rId1"/>
    <sheet name="Janvier Tableau" sheetId="27" r:id="rId2"/>
    <sheet name="Coefs-IFM-Salaire" sheetId="12" r:id="rId3"/>
    <sheet name="Jours_fériés" sheetId="3" r:id="rId4"/>
  </sheets>
  <functionGroups builtInGroupCount="19"/>
  <definedNames>
    <definedName name="An">PLanning!$A$2+2021</definedName>
    <definedName name="varan">Jours_fériés!$H$1:$H$20</definedName>
    <definedName name="varmois">Jours_fériés!$G$1:$G$12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26" l="1"/>
  <c r="B1" i="3" l="1"/>
  <c r="B28" i="27" l="1"/>
  <c r="B26" i="27"/>
  <c r="B24" i="27"/>
  <c r="B22" i="27"/>
  <c r="B20" i="27"/>
  <c r="D18" i="27"/>
  <c r="B18" i="27"/>
  <c r="D8" i="27" s="1"/>
  <c r="B16" i="27"/>
  <c r="B14" i="27"/>
  <c r="D12" i="27"/>
  <c r="B12" i="27"/>
  <c r="D16" i="27" s="1"/>
  <c r="D10" i="27"/>
  <c r="B10" i="27"/>
  <c r="B8" i="27"/>
  <c r="B6" i="27"/>
  <c r="D20" i="27" l="1"/>
  <c r="C6" i="26"/>
  <c r="D14" i="27"/>
  <c r="D22" i="27" s="1"/>
  <c r="D25" i="27" s="1"/>
  <c r="D4" i="27"/>
  <c r="D6" i="26" l="1"/>
  <c r="B3" i="3"/>
  <c r="B4" i="3"/>
  <c r="B10" i="3" s="1"/>
  <c r="B6" i="3"/>
  <c r="B7" i="3"/>
  <c r="B11" i="3"/>
  <c r="B12" i="3"/>
  <c r="B13" i="3"/>
  <c r="B14" i="3"/>
  <c r="B15" i="3"/>
  <c r="C6" i="3"/>
  <c r="C10" i="3"/>
  <c r="C13" i="3"/>
  <c r="C5" i="3"/>
  <c r="C12" i="3"/>
  <c r="C7" i="3"/>
  <c r="C11" i="3"/>
  <c r="C14" i="3"/>
  <c r="C9" i="3"/>
  <c r="C4" i="3"/>
  <c r="C3" i="3"/>
  <c r="C15" i="3"/>
  <c r="C8" i="3"/>
  <c r="E6" i="26" l="1"/>
  <c r="B5" i="3"/>
  <c r="B9" i="3"/>
  <c r="B8" i="3"/>
  <c r="C31" i="26" l="1"/>
  <c r="D31" i="26"/>
  <c r="B31" i="26"/>
  <c r="F6" i="26"/>
  <c r="E31" i="26"/>
  <c r="G6" i="26" l="1"/>
  <c r="F31" i="26"/>
  <c r="H6" i="26" l="1"/>
  <c r="G31" i="26"/>
  <c r="I6" i="26" l="1"/>
  <c r="H31" i="26"/>
  <c r="J6" i="26" l="1"/>
  <c r="I31" i="26"/>
  <c r="K6" i="26" l="1"/>
  <c r="J31" i="26"/>
  <c r="L6" i="26" l="1"/>
  <c r="K31" i="26"/>
  <c r="M6" i="26" l="1"/>
  <c r="L31" i="26"/>
  <c r="N6" i="26" l="1"/>
  <c r="M31" i="26"/>
  <c r="O6" i="26" l="1"/>
  <c r="N31" i="26"/>
  <c r="P6" i="26" l="1"/>
  <c r="O31" i="26"/>
  <c r="Q6" i="26" l="1"/>
  <c r="P31" i="26"/>
  <c r="R6" i="26" l="1"/>
  <c r="Q31" i="26"/>
  <c r="S6" i="26" l="1"/>
  <c r="R31" i="26"/>
  <c r="T6" i="26" l="1"/>
  <c r="S31" i="26"/>
  <c r="U6" i="26" l="1"/>
  <c r="T31" i="26"/>
  <c r="V6" i="26" l="1"/>
  <c r="U31" i="26"/>
  <c r="W6" i="26" l="1"/>
  <c r="V31" i="26"/>
  <c r="X6" i="26" l="1"/>
  <c r="W31" i="26"/>
  <c r="Y6" i="26" l="1"/>
  <c r="X31" i="26"/>
  <c r="Z6" i="26" l="1"/>
  <c r="Y31" i="26"/>
  <c r="AA6" i="26" l="1"/>
  <c r="Z31" i="26"/>
  <c r="AB6" i="26" l="1"/>
  <c r="AA31" i="26"/>
  <c r="AC6" i="26" l="1"/>
  <c r="AB31" i="26"/>
  <c r="AD6" i="26" l="1"/>
  <c r="AC31" i="26"/>
  <c r="AE6" i="26" l="1"/>
  <c r="AD31" i="26"/>
  <c r="AF6" i="26" l="1"/>
  <c r="AE31" i="26"/>
  <c r="AF31" i="26" l="1"/>
  <c r="AG6" i="26"/>
  <c r="AH6" i="26" s="1"/>
  <c r="AI6" i="26" s="1"/>
  <c r="AJ6" i="26" s="1"/>
  <c r="AK6" i="26" s="1"/>
  <c r="AL6" i="26" s="1"/>
  <c r="AM6" i="26" s="1"/>
  <c r="AN6" i="26" s="1"/>
  <c r="AO6" i="26" s="1"/>
  <c r="AP6" i="26" s="1"/>
  <c r="AQ6" i="26" s="1"/>
  <c r="AR6" i="26" s="1"/>
  <c r="AS6" i="26" s="1"/>
  <c r="AT6" i="26" s="1"/>
  <c r="AU6" i="26" s="1"/>
  <c r="AV6" i="26" s="1"/>
  <c r="AW6" i="26" s="1"/>
  <c r="AX6" i="26" s="1"/>
  <c r="AY6" i="26" s="1"/>
  <c r="AZ6" i="26" s="1"/>
  <c r="BA6" i="26" s="1"/>
  <c r="BB6" i="26" s="1"/>
  <c r="BC6" i="26" s="1"/>
  <c r="BD6" i="26" s="1"/>
  <c r="BE6" i="26" s="1"/>
  <c r="BF6" i="26" s="1"/>
  <c r="BG6" i="26" s="1"/>
  <c r="BH6" i="26" s="1"/>
  <c r="BI6" i="26" s="1"/>
  <c r="BJ6" i="26" s="1"/>
  <c r="BK6" i="26" s="1"/>
  <c r="BL6" i="26" s="1"/>
  <c r="BM6" i="26" s="1"/>
  <c r="BN6" i="26" s="1"/>
  <c r="BO6" i="26" s="1"/>
  <c r="BP6" i="26" s="1"/>
  <c r="BQ6" i="26" s="1"/>
  <c r="BR6" i="26" s="1"/>
  <c r="BS6" i="26" s="1"/>
  <c r="BT6" i="26" s="1"/>
  <c r="BU6" i="26" s="1"/>
  <c r="BV6" i="26" s="1"/>
  <c r="BW6" i="26" s="1"/>
  <c r="BX6" i="26" s="1"/>
  <c r="BY6" i="26" s="1"/>
  <c r="BZ6" i="26" s="1"/>
  <c r="CA6" i="26" s="1"/>
  <c r="CB6" i="26" s="1"/>
  <c r="CC6" i="26" s="1"/>
  <c r="CD6" i="26" s="1"/>
  <c r="CE6" i="26" s="1"/>
  <c r="CF6" i="26" s="1"/>
  <c r="CG6" i="26" s="1"/>
  <c r="CH6" i="26" s="1"/>
  <c r="CI6" i="26" s="1"/>
  <c r="CJ6" i="26" s="1"/>
  <c r="CK6" i="26" s="1"/>
  <c r="CL6" i="26" s="1"/>
  <c r="CM6" i="26" s="1"/>
  <c r="CN6" i="26" s="1"/>
  <c r="CO6" i="26" s="1"/>
  <c r="CP6" i="26" s="1"/>
  <c r="CQ6" i="26" s="1"/>
  <c r="CR6" i="26" s="1"/>
  <c r="CS6" i="26" s="1"/>
  <c r="CT6" i="26" s="1"/>
  <c r="CU6" i="26" s="1"/>
  <c r="CV6" i="26" s="1"/>
  <c r="CW6" i="26" s="1"/>
  <c r="CX6" i="26" s="1"/>
  <c r="CY6" i="26" s="1"/>
  <c r="CZ6" i="26" s="1"/>
  <c r="DA6" i="26" s="1"/>
  <c r="DB6" i="26" s="1"/>
  <c r="DC6" i="26" s="1"/>
  <c r="DD6" i="26" s="1"/>
  <c r="DE6" i="26" s="1"/>
  <c r="DF6" i="26" s="1"/>
  <c r="DG6" i="26" s="1"/>
  <c r="DH6" i="26" s="1"/>
  <c r="DI6" i="26" s="1"/>
  <c r="DJ6" i="26" s="1"/>
  <c r="DK6" i="26" s="1"/>
  <c r="DL6" i="26" s="1"/>
  <c r="DM6" i="26" s="1"/>
  <c r="DN6" i="26" s="1"/>
  <c r="DO6" i="26" s="1"/>
  <c r="DP6" i="26" s="1"/>
  <c r="DQ6" i="26" s="1"/>
  <c r="DR6" i="26" s="1"/>
  <c r="DS6" i="26" s="1"/>
  <c r="DT6" i="26" s="1"/>
  <c r="DU6" i="26" s="1"/>
  <c r="DV6" i="26" s="1"/>
  <c r="DW6" i="26" s="1"/>
  <c r="DX6" i="26" s="1"/>
  <c r="DY6" i="26" s="1"/>
  <c r="DZ6" i="26" s="1"/>
  <c r="EA6" i="26" s="1"/>
  <c r="EB6" i="26" s="1"/>
  <c r="EC6" i="26" s="1"/>
  <c r="ED6" i="26" s="1"/>
  <c r="EE6" i="26" s="1"/>
  <c r="EF6" i="26" s="1"/>
  <c r="EG6" i="26" s="1"/>
  <c r="EH6" i="26" s="1"/>
  <c r="EI6" i="26" s="1"/>
  <c r="EJ6" i="26" s="1"/>
  <c r="EK6" i="26" s="1"/>
  <c r="EL6" i="26" s="1"/>
  <c r="EM6" i="26" s="1"/>
  <c r="EN6" i="26" s="1"/>
  <c r="EO6" i="26" s="1"/>
  <c r="EP6" i="26" s="1"/>
  <c r="EQ6" i="26" s="1"/>
  <c r="ER6" i="26" s="1"/>
  <c r="ES6" i="26" s="1"/>
  <c r="ET6" i="26" s="1"/>
  <c r="EU6" i="26" s="1"/>
  <c r="EV6" i="26" s="1"/>
  <c r="EW6" i="26" s="1"/>
  <c r="EX6" i="26" s="1"/>
  <c r="EY6" i="26" s="1"/>
  <c r="EZ6" i="26" s="1"/>
  <c r="FA6" i="26" s="1"/>
  <c r="FB6" i="26" s="1"/>
  <c r="FC6" i="26" s="1"/>
  <c r="FD6" i="26" s="1"/>
  <c r="FE6" i="26" s="1"/>
  <c r="FF6" i="26" s="1"/>
  <c r="FG6" i="26" s="1"/>
  <c r="FH6" i="26" s="1"/>
  <c r="FI6" i="26" s="1"/>
  <c r="FJ6" i="26" s="1"/>
  <c r="FK6" i="26" s="1"/>
  <c r="FL6" i="26" s="1"/>
  <c r="FM6" i="26" s="1"/>
  <c r="FN6" i="26" s="1"/>
  <c r="FO6" i="26" s="1"/>
  <c r="FP6" i="26" s="1"/>
  <c r="FQ6" i="26" s="1"/>
  <c r="FR6" i="26" s="1"/>
  <c r="FS6" i="26" s="1"/>
  <c r="FT6" i="26" s="1"/>
  <c r="FU6" i="26" s="1"/>
  <c r="FV6" i="26" s="1"/>
  <c r="FW6" i="26" s="1"/>
  <c r="FX6" i="26" s="1"/>
  <c r="FY6" i="26" s="1"/>
  <c r="FZ6" i="26" s="1"/>
  <c r="GA6" i="26" s="1"/>
  <c r="GB6" i="26" s="1"/>
  <c r="GC6" i="26" s="1"/>
  <c r="GD6" i="26" s="1"/>
  <c r="GE6" i="26" s="1"/>
  <c r="GF6" i="26" s="1"/>
  <c r="GG6" i="26" s="1"/>
  <c r="GH6" i="26" s="1"/>
  <c r="GI6" i="26" s="1"/>
  <c r="GJ6" i="26" s="1"/>
  <c r="GK6" i="26" s="1"/>
  <c r="GL6" i="26" s="1"/>
  <c r="GM6" i="26" s="1"/>
  <c r="GN6" i="26" s="1"/>
  <c r="GO6" i="26" s="1"/>
  <c r="GP6" i="26" s="1"/>
  <c r="GQ6" i="26" s="1"/>
  <c r="GR6" i="26" s="1"/>
  <c r="GS6" i="26" s="1"/>
  <c r="GT6" i="26" s="1"/>
  <c r="GU6" i="26" s="1"/>
  <c r="GV6" i="26" s="1"/>
  <c r="GW6" i="26" s="1"/>
  <c r="GX6" i="26" s="1"/>
  <c r="GY6" i="26" s="1"/>
  <c r="GZ6" i="26" s="1"/>
  <c r="HA6" i="26" s="1"/>
  <c r="HB6" i="26" s="1"/>
  <c r="HC6" i="26" s="1"/>
  <c r="HD6" i="26" s="1"/>
  <c r="HE6" i="26" s="1"/>
  <c r="HF6" i="26" s="1"/>
  <c r="HG6" i="26" s="1"/>
  <c r="HH6" i="26" s="1"/>
  <c r="HI6" i="26" s="1"/>
  <c r="HJ6" i="26" s="1"/>
  <c r="HK6" i="26" s="1"/>
  <c r="HL6" i="26" s="1"/>
  <c r="HM6" i="26" s="1"/>
  <c r="HN6" i="26" s="1"/>
  <c r="HO6" i="26" s="1"/>
  <c r="HP6" i="26" s="1"/>
  <c r="HQ6" i="26" s="1"/>
  <c r="HR6" i="26" s="1"/>
  <c r="HS6" i="26" s="1"/>
  <c r="HT6" i="26" s="1"/>
  <c r="HU6" i="26" s="1"/>
  <c r="HV6" i="26" s="1"/>
  <c r="HW6" i="26" s="1"/>
  <c r="HX6" i="26" s="1"/>
  <c r="HY6" i="26" s="1"/>
  <c r="HZ6" i="26" s="1"/>
  <c r="IA6" i="26" s="1"/>
  <c r="IB6" i="26" s="1"/>
  <c r="IC6" i="26" s="1"/>
  <c r="ID6" i="26" s="1"/>
  <c r="IE6" i="26" s="1"/>
  <c r="IF6" i="26" s="1"/>
  <c r="IG6" i="26" s="1"/>
  <c r="IH6" i="26" s="1"/>
  <c r="II6" i="26" s="1"/>
  <c r="IJ6" i="26" s="1"/>
  <c r="IK6" i="26" s="1"/>
  <c r="IL6" i="26" s="1"/>
  <c r="IM6" i="26" s="1"/>
  <c r="IN6" i="26" s="1"/>
  <c r="IO6" i="26" s="1"/>
  <c r="IP6" i="26" s="1"/>
  <c r="IQ6" i="26" s="1"/>
  <c r="IR6" i="26" s="1"/>
  <c r="IS6" i="26" s="1"/>
  <c r="IT6" i="26" s="1"/>
  <c r="IU6" i="26" s="1"/>
  <c r="IV6" i="26" s="1"/>
  <c r="IW6" i="26" s="1"/>
  <c r="IX6" i="26" s="1"/>
  <c r="IY6" i="26" s="1"/>
  <c r="IZ6" i="26" s="1"/>
  <c r="JA6" i="26" s="1"/>
  <c r="JB6" i="26" s="1"/>
  <c r="JC6" i="26" s="1"/>
  <c r="JD6" i="26" s="1"/>
  <c r="JE6" i="26" s="1"/>
  <c r="JF6" i="26" s="1"/>
  <c r="JG6" i="26" s="1"/>
  <c r="JH6" i="26" s="1"/>
  <c r="JI6" i="26" s="1"/>
  <c r="JJ6" i="26" s="1"/>
  <c r="JK6" i="26" s="1"/>
  <c r="JL6" i="26" s="1"/>
  <c r="JM6" i="26" s="1"/>
  <c r="JN6" i="26" s="1"/>
  <c r="JO6" i="26" s="1"/>
  <c r="JP6" i="26" s="1"/>
  <c r="JQ6" i="26" s="1"/>
  <c r="JR6" i="26" s="1"/>
  <c r="JS6" i="26" s="1"/>
  <c r="JT6" i="26" s="1"/>
  <c r="JU6" i="26" s="1"/>
  <c r="JV6" i="26" s="1"/>
  <c r="JW6" i="26" s="1"/>
  <c r="JX6" i="26" s="1"/>
  <c r="JY6" i="26" s="1"/>
  <c r="JZ6" i="26" s="1"/>
  <c r="KA6" i="26" s="1"/>
  <c r="KB6" i="26" s="1"/>
  <c r="KC6" i="26" s="1"/>
  <c r="KD6" i="26" s="1"/>
  <c r="KE6" i="26" s="1"/>
  <c r="KF6" i="26" s="1"/>
  <c r="KG6" i="26" s="1"/>
  <c r="KH6" i="26" s="1"/>
  <c r="KI6" i="26" s="1"/>
  <c r="KJ6" i="26" s="1"/>
  <c r="KK6" i="26" s="1"/>
  <c r="KL6" i="26" s="1"/>
  <c r="KM6" i="26" s="1"/>
  <c r="KN6" i="26" s="1"/>
  <c r="KO6" i="26" s="1"/>
  <c r="KP6" i="26" s="1"/>
  <c r="KQ6" i="26" s="1"/>
  <c r="KR6" i="26" s="1"/>
  <c r="KS6" i="26" s="1"/>
  <c r="KT6" i="26" s="1"/>
  <c r="KU6" i="26" s="1"/>
  <c r="KV6" i="26" s="1"/>
  <c r="KW6" i="26" s="1"/>
  <c r="KX6" i="26" s="1"/>
  <c r="KY6" i="26" s="1"/>
  <c r="KZ6" i="26" s="1"/>
  <c r="LA6" i="26" s="1"/>
  <c r="LB6" i="26" s="1"/>
  <c r="LC6" i="26" s="1"/>
  <c r="LD6" i="26" s="1"/>
  <c r="LE6" i="26" s="1"/>
  <c r="LF6" i="26" s="1"/>
  <c r="LG6" i="26" s="1"/>
  <c r="LH6" i="26" s="1"/>
  <c r="LI6" i="26" s="1"/>
  <c r="LJ6" i="26" s="1"/>
  <c r="LK6" i="26" s="1"/>
  <c r="LL6" i="26" s="1"/>
  <c r="LM6" i="26" s="1"/>
  <c r="LN6" i="26" s="1"/>
  <c r="LO6" i="26" s="1"/>
  <c r="LP6" i="26" s="1"/>
  <c r="LQ6" i="26" s="1"/>
  <c r="LR6" i="26" s="1"/>
  <c r="LS6" i="26" s="1"/>
  <c r="LT6" i="26" s="1"/>
  <c r="LU6" i="26" s="1"/>
  <c r="LV6" i="26" s="1"/>
  <c r="LW6" i="26" s="1"/>
  <c r="LX6" i="26" s="1"/>
  <c r="LY6" i="26" s="1"/>
  <c r="LZ6" i="26" s="1"/>
  <c r="MA6" i="26" s="1"/>
  <c r="MB6" i="26" s="1"/>
  <c r="MC6" i="26" s="1"/>
  <c r="MD6" i="26" s="1"/>
  <c r="ME6" i="26" s="1"/>
  <c r="MF6" i="26" s="1"/>
  <c r="MG6" i="26" s="1"/>
  <c r="MH6" i="26" s="1"/>
  <c r="MI6" i="26" s="1"/>
  <c r="MJ6" i="26" s="1"/>
  <c r="MK6" i="26" s="1"/>
  <c r="ML6" i="26" s="1"/>
  <c r="MM6" i="26" s="1"/>
  <c r="MN6" i="26" s="1"/>
  <c r="MO6" i="26" s="1"/>
  <c r="MP6" i="26" s="1"/>
  <c r="MQ6" i="26" s="1"/>
  <c r="MR6" i="26" s="1"/>
  <c r="MS6" i="26" s="1"/>
  <c r="MT6" i="26" s="1"/>
  <c r="MU6" i="26" s="1"/>
  <c r="MV6" i="26" s="1"/>
  <c r="MW6" i="26" s="1"/>
  <c r="MX6" i="26" s="1"/>
  <c r="MY6" i="26" s="1"/>
  <c r="MZ6" i="26" s="1"/>
  <c r="NA6" i="26" s="1"/>
  <c r="NB6" i="26" s="1"/>
  <c r="NC6" i="26" s="1"/>
  <c r="ND6" i="26" s="1"/>
  <c r="NE6" i="26" s="1"/>
  <c r="NF6" i="26" s="1"/>
  <c r="NG6" i="26" s="1"/>
  <c r="NH6" i="26" s="1"/>
  <c r="NI6" i="26" s="1"/>
  <c r="B4" i="27"/>
</calcChain>
</file>

<file path=xl/sharedStrings.xml><?xml version="1.0" encoding="utf-8"?>
<sst xmlns="http://schemas.openxmlformats.org/spreadsheetml/2006/main" count="104" uniqueCount="91">
  <si>
    <t xml:space="preserve"> 00h00 &gt; 01h00</t>
  </si>
  <si>
    <t xml:space="preserve"> 01h00 &gt; 02h00</t>
  </si>
  <si>
    <t xml:space="preserve"> 02h00 &gt; 03h00</t>
  </si>
  <si>
    <t xml:space="preserve"> 03h00 &gt; 04h00</t>
  </si>
  <si>
    <t xml:space="preserve"> 04h00 &gt; 05h00</t>
  </si>
  <si>
    <t xml:space="preserve"> 05h00 &gt; 06h00</t>
  </si>
  <si>
    <t xml:space="preserve"> 06h00 &gt; 07h00</t>
  </si>
  <si>
    <t xml:space="preserve"> 07h00 &gt; 08h00</t>
  </si>
  <si>
    <t xml:space="preserve"> 08h00 &gt; 09h00</t>
  </si>
  <si>
    <t xml:space="preserve"> 09h00 &gt; 10h00</t>
  </si>
  <si>
    <t xml:space="preserve"> 10h00 &gt; 11h00</t>
  </si>
  <si>
    <t xml:space="preserve"> 11h00 &gt; 12h00</t>
  </si>
  <si>
    <t xml:space="preserve"> 12h00 &gt; 13h00</t>
  </si>
  <si>
    <t xml:space="preserve"> 13h00 &gt; 14h00</t>
  </si>
  <si>
    <t xml:space="preserve"> 14h00 &gt; 15h00</t>
  </si>
  <si>
    <t xml:space="preserve"> 15h00 &gt; 16h00</t>
  </si>
  <si>
    <t xml:space="preserve"> 16h00 &gt; 17h00</t>
  </si>
  <si>
    <t xml:space="preserve"> 17h00 &gt; 18h00</t>
  </si>
  <si>
    <t xml:space="preserve"> 18h00 &gt; 17h00</t>
  </si>
  <si>
    <t xml:space="preserve"> 19h00 &gt; 20h00</t>
  </si>
  <si>
    <t xml:space="preserve"> 20h00 &gt; 21h00</t>
  </si>
  <si>
    <t xml:space="preserve"> 21h00 &gt; 22h00</t>
  </si>
  <si>
    <t xml:space="preserve"> 22h00 &gt; 23h00</t>
  </si>
  <si>
    <t xml:space="preserve"> 23h00 &gt; 24h00</t>
  </si>
  <si>
    <t>Octobre</t>
  </si>
  <si>
    <t>Mars</t>
  </si>
  <si>
    <t>Février</t>
  </si>
  <si>
    <t>Janvier</t>
  </si>
  <si>
    <t>25 Décembre</t>
  </si>
  <si>
    <t>11 Novembre</t>
  </si>
  <si>
    <t>1er Novembre</t>
  </si>
  <si>
    <t>15 Août</t>
  </si>
  <si>
    <t>14 Juillet</t>
  </si>
  <si>
    <t>Lundi de la Pentecôte</t>
  </si>
  <si>
    <t>Pentecôte</t>
  </si>
  <si>
    <t>Ascenscion</t>
  </si>
  <si>
    <t>8 Mai</t>
  </si>
  <si>
    <t>1er Mai</t>
  </si>
  <si>
    <t>Lundi de Pâques</t>
  </si>
  <si>
    <t>Pâques</t>
  </si>
  <si>
    <t>1er Janvier</t>
  </si>
  <si>
    <t>Année</t>
  </si>
  <si>
    <t>Avril</t>
  </si>
  <si>
    <t>Mai</t>
  </si>
  <si>
    <t>Juin</t>
  </si>
  <si>
    <t>Juillet</t>
  </si>
  <si>
    <t>Août</t>
  </si>
  <si>
    <t>Septembre</t>
  </si>
  <si>
    <t>Novembre</t>
  </si>
  <si>
    <t>Décembre</t>
  </si>
  <si>
    <t>Sédentaire</t>
  </si>
  <si>
    <t>Coef  "Heure 38 heure/heure 35 heures"</t>
  </si>
  <si>
    <t>Coef  de garde "Heure et jour/garde heure et jour régime à 38 heures"</t>
  </si>
  <si>
    <t>Coef  de garde "Heure et jour/garde heure et jour régime à 35 heures"</t>
  </si>
  <si>
    <t>Navigant</t>
  </si>
  <si>
    <t>Coef "Heure navigant/heure Sédentaire"</t>
  </si>
  <si>
    <t>Coef "Jour navigant/Jour Sédentaire"</t>
  </si>
  <si>
    <t>Coef de garde"Heure et jour/heure etjour régime 38heures"</t>
  </si>
  <si>
    <t>Coef de garde"Heure et jour/heure etjour régime 35heures"</t>
  </si>
  <si>
    <t>IFM</t>
  </si>
  <si>
    <t>IFM (RIF)</t>
  </si>
  <si>
    <t>IFM (Étrangé)</t>
  </si>
  <si>
    <t xml:space="preserve">Dimanche plus Jour fériés </t>
  </si>
  <si>
    <t>Taux Horaire Brut</t>
  </si>
  <si>
    <t>Heures effectuées</t>
  </si>
  <si>
    <t>Jours BMM</t>
  </si>
  <si>
    <t>Heures BMM</t>
  </si>
  <si>
    <t>Heures Sup BMM</t>
  </si>
  <si>
    <t>Jour de Garde</t>
  </si>
  <si>
    <t>Heures de Garde</t>
  </si>
  <si>
    <t>Heures Sup de Garde</t>
  </si>
  <si>
    <t>Jour de Navig RIF</t>
  </si>
  <si>
    <t>Heures de Navig RIF</t>
  </si>
  <si>
    <t>Heures Sup de Navig RIF</t>
  </si>
  <si>
    <t>Jour de Navig Étranger</t>
  </si>
  <si>
    <t>Heures Navig Étranger</t>
  </si>
  <si>
    <t>Heures Sup Navig Étranger</t>
  </si>
  <si>
    <t>IFM/heures</t>
  </si>
  <si>
    <t>Jours Travaillés</t>
  </si>
  <si>
    <t>Salaire Base Brut</t>
  </si>
  <si>
    <t>IFM RIF</t>
  </si>
  <si>
    <t>IFM Étranger</t>
  </si>
  <si>
    <t>Heures Sup Cumulées</t>
  </si>
  <si>
    <t>Régime compensatoire RIF Garde</t>
  </si>
  <si>
    <t>Régime compensatoire Étr. Emb.</t>
  </si>
  <si>
    <t>Régime compensatoire RIF Emb.</t>
  </si>
  <si>
    <t>Totale IFM</t>
  </si>
  <si>
    <t>Total Régime compensatoire</t>
  </si>
  <si>
    <t>Régime compensatoire Corrigé</t>
  </si>
  <si>
    <t>Jour de RC pris dans le mois</t>
  </si>
  <si>
    <t>Période du 01 janvier 2022 au 31 janvier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</si>
</sst>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40C]ddd\-d\-mmm\-yy;@"/>
    <numFmt numFmtId="165" formatCode="h:mm;@"/>
    <numFmt numFmtId="166" formatCode="[$-40C]d\-mmm;@"/>
    <numFmt numFmtId="167" formatCode="#,##0.00\ &quot;€&quot;"/>
    <numFmt numFmtId="168" formatCode="dd"/>
  </numFmts>
  <fonts count="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rgb="FF080808"/>
      <name val="Calibri"/>
      <family val="2"/>
      <scheme val="minor"/>
    </font>
    <font>
      <sz val="12"/>
      <color rgb="FF080808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name val="Arial"/>
      <family val="2"/>
    </font>
  </fonts>
  <fills count="29">
    <fill>
      <patternFill patternType="none"/>
    </fill>
    <fill>
      <patternFill patternType="gray125"/>
    </fill>
    <fill>
      <patternFill patternType="gray125">
        <bgColor rgb="FFFF7E79"/>
      </patternFill>
    </fill>
    <fill>
      <patternFill patternType="solid">
        <fgColor rgb="FFFF7E79"/>
        <bgColor indexed="64"/>
      </patternFill>
    </fill>
    <fill>
      <patternFill patternType="gray125">
        <bgColor rgb="FFFFD579"/>
      </patternFill>
    </fill>
    <fill>
      <patternFill patternType="solid">
        <fgColor rgb="FFFFD579"/>
        <bgColor indexed="64"/>
      </patternFill>
    </fill>
    <fill>
      <patternFill patternType="gray125">
        <bgColor rgb="FFFFFD78"/>
      </patternFill>
    </fill>
    <fill>
      <patternFill patternType="solid">
        <fgColor rgb="FFFFFD78"/>
        <bgColor indexed="64"/>
      </patternFill>
    </fill>
    <fill>
      <patternFill patternType="gray125">
        <bgColor rgb="FFD5FC79"/>
      </patternFill>
    </fill>
    <fill>
      <patternFill patternType="solid">
        <fgColor rgb="FFD5FC79"/>
        <bgColor indexed="64"/>
      </patternFill>
    </fill>
    <fill>
      <patternFill patternType="gray125">
        <bgColor rgb="FF73FB79"/>
      </patternFill>
    </fill>
    <fill>
      <patternFill patternType="solid">
        <fgColor rgb="FF73FB79"/>
        <bgColor indexed="64"/>
      </patternFill>
    </fill>
    <fill>
      <patternFill patternType="gray125">
        <bgColor rgb="FF73FDD6"/>
      </patternFill>
    </fill>
    <fill>
      <patternFill patternType="solid">
        <fgColor rgb="FF73FDD6"/>
        <bgColor indexed="64"/>
      </patternFill>
    </fill>
    <fill>
      <patternFill patternType="gray125">
        <bgColor rgb="FF73FEFF"/>
      </patternFill>
    </fill>
    <fill>
      <patternFill patternType="solid">
        <fgColor rgb="FF73FEFF"/>
        <bgColor indexed="64"/>
      </patternFill>
    </fill>
    <fill>
      <patternFill patternType="gray125">
        <bgColor rgb="FF6F77ED"/>
      </patternFill>
    </fill>
    <fill>
      <patternFill patternType="solid">
        <fgColor rgb="FF6F77ED"/>
        <bgColor indexed="64"/>
      </patternFill>
    </fill>
    <fill>
      <patternFill patternType="gray125">
        <bgColor rgb="FF7A81FF"/>
      </patternFill>
    </fill>
    <fill>
      <patternFill patternType="solid">
        <fgColor rgb="FF7A81FF"/>
        <bgColor indexed="64"/>
      </patternFill>
    </fill>
    <fill>
      <patternFill patternType="gray125">
        <bgColor rgb="FF9A7FFF"/>
      </patternFill>
    </fill>
    <fill>
      <patternFill patternType="solid">
        <fgColor rgb="FF9A7FFF"/>
        <bgColor indexed="64"/>
      </patternFill>
    </fill>
    <fill>
      <patternFill patternType="gray125">
        <bgColor rgb="FFFF85FF"/>
      </patternFill>
    </fill>
    <fill>
      <patternFill patternType="solid">
        <fgColor rgb="FFFF85FF"/>
        <bgColor indexed="64"/>
      </patternFill>
    </fill>
    <fill>
      <patternFill patternType="gray125">
        <bgColor rgb="FFFF8AD8"/>
      </patternFill>
    </fill>
    <fill>
      <patternFill patternType="solid">
        <fgColor rgb="FFFF8AD8"/>
        <bgColor indexed="64"/>
      </patternFill>
    </fill>
    <fill>
      <patternFill patternType="gray125">
        <bgColor rgb="FFFFB4E0"/>
      </patternFill>
    </fill>
    <fill>
      <patternFill patternType="solid">
        <fgColor rgb="FFFFB4E0"/>
        <bgColor indexed="64"/>
      </patternFill>
    </fill>
    <fill>
      <patternFill patternType="lightGray">
        <bgColor auto="1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95">
    <xf numFmtId="0" fontId="0" fillId="0" borderId="0" xfId="0"/>
    <xf numFmtId="0" fontId="0" fillId="0" borderId="0" xfId="0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 textRotation="46"/>
    </xf>
    <xf numFmtId="0" fontId="5" fillId="0" borderId="0" xfId="1"/>
    <xf numFmtId="0" fontId="5" fillId="0" borderId="2" xfId="1" applyBorder="1"/>
    <xf numFmtId="14" fontId="5" fillId="0" borderId="3" xfId="1" applyNumberFormat="1" applyBorder="1"/>
    <xf numFmtId="16" fontId="5" fillId="0" borderId="4" xfId="1" quotePrefix="1" applyNumberFormat="1" applyBorder="1"/>
    <xf numFmtId="0" fontId="5" fillId="0" borderId="5" xfId="1" applyBorder="1"/>
    <xf numFmtId="14" fontId="5" fillId="0" borderId="6" xfId="1" applyNumberFormat="1" applyBorder="1"/>
    <xf numFmtId="0" fontId="5" fillId="0" borderId="7" xfId="1" quotePrefix="1" applyBorder="1"/>
    <xf numFmtId="0" fontId="5" fillId="0" borderId="7" xfId="1" applyBorder="1"/>
    <xf numFmtId="16" fontId="5" fillId="0" borderId="7" xfId="1" quotePrefix="1" applyNumberFormat="1" applyBorder="1"/>
    <xf numFmtId="0" fontId="5" fillId="0" borderId="8" xfId="1" applyBorder="1"/>
    <xf numFmtId="14" fontId="5" fillId="0" borderId="9" xfId="1" applyNumberFormat="1" applyBorder="1"/>
    <xf numFmtId="0" fontId="5" fillId="0" borderId="10" xfId="1" applyBorder="1"/>
    <xf numFmtId="0" fontId="5" fillId="0" borderId="11" xfId="1" applyBorder="1"/>
    <xf numFmtId="0" fontId="5" fillId="0" borderId="12" xfId="1" applyBorder="1"/>
    <xf numFmtId="0" fontId="1" fillId="0" borderId="0" xfId="0" applyFont="1"/>
    <xf numFmtId="165" fontId="0" fillId="0" borderId="0" xfId="0" applyNumberFormat="1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2" fillId="0" borderId="0" xfId="0" applyFont="1" applyProtection="1"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/>
    </xf>
    <xf numFmtId="2" fontId="0" fillId="3" borderId="13" xfId="0" applyNumberFormat="1" applyFill="1" applyBorder="1" applyAlignment="1">
      <alignment horizontal="center"/>
    </xf>
    <xf numFmtId="0" fontId="4" fillId="4" borderId="14" xfId="0" applyFont="1" applyFill="1" applyBorder="1" applyAlignment="1">
      <alignment horizontal="center" vertical="center"/>
    </xf>
    <xf numFmtId="1" fontId="0" fillId="5" borderId="14" xfId="0" applyNumberFormat="1" applyFill="1" applyBorder="1" applyAlignment="1">
      <alignment horizontal="center"/>
    </xf>
    <xf numFmtId="1" fontId="0" fillId="5" borderId="14" xfId="0" applyNumberFormat="1" applyFill="1" applyBorder="1" applyAlignment="1">
      <alignment horizontal="center" vertical="center"/>
    </xf>
    <xf numFmtId="165" fontId="0" fillId="6" borderId="1" xfId="0" applyNumberFormat="1" applyFill="1" applyBorder="1" applyAlignment="1">
      <alignment horizontal="center" vertical="center"/>
    </xf>
    <xf numFmtId="2" fontId="0" fillId="7" borderId="1" xfId="0" applyNumberFormat="1" applyFill="1" applyBorder="1" applyAlignment="1">
      <alignment horizontal="center" vertical="center"/>
    </xf>
    <xf numFmtId="165" fontId="0" fillId="8" borderId="13" xfId="0" applyNumberFormat="1" applyFill="1" applyBorder="1" applyAlignment="1">
      <alignment horizontal="center" vertical="center"/>
    </xf>
    <xf numFmtId="2" fontId="0" fillId="9" borderId="13" xfId="0" applyNumberFormat="1" applyFill="1" applyBorder="1" applyAlignment="1">
      <alignment horizontal="center" vertical="center"/>
    </xf>
    <xf numFmtId="165" fontId="0" fillId="10" borderId="14" xfId="0" applyNumberFormat="1" applyFill="1" applyBorder="1" applyAlignment="1">
      <alignment horizontal="center" vertical="center"/>
    </xf>
    <xf numFmtId="2" fontId="0" fillId="11" borderId="14" xfId="0" applyNumberFormat="1" applyFill="1" applyBorder="1" applyAlignment="1">
      <alignment horizontal="center" vertical="center"/>
    </xf>
    <xf numFmtId="165" fontId="0" fillId="12" borderId="1" xfId="0" applyNumberFormat="1" applyFill="1" applyBorder="1" applyAlignment="1">
      <alignment horizontal="center" vertical="center"/>
    </xf>
    <xf numFmtId="2" fontId="0" fillId="13" borderId="1" xfId="0" applyNumberFormat="1" applyFill="1" applyBorder="1" applyAlignment="1">
      <alignment horizontal="center" vertical="center"/>
    </xf>
    <xf numFmtId="165" fontId="0" fillId="14" borderId="13" xfId="0" applyNumberFormat="1" applyFill="1" applyBorder="1" applyAlignment="1">
      <alignment horizontal="center" vertical="center"/>
    </xf>
    <xf numFmtId="2" fontId="0" fillId="15" borderId="13" xfId="0" applyNumberFormat="1" applyFill="1" applyBorder="1" applyAlignment="1">
      <alignment horizontal="center" vertical="center"/>
    </xf>
    <xf numFmtId="165" fontId="0" fillId="16" borderId="14" xfId="0" applyNumberFormat="1" applyFill="1" applyBorder="1" applyAlignment="1">
      <alignment horizontal="center" vertical="center"/>
    </xf>
    <xf numFmtId="2" fontId="0" fillId="17" borderId="14" xfId="0" applyNumberFormat="1" applyFill="1" applyBorder="1" applyAlignment="1">
      <alignment horizontal="center" vertical="center"/>
    </xf>
    <xf numFmtId="165" fontId="0" fillId="18" borderId="1" xfId="0" applyNumberFormat="1" applyFill="1" applyBorder="1" applyAlignment="1">
      <alignment horizontal="center" vertical="center"/>
    </xf>
    <xf numFmtId="2" fontId="0" fillId="19" borderId="1" xfId="0" applyNumberFormat="1" applyFill="1" applyBorder="1" applyAlignment="1">
      <alignment horizontal="center" vertical="center"/>
    </xf>
    <xf numFmtId="165" fontId="0" fillId="20" borderId="13" xfId="0" applyNumberFormat="1" applyFill="1" applyBorder="1" applyAlignment="1">
      <alignment horizontal="center" vertical="center"/>
    </xf>
    <xf numFmtId="2" fontId="0" fillId="21" borderId="13" xfId="0" applyNumberFormat="1" applyFill="1" applyBorder="1" applyAlignment="1">
      <alignment horizontal="center" vertical="center"/>
    </xf>
    <xf numFmtId="165" fontId="0" fillId="22" borderId="14" xfId="0" applyNumberFormat="1" applyFill="1" applyBorder="1" applyAlignment="1">
      <alignment horizontal="center" vertical="center"/>
    </xf>
    <xf numFmtId="2" fontId="0" fillId="23" borderId="14" xfId="0" applyNumberFormat="1" applyFill="1" applyBorder="1" applyAlignment="1">
      <alignment horizontal="center" vertical="center"/>
    </xf>
    <xf numFmtId="165" fontId="0" fillId="24" borderId="1" xfId="0" applyNumberFormat="1" applyFill="1" applyBorder="1" applyAlignment="1">
      <alignment horizontal="center" vertical="center"/>
    </xf>
    <xf numFmtId="165" fontId="0" fillId="25" borderId="1" xfId="0" applyNumberFormat="1" applyFill="1" applyBorder="1" applyAlignment="1">
      <alignment horizontal="center" vertical="center"/>
    </xf>
    <xf numFmtId="165" fontId="0" fillId="26" borderId="13" xfId="0" applyNumberFormat="1" applyFill="1" applyBorder="1" applyAlignment="1">
      <alignment horizontal="center" vertical="center"/>
    </xf>
    <xf numFmtId="2" fontId="0" fillId="27" borderId="13" xfId="0" applyNumberFormat="1" applyFill="1" applyBorder="1" applyAlignment="1">
      <alignment horizontal="center" vertical="center"/>
    </xf>
    <xf numFmtId="166" fontId="0" fillId="0" borderId="1" xfId="0" applyNumberFormat="1" applyBorder="1" applyAlignment="1">
      <alignment horizontal="center"/>
    </xf>
    <xf numFmtId="2" fontId="0" fillId="0" borderId="1" xfId="0" applyNumberFormat="1" applyBorder="1"/>
    <xf numFmtId="165" fontId="0" fillId="0" borderId="0" xfId="0" applyNumberFormat="1" applyAlignment="1">
      <alignment horizontal="center"/>
    </xf>
    <xf numFmtId="165" fontId="0" fillId="0" borderId="15" xfId="0" applyNumberFormat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2" fontId="1" fillId="1" borderId="16" xfId="0" applyNumberFormat="1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4" fillId="5" borderId="15" xfId="0" applyFont="1" applyFill="1" applyBorder="1" applyAlignment="1">
      <alignment horizontal="center" vertical="center"/>
    </xf>
    <xf numFmtId="167" fontId="1" fillId="1" borderId="16" xfId="0" applyNumberFormat="1" applyFont="1" applyFill="1" applyBorder="1" applyAlignment="1">
      <alignment horizontal="center" vertical="center"/>
    </xf>
    <xf numFmtId="165" fontId="0" fillId="7" borderId="15" xfId="0" applyNumberFormat="1" applyFill="1" applyBorder="1" applyAlignment="1">
      <alignment horizontal="center" vertical="center"/>
    </xf>
    <xf numFmtId="2" fontId="1" fillId="6" borderId="16" xfId="0" applyNumberFormat="1" applyFont="1" applyFill="1" applyBorder="1" applyAlignment="1">
      <alignment horizontal="center"/>
    </xf>
    <xf numFmtId="165" fontId="0" fillId="9" borderId="15" xfId="0" applyNumberFormat="1" applyFill="1" applyBorder="1" applyAlignment="1">
      <alignment horizontal="center" vertical="center"/>
    </xf>
    <xf numFmtId="1" fontId="1" fillId="8" borderId="18" xfId="0" applyNumberFormat="1" applyFont="1" applyFill="1" applyBorder="1" applyAlignment="1">
      <alignment horizontal="center" vertical="center"/>
    </xf>
    <xf numFmtId="165" fontId="0" fillId="11" borderId="15" xfId="0" applyNumberFormat="1" applyFill="1" applyBorder="1" applyAlignment="1">
      <alignment horizontal="center" vertical="center"/>
    </xf>
    <xf numFmtId="1" fontId="1" fillId="1" borderId="16" xfId="0" applyNumberFormat="1" applyFont="1" applyFill="1" applyBorder="1" applyAlignment="1">
      <alignment horizontal="center" vertical="center"/>
    </xf>
    <xf numFmtId="2" fontId="1" fillId="10" borderId="18" xfId="0" applyNumberFormat="1" applyFont="1" applyFill="1" applyBorder="1" applyAlignment="1">
      <alignment horizontal="center" vertical="center"/>
    </xf>
    <xf numFmtId="165" fontId="0" fillId="13" borderId="15" xfId="0" applyNumberFormat="1" applyFill="1" applyBorder="1" applyAlignment="1">
      <alignment horizontal="center" vertical="center"/>
    </xf>
    <xf numFmtId="2" fontId="1" fillId="12" borderId="16" xfId="0" applyNumberFormat="1" applyFont="1" applyFill="1" applyBorder="1" applyAlignment="1">
      <alignment horizontal="center" vertical="center"/>
    </xf>
    <xf numFmtId="2" fontId="1" fillId="1" borderId="18" xfId="0" applyNumberFormat="1" applyFont="1" applyFill="1" applyBorder="1" applyAlignment="1">
      <alignment horizontal="center" vertical="center"/>
    </xf>
    <xf numFmtId="165" fontId="0" fillId="17" borderId="15" xfId="0" applyNumberFormat="1" applyFill="1" applyBorder="1" applyAlignment="1">
      <alignment horizontal="center" vertical="center"/>
    </xf>
    <xf numFmtId="165" fontId="0" fillId="19" borderId="15" xfId="0" applyNumberFormat="1" applyFill="1" applyBorder="1" applyAlignment="1">
      <alignment horizontal="center" vertical="center"/>
    </xf>
    <xf numFmtId="2" fontId="1" fillId="18" borderId="16" xfId="0" applyNumberFormat="1" applyFont="1" applyFill="1" applyBorder="1" applyAlignment="1">
      <alignment horizontal="center" vertical="center"/>
    </xf>
    <xf numFmtId="165" fontId="0" fillId="21" borderId="15" xfId="0" applyNumberFormat="1" applyFill="1" applyBorder="1" applyAlignment="1">
      <alignment horizontal="center" vertical="center"/>
    </xf>
    <xf numFmtId="2" fontId="1" fillId="20" borderId="18" xfId="0" applyNumberFormat="1" applyFont="1" applyFill="1" applyBorder="1" applyAlignment="1">
      <alignment horizontal="center" vertical="center"/>
    </xf>
    <xf numFmtId="165" fontId="0" fillId="23" borderId="15" xfId="0" applyNumberFormat="1" applyFill="1" applyBorder="1" applyAlignment="1">
      <alignment horizontal="center" vertical="center"/>
    </xf>
    <xf numFmtId="165" fontId="0" fillId="25" borderId="15" xfId="0" applyNumberFormat="1" applyFill="1" applyBorder="1" applyAlignment="1">
      <alignment horizontal="center" vertical="center"/>
    </xf>
    <xf numFmtId="2" fontId="1" fillId="24" borderId="16" xfId="0" applyNumberFormat="1" applyFont="1" applyFill="1" applyBorder="1" applyAlignment="1">
      <alignment horizontal="center" vertical="center"/>
    </xf>
    <xf numFmtId="165" fontId="0" fillId="27" borderId="15" xfId="0" applyNumberFormat="1" applyFill="1" applyBorder="1" applyAlignment="1">
      <alignment horizontal="center" vertical="center"/>
    </xf>
    <xf numFmtId="2" fontId="1" fillId="26" borderId="18" xfId="0" applyNumberFormat="1" applyFont="1" applyFill="1" applyBorder="1" applyAlignment="1">
      <alignment horizontal="center" vertical="center"/>
    </xf>
    <xf numFmtId="2" fontId="1" fillId="2" borderId="17" xfId="0" applyNumberFormat="1" applyFont="1" applyFill="1" applyBorder="1" applyAlignment="1">
      <alignment horizontal="center"/>
    </xf>
    <xf numFmtId="168" fontId="1" fillId="4" borderId="16" xfId="0" applyNumberFormat="1" applyFont="1" applyFill="1" applyBorder="1" applyAlignment="1">
      <alignment horizontal="center"/>
    </xf>
    <xf numFmtId="165" fontId="0" fillId="15" borderId="15" xfId="0" applyNumberFormat="1" applyFill="1" applyBorder="1" applyAlignment="1">
      <alignment horizontal="center" vertical="center"/>
    </xf>
    <xf numFmtId="2" fontId="1" fillId="14" borderId="18" xfId="0" applyNumberFormat="1" applyFont="1" applyFill="1" applyBorder="1" applyAlignment="1">
      <alignment horizontal="center" vertical="center"/>
    </xf>
    <xf numFmtId="1" fontId="1" fillId="16" borderId="18" xfId="0" applyNumberFormat="1" applyFont="1" applyFill="1" applyBorder="1" applyAlignment="1">
      <alignment horizontal="center" vertical="center"/>
    </xf>
    <xf numFmtId="1" fontId="1" fillId="22" borderId="18" xfId="0" applyNumberFormat="1" applyFont="1" applyFill="1" applyBorder="1" applyAlignment="1">
      <alignment horizontal="center" vertical="center"/>
    </xf>
    <xf numFmtId="167" fontId="1" fillId="1" borderId="18" xfId="0" applyNumberFormat="1" applyFont="1" applyFill="1" applyBorder="1" applyAlignment="1">
      <alignment horizontal="center" vertical="center"/>
    </xf>
    <xf numFmtId="2" fontId="1" fillId="1" borderId="18" xfId="0" applyNumberFormat="1" applyFont="1" applyFill="1" applyBorder="1" applyAlignment="1">
      <alignment horizontal="center"/>
    </xf>
    <xf numFmtId="2" fontId="0" fillId="25" borderId="1" xfId="0" applyNumberFormat="1" applyFill="1" applyBorder="1" applyAlignment="1">
      <alignment horizontal="center" vertical="center"/>
    </xf>
    <xf numFmtId="2" fontId="0" fillId="5" borderId="14" xfId="0" applyNumberFormat="1" applyFill="1" applyBorder="1" applyAlignment="1">
      <alignment horizontal="center" vertical="center"/>
    </xf>
    <xf numFmtId="164" fontId="3" fillId="0" borderId="1" xfId="0" applyNumberFormat="1" applyFont="1" applyBorder="1" applyAlignment="1" applyProtection="1">
      <alignment horizontal="center" vertical="center" textRotation="46"/>
    </xf>
    <xf numFmtId="0" fontId="1" fillId="1" borderId="18" xfId="0" applyFont="1" applyFill="1" applyBorder="1" applyAlignment="1">
      <alignment horizontal="center" vertical="center"/>
    </xf>
    <xf numFmtId="0" fontId="0" fillId="28" borderId="1" xfId="0" applyFill="1" applyBorder="1" applyAlignment="1" applyProtection="1">
      <alignment horizontal="center" vertical="center"/>
      <protection locked="0"/>
    </xf>
    <xf numFmtId="2" fontId="0" fillId="28" borderId="1" xfId="0" applyNumberFormat="1" applyFill="1" applyBorder="1"/>
    <xf numFmtId="0" fontId="4" fillId="28" borderId="1" xfId="0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 xr:uid="{6334DC75-2096-A847-9385-3D3055848975}"/>
  </cellStyles>
  <dxfs count="4">
    <dxf>
      <font>
        <color rgb="FF9C0006"/>
      </font>
      <fill>
        <patternFill>
          <bgColor rgb="FFFFC7CE"/>
        </patternFill>
      </fill>
    </dxf>
    <dxf>
      <fill>
        <patternFill>
          <bgColor rgb="FFFF7E79"/>
        </patternFill>
      </fill>
    </dxf>
    <dxf>
      <fill>
        <patternFill>
          <bgColor rgb="FFFFE2B1"/>
        </patternFill>
      </fill>
    </dxf>
    <dxf>
      <fill>
        <patternFill>
          <bgColor rgb="FFFFD579"/>
        </patternFill>
      </fill>
    </dxf>
  </dxfs>
  <tableStyles count="0" defaultTableStyle="TableStyleMedium2" defaultPivotStyle="PivotStyleLight16"/>
  <colors>
    <mruColors>
      <color rgb="FFFFE2B1"/>
      <color rgb="FFFFD579"/>
      <color rgb="FFFF7E79"/>
      <color rgb="FFFF433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Style="combo" dx="15" fmlaLink="A1" fmlaRange="varmois" noThreeD="1" sel="1" val="0"/>
</file>

<file path=xl/ctrlProps/ctrlProp2.xml><?xml version="1.0" encoding="utf-8"?>
<formControlPr xmlns="http://schemas.microsoft.com/office/spreadsheetml/2009/9/main" objectType="Drop" dropStyle="combo" dx="15" fmlaLink="A2" fmlaRange="varan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7620</xdr:colOff>
          <xdr:row>2</xdr:row>
          <xdr:rowOff>15240</xdr:rowOff>
        </xdr:to>
        <xdr:sp macro="" textlink="">
          <xdr:nvSpPr>
            <xdr:cNvPr id="16385" name="Drop Down 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0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15240</xdr:rowOff>
        </xdr:from>
        <xdr:to>
          <xdr:col>1</xdr:col>
          <xdr:colOff>0</xdr:colOff>
          <xdr:row>1</xdr:row>
          <xdr:rowOff>7620</xdr:rowOff>
        </xdr:to>
        <xdr:sp macro="" textlink="">
          <xdr:nvSpPr>
            <xdr:cNvPr id="16386" name="Drop Down 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0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285559-7C23-8F46-84C8-6F1505090A7B}">
  <sheetPr codeName="Feuil25">
    <tabColor rgb="FFFF0000"/>
  </sheetPr>
  <dimension ref="A1:NI51"/>
  <sheetViews>
    <sheetView showZeros="0" tabSelected="1" zoomScaleNormal="100" workbookViewId="0">
      <pane xSplit="1" ySplit="6" topLeftCell="B7" activePane="bottomRight" state="frozen"/>
      <selection activeCell="AF26" sqref="AF26"/>
      <selection pane="topRight" activeCell="AF26" sqref="AF26"/>
      <selection pane="bottomLeft" activeCell="AF26" sqref="AF26"/>
      <selection pane="bottomRight" activeCell="E3" sqref="E3"/>
    </sheetView>
  </sheetViews>
  <sheetFormatPr baseColWidth="10" defaultColWidth="10.796875" defaultRowHeight="15.6" x14ac:dyDescent="0.3"/>
  <cols>
    <col min="1" max="1" width="23.19921875" style="19" customWidth="1"/>
    <col min="2" max="32" width="5.796875" style="20" customWidth="1"/>
    <col min="33" max="373" width="10.796875" style="19" hidden="1" customWidth="1"/>
    <col min="374" max="16384" width="10.796875" style="19"/>
  </cols>
  <sheetData>
    <row r="1" spans="1:373" x14ac:dyDescent="0.3">
      <c r="A1" s="19">
        <v>1</v>
      </c>
    </row>
    <row r="2" spans="1:373" x14ac:dyDescent="0.3">
      <c r="A2" s="19">
        <v>1</v>
      </c>
    </row>
    <row r="5" spans="1:373" ht="23.4" x14ac:dyDescent="0.45">
      <c r="M5" s="21"/>
      <c r="N5" s="20" t="s">
        <v>90</v>
      </c>
    </row>
    <row r="6" spans="1:373" ht="73.2" x14ac:dyDescent="0.3">
      <c r="B6" s="90">
        <f>DATE(A2+2021,1,1)</f>
        <v>44562</v>
      </c>
      <c r="C6" s="90">
        <f t="shared" ref="C6:AF6" si="0">B6+1</f>
        <v>44563</v>
      </c>
      <c r="D6" s="90">
        <f t="shared" si="0"/>
        <v>44564</v>
      </c>
      <c r="E6" s="90">
        <f t="shared" si="0"/>
        <v>44565</v>
      </c>
      <c r="F6" s="90">
        <f t="shared" si="0"/>
        <v>44566</v>
      </c>
      <c r="G6" s="90">
        <f t="shared" si="0"/>
        <v>44567</v>
      </c>
      <c r="H6" s="90">
        <f t="shared" si="0"/>
        <v>44568</v>
      </c>
      <c r="I6" s="90">
        <f t="shared" si="0"/>
        <v>44569</v>
      </c>
      <c r="J6" s="90">
        <f t="shared" si="0"/>
        <v>44570</v>
      </c>
      <c r="K6" s="90">
        <f t="shared" si="0"/>
        <v>44571</v>
      </c>
      <c r="L6" s="90">
        <f t="shared" si="0"/>
        <v>44572</v>
      </c>
      <c r="M6" s="90">
        <f t="shared" si="0"/>
        <v>44573</v>
      </c>
      <c r="N6" s="90">
        <f t="shared" si="0"/>
        <v>44574</v>
      </c>
      <c r="O6" s="90">
        <f t="shared" si="0"/>
        <v>44575</v>
      </c>
      <c r="P6" s="90">
        <f t="shared" si="0"/>
        <v>44576</v>
      </c>
      <c r="Q6" s="90">
        <f t="shared" si="0"/>
        <v>44577</v>
      </c>
      <c r="R6" s="90">
        <f t="shared" si="0"/>
        <v>44578</v>
      </c>
      <c r="S6" s="90">
        <f t="shared" si="0"/>
        <v>44579</v>
      </c>
      <c r="T6" s="90">
        <f t="shared" si="0"/>
        <v>44580</v>
      </c>
      <c r="U6" s="90">
        <f t="shared" si="0"/>
        <v>44581</v>
      </c>
      <c r="V6" s="90">
        <f t="shared" si="0"/>
        <v>44582</v>
      </c>
      <c r="W6" s="90">
        <f t="shared" si="0"/>
        <v>44583</v>
      </c>
      <c r="X6" s="90">
        <f t="shared" si="0"/>
        <v>44584</v>
      </c>
      <c r="Y6" s="90">
        <f t="shared" si="0"/>
        <v>44585</v>
      </c>
      <c r="Z6" s="90">
        <f t="shared" si="0"/>
        <v>44586</v>
      </c>
      <c r="AA6" s="90">
        <f t="shared" si="0"/>
        <v>44587</v>
      </c>
      <c r="AB6" s="90">
        <f t="shared" si="0"/>
        <v>44588</v>
      </c>
      <c r="AC6" s="90">
        <f t="shared" si="0"/>
        <v>44589</v>
      </c>
      <c r="AD6" s="90">
        <f t="shared" si="0"/>
        <v>44590</v>
      </c>
      <c r="AE6" s="90">
        <f t="shared" si="0"/>
        <v>44591</v>
      </c>
      <c r="AF6" s="2">
        <f t="shared" si="0"/>
        <v>44592</v>
      </c>
      <c r="AG6" s="90">
        <f t="shared" ref="AG6" si="1">AF6+1</f>
        <v>44593</v>
      </c>
      <c r="AH6" s="2">
        <f t="shared" ref="AH6" si="2">AG6+1</f>
        <v>44594</v>
      </c>
      <c r="AI6" s="90">
        <f t="shared" ref="AI6" si="3">AH6+1</f>
        <v>44595</v>
      </c>
      <c r="AJ6" s="2">
        <f t="shared" ref="AJ6" si="4">AI6+1</f>
        <v>44596</v>
      </c>
      <c r="AK6" s="90">
        <f t="shared" ref="AK6" si="5">AJ6+1</f>
        <v>44597</v>
      </c>
      <c r="AL6" s="2">
        <f t="shared" ref="AL6" si="6">AK6+1</f>
        <v>44598</v>
      </c>
      <c r="AM6" s="90">
        <f t="shared" ref="AM6" si="7">AL6+1</f>
        <v>44599</v>
      </c>
      <c r="AN6" s="2">
        <f t="shared" ref="AN6" si="8">AM6+1</f>
        <v>44600</v>
      </c>
      <c r="AO6" s="90">
        <f t="shared" ref="AO6" si="9">AN6+1</f>
        <v>44601</v>
      </c>
      <c r="AP6" s="2">
        <f t="shared" ref="AP6" si="10">AO6+1</f>
        <v>44602</v>
      </c>
      <c r="AQ6" s="90">
        <f t="shared" ref="AQ6" si="11">AP6+1</f>
        <v>44603</v>
      </c>
      <c r="AR6" s="2">
        <f t="shared" ref="AR6" si="12">AQ6+1</f>
        <v>44604</v>
      </c>
      <c r="AS6" s="90">
        <f t="shared" ref="AS6" si="13">AR6+1</f>
        <v>44605</v>
      </c>
      <c r="AT6" s="2">
        <f t="shared" ref="AT6" si="14">AS6+1</f>
        <v>44606</v>
      </c>
      <c r="AU6" s="90">
        <f t="shared" ref="AU6" si="15">AT6+1</f>
        <v>44607</v>
      </c>
      <c r="AV6" s="2">
        <f t="shared" ref="AV6" si="16">AU6+1</f>
        <v>44608</v>
      </c>
      <c r="AW6" s="90">
        <f t="shared" ref="AW6" si="17">AV6+1</f>
        <v>44609</v>
      </c>
      <c r="AX6" s="2">
        <f t="shared" ref="AX6" si="18">AW6+1</f>
        <v>44610</v>
      </c>
      <c r="AY6" s="90">
        <f t="shared" ref="AY6" si="19">AX6+1</f>
        <v>44611</v>
      </c>
      <c r="AZ6" s="2">
        <f t="shared" ref="AZ6" si="20">AY6+1</f>
        <v>44612</v>
      </c>
      <c r="BA6" s="90">
        <f t="shared" ref="BA6" si="21">AZ6+1</f>
        <v>44613</v>
      </c>
      <c r="BB6" s="2">
        <f t="shared" ref="BB6" si="22">BA6+1</f>
        <v>44614</v>
      </c>
      <c r="BC6" s="90">
        <f t="shared" ref="BC6" si="23">BB6+1</f>
        <v>44615</v>
      </c>
      <c r="BD6" s="2">
        <f t="shared" ref="BD6" si="24">BC6+1</f>
        <v>44616</v>
      </c>
      <c r="BE6" s="90">
        <f t="shared" ref="BE6" si="25">BD6+1</f>
        <v>44617</v>
      </c>
      <c r="BF6" s="2">
        <f t="shared" ref="BF6" si="26">BE6+1</f>
        <v>44618</v>
      </c>
      <c r="BG6" s="90">
        <f t="shared" ref="BG6" si="27">BF6+1</f>
        <v>44619</v>
      </c>
      <c r="BH6" s="2">
        <f t="shared" ref="BH6" si="28">BG6+1</f>
        <v>44620</v>
      </c>
      <c r="BI6" s="90">
        <f t="shared" ref="BI6" si="29">BH6+1</f>
        <v>44621</v>
      </c>
      <c r="BJ6" s="2">
        <f t="shared" ref="BJ6" si="30">BI6+1</f>
        <v>44622</v>
      </c>
      <c r="BK6" s="90">
        <f t="shared" ref="BK6" si="31">BJ6+1</f>
        <v>44623</v>
      </c>
      <c r="BL6" s="2">
        <f t="shared" ref="BL6" si="32">BK6+1</f>
        <v>44624</v>
      </c>
      <c r="BM6" s="90">
        <f t="shared" ref="BM6" si="33">BL6+1</f>
        <v>44625</v>
      </c>
      <c r="BN6" s="2">
        <f t="shared" ref="BN6" si="34">BM6+1</f>
        <v>44626</v>
      </c>
      <c r="BO6" s="90">
        <f t="shared" ref="BO6" si="35">BN6+1</f>
        <v>44627</v>
      </c>
      <c r="BP6" s="2">
        <f t="shared" ref="BP6" si="36">BO6+1</f>
        <v>44628</v>
      </c>
      <c r="BQ6" s="90">
        <f t="shared" ref="BQ6" si="37">BP6+1</f>
        <v>44629</v>
      </c>
      <c r="BR6" s="2">
        <f t="shared" ref="BR6" si="38">BQ6+1</f>
        <v>44630</v>
      </c>
      <c r="BS6" s="90">
        <f t="shared" ref="BS6" si="39">BR6+1</f>
        <v>44631</v>
      </c>
      <c r="BT6" s="2">
        <f t="shared" ref="BT6" si="40">BS6+1</f>
        <v>44632</v>
      </c>
      <c r="BU6" s="90">
        <f t="shared" ref="BU6" si="41">BT6+1</f>
        <v>44633</v>
      </c>
      <c r="BV6" s="2">
        <f t="shared" ref="BV6" si="42">BU6+1</f>
        <v>44634</v>
      </c>
      <c r="BW6" s="90">
        <f t="shared" ref="BW6" si="43">BV6+1</f>
        <v>44635</v>
      </c>
      <c r="BX6" s="2">
        <f t="shared" ref="BX6" si="44">BW6+1</f>
        <v>44636</v>
      </c>
      <c r="BY6" s="90">
        <f t="shared" ref="BY6" si="45">BX6+1</f>
        <v>44637</v>
      </c>
      <c r="BZ6" s="2">
        <f t="shared" ref="BZ6" si="46">BY6+1</f>
        <v>44638</v>
      </c>
      <c r="CA6" s="90">
        <f t="shared" ref="CA6" si="47">BZ6+1</f>
        <v>44639</v>
      </c>
      <c r="CB6" s="2">
        <f t="shared" ref="CB6" si="48">CA6+1</f>
        <v>44640</v>
      </c>
      <c r="CC6" s="90">
        <f t="shared" ref="CC6" si="49">CB6+1</f>
        <v>44641</v>
      </c>
      <c r="CD6" s="2">
        <f t="shared" ref="CD6" si="50">CC6+1</f>
        <v>44642</v>
      </c>
      <c r="CE6" s="90">
        <f t="shared" ref="CE6" si="51">CD6+1</f>
        <v>44643</v>
      </c>
      <c r="CF6" s="2">
        <f t="shared" ref="CF6" si="52">CE6+1</f>
        <v>44644</v>
      </c>
      <c r="CG6" s="90">
        <f t="shared" ref="CG6" si="53">CF6+1</f>
        <v>44645</v>
      </c>
      <c r="CH6" s="2">
        <f t="shared" ref="CH6" si="54">CG6+1</f>
        <v>44646</v>
      </c>
      <c r="CI6" s="90">
        <f t="shared" ref="CI6" si="55">CH6+1</f>
        <v>44647</v>
      </c>
      <c r="CJ6" s="2">
        <f t="shared" ref="CJ6" si="56">CI6+1</f>
        <v>44648</v>
      </c>
      <c r="CK6" s="90">
        <f t="shared" ref="CK6" si="57">CJ6+1</f>
        <v>44649</v>
      </c>
      <c r="CL6" s="2">
        <f t="shared" ref="CL6" si="58">CK6+1</f>
        <v>44650</v>
      </c>
      <c r="CM6" s="90">
        <f t="shared" ref="CM6" si="59">CL6+1</f>
        <v>44651</v>
      </c>
      <c r="CN6" s="2">
        <f t="shared" ref="CN6" si="60">CM6+1</f>
        <v>44652</v>
      </c>
      <c r="CO6" s="90">
        <f t="shared" ref="CO6" si="61">CN6+1</f>
        <v>44653</v>
      </c>
      <c r="CP6" s="2">
        <f t="shared" ref="CP6" si="62">CO6+1</f>
        <v>44654</v>
      </c>
      <c r="CQ6" s="90">
        <f t="shared" ref="CQ6" si="63">CP6+1</f>
        <v>44655</v>
      </c>
      <c r="CR6" s="2">
        <f t="shared" ref="CR6" si="64">CQ6+1</f>
        <v>44656</v>
      </c>
      <c r="CS6" s="90">
        <f t="shared" ref="CS6" si="65">CR6+1</f>
        <v>44657</v>
      </c>
      <c r="CT6" s="2">
        <f t="shared" ref="CT6" si="66">CS6+1</f>
        <v>44658</v>
      </c>
      <c r="CU6" s="90">
        <f t="shared" ref="CU6" si="67">CT6+1</f>
        <v>44659</v>
      </c>
      <c r="CV6" s="2">
        <f t="shared" ref="CV6" si="68">CU6+1</f>
        <v>44660</v>
      </c>
      <c r="CW6" s="90">
        <f t="shared" ref="CW6" si="69">CV6+1</f>
        <v>44661</v>
      </c>
      <c r="CX6" s="2">
        <f t="shared" ref="CX6" si="70">CW6+1</f>
        <v>44662</v>
      </c>
      <c r="CY6" s="90">
        <f t="shared" ref="CY6" si="71">CX6+1</f>
        <v>44663</v>
      </c>
      <c r="CZ6" s="2">
        <f t="shared" ref="CZ6" si="72">CY6+1</f>
        <v>44664</v>
      </c>
      <c r="DA6" s="90">
        <f t="shared" ref="DA6" si="73">CZ6+1</f>
        <v>44665</v>
      </c>
      <c r="DB6" s="2">
        <f t="shared" ref="DB6" si="74">DA6+1</f>
        <v>44666</v>
      </c>
      <c r="DC6" s="90">
        <f t="shared" ref="DC6" si="75">DB6+1</f>
        <v>44667</v>
      </c>
      <c r="DD6" s="2">
        <f t="shared" ref="DD6" si="76">DC6+1</f>
        <v>44668</v>
      </c>
      <c r="DE6" s="90">
        <f t="shared" ref="DE6" si="77">DD6+1</f>
        <v>44669</v>
      </c>
      <c r="DF6" s="2">
        <f t="shared" ref="DF6" si="78">DE6+1</f>
        <v>44670</v>
      </c>
      <c r="DG6" s="90">
        <f t="shared" ref="DG6" si="79">DF6+1</f>
        <v>44671</v>
      </c>
      <c r="DH6" s="2">
        <f t="shared" ref="DH6" si="80">DG6+1</f>
        <v>44672</v>
      </c>
      <c r="DI6" s="90">
        <f t="shared" ref="DI6" si="81">DH6+1</f>
        <v>44673</v>
      </c>
      <c r="DJ6" s="2">
        <f t="shared" ref="DJ6" si="82">DI6+1</f>
        <v>44674</v>
      </c>
      <c r="DK6" s="90">
        <f t="shared" ref="DK6" si="83">DJ6+1</f>
        <v>44675</v>
      </c>
      <c r="DL6" s="2">
        <f t="shared" ref="DL6" si="84">DK6+1</f>
        <v>44676</v>
      </c>
      <c r="DM6" s="90">
        <f t="shared" ref="DM6" si="85">DL6+1</f>
        <v>44677</v>
      </c>
      <c r="DN6" s="2">
        <f t="shared" ref="DN6" si="86">DM6+1</f>
        <v>44678</v>
      </c>
      <c r="DO6" s="90">
        <f t="shared" ref="DO6" si="87">DN6+1</f>
        <v>44679</v>
      </c>
      <c r="DP6" s="2">
        <f t="shared" ref="DP6" si="88">DO6+1</f>
        <v>44680</v>
      </c>
      <c r="DQ6" s="90">
        <f t="shared" ref="DQ6" si="89">DP6+1</f>
        <v>44681</v>
      </c>
      <c r="DR6" s="2">
        <f t="shared" ref="DR6" si="90">DQ6+1</f>
        <v>44682</v>
      </c>
      <c r="DS6" s="90">
        <f t="shared" ref="DS6" si="91">DR6+1</f>
        <v>44683</v>
      </c>
      <c r="DT6" s="2">
        <f t="shared" ref="DT6" si="92">DS6+1</f>
        <v>44684</v>
      </c>
      <c r="DU6" s="90">
        <f t="shared" ref="DU6" si="93">DT6+1</f>
        <v>44685</v>
      </c>
      <c r="DV6" s="2">
        <f t="shared" ref="DV6" si="94">DU6+1</f>
        <v>44686</v>
      </c>
      <c r="DW6" s="90">
        <f t="shared" ref="DW6" si="95">DV6+1</f>
        <v>44687</v>
      </c>
      <c r="DX6" s="2">
        <f t="shared" ref="DX6" si="96">DW6+1</f>
        <v>44688</v>
      </c>
      <c r="DY6" s="90">
        <f t="shared" ref="DY6" si="97">DX6+1</f>
        <v>44689</v>
      </c>
      <c r="DZ6" s="2">
        <f t="shared" ref="DZ6" si="98">DY6+1</f>
        <v>44690</v>
      </c>
      <c r="EA6" s="90">
        <f t="shared" ref="EA6" si="99">DZ6+1</f>
        <v>44691</v>
      </c>
      <c r="EB6" s="2">
        <f t="shared" ref="EB6" si="100">EA6+1</f>
        <v>44692</v>
      </c>
      <c r="EC6" s="90">
        <f t="shared" ref="EC6" si="101">EB6+1</f>
        <v>44693</v>
      </c>
      <c r="ED6" s="2">
        <f t="shared" ref="ED6" si="102">EC6+1</f>
        <v>44694</v>
      </c>
      <c r="EE6" s="90">
        <f t="shared" ref="EE6" si="103">ED6+1</f>
        <v>44695</v>
      </c>
      <c r="EF6" s="2">
        <f t="shared" ref="EF6" si="104">EE6+1</f>
        <v>44696</v>
      </c>
      <c r="EG6" s="90">
        <f t="shared" ref="EG6" si="105">EF6+1</f>
        <v>44697</v>
      </c>
      <c r="EH6" s="2">
        <f t="shared" ref="EH6" si="106">EG6+1</f>
        <v>44698</v>
      </c>
      <c r="EI6" s="90">
        <f t="shared" ref="EI6" si="107">EH6+1</f>
        <v>44699</v>
      </c>
      <c r="EJ6" s="2">
        <f t="shared" ref="EJ6" si="108">EI6+1</f>
        <v>44700</v>
      </c>
      <c r="EK6" s="90">
        <f t="shared" ref="EK6" si="109">EJ6+1</f>
        <v>44701</v>
      </c>
      <c r="EL6" s="2">
        <f t="shared" ref="EL6" si="110">EK6+1</f>
        <v>44702</v>
      </c>
      <c r="EM6" s="90">
        <f t="shared" ref="EM6" si="111">EL6+1</f>
        <v>44703</v>
      </c>
      <c r="EN6" s="2">
        <f t="shared" ref="EN6" si="112">EM6+1</f>
        <v>44704</v>
      </c>
      <c r="EO6" s="90">
        <f t="shared" ref="EO6" si="113">EN6+1</f>
        <v>44705</v>
      </c>
      <c r="EP6" s="2">
        <f t="shared" ref="EP6" si="114">EO6+1</f>
        <v>44706</v>
      </c>
      <c r="EQ6" s="90">
        <f t="shared" ref="EQ6" si="115">EP6+1</f>
        <v>44707</v>
      </c>
      <c r="ER6" s="2">
        <f t="shared" ref="ER6" si="116">EQ6+1</f>
        <v>44708</v>
      </c>
      <c r="ES6" s="90">
        <f t="shared" ref="ES6" si="117">ER6+1</f>
        <v>44709</v>
      </c>
      <c r="ET6" s="2">
        <f t="shared" ref="ET6" si="118">ES6+1</f>
        <v>44710</v>
      </c>
      <c r="EU6" s="90">
        <f t="shared" ref="EU6" si="119">ET6+1</f>
        <v>44711</v>
      </c>
      <c r="EV6" s="2">
        <f t="shared" ref="EV6" si="120">EU6+1</f>
        <v>44712</v>
      </c>
      <c r="EW6" s="90">
        <f t="shared" ref="EW6" si="121">EV6+1</f>
        <v>44713</v>
      </c>
      <c r="EX6" s="2">
        <f t="shared" ref="EX6" si="122">EW6+1</f>
        <v>44714</v>
      </c>
      <c r="EY6" s="90">
        <f t="shared" ref="EY6" si="123">EX6+1</f>
        <v>44715</v>
      </c>
      <c r="EZ6" s="2">
        <f t="shared" ref="EZ6" si="124">EY6+1</f>
        <v>44716</v>
      </c>
      <c r="FA6" s="90">
        <f t="shared" ref="FA6" si="125">EZ6+1</f>
        <v>44717</v>
      </c>
      <c r="FB6" s="2">
        <f t="shared" ref="FB6" si="126">FA6+1</f>
        <v>44718</v>
      </c>
      <c r="FC6" s="90">
        <f t="shared" ref="FC6" si="127">FB6+1</f>
        <v>44719</v>
      </c>
      <c r="FD6" s="2">
        <f t="shared" ref="FD6" si="128">FC6+1</f>
        <v>44720</v>
      </c>
      <c r="FE6" s="90">
        <f t="shared" ref="FE6" si="129">FD6+1</f>
        <v>44721</v>
      </c>
      <c r="FF6" s="2">
        <f t="shared" ref="FF6" si="130">FE6+1</f>
        <v>44722</v>
      </c>
      <c r="FG6" s="90">
        <f t="shared" ref="FG6" si="131">FF6+1</f>
        <v>44723</v>
      </c>
      <c r="FH6" s="2">
        <f t="shared" ref="FH6" si="132">FG6+1</f>
        <v>44724</v>
      </c>
      <c r="FI6" s="90">
        <f t="shared" ref="FI6" si="133">FH6+1</f>
        <v>44725</v>
      </c>
      <c r="FJ6" s="2">
        <f t="shared" ref="FJ6" si="134">FI6+1</f>
        <v>44726</v>
      </c>
      <c r="FK6" s="90">
        <f t="shared" ref="FK6" si="135">FJ6+1</f>
        <v>44727</v>
      </c>
      <c r="FL6" s="2">
        <f t="shared" ref="FL6" si="136">FK6+1</f>
        <v>44728</v>
      </c>
      <c r="FM6" s="90">
        <f t="shared" ref="FM6" si="137">FL6+1</f>
        <v>44729</v>
      </c>
      <c r="FN6" s="2">
        <f t="shared" ref="FN6" si="138">FM6+1</f>
        <v>44730</v>
      </c>
      <c r="FO6" s="90">
        <f t="shared" ref="FO6" si="139">FN6+1</f>
        <v>44731</v>
      </c>
      <c r="FP6" s="2">
        <f t="shared" ref="FP6" si="140">FO6+1</f>
        <v>44732</v>
      </c>
      <c r="FQ6" s="90">
        <f t="shared" ref="FQ6" si="141">FP6+1</f>
        <v>44733</v>
      </c>
      <c r="FR6" s="2">
        <f t="shared" ref="FR6" si="142">FQ6+1</f>
        <v>44734</v>
      </c>
      <c r="FS6" s="90">
        <f t="shared" ref="FS6" si="143">FR6+1</f>
        <v>44735</v>
      </c>
      <c r="FT6" s="2">
        <f t="shared" ref="FT6" si="144">FS6+1</f>
        <v>44736</v>
      </c>
      <c r="FU6" s="90">
        <f t="shared" ref="FU6" si="145">FT6+1</f>
        <v>44737</v>
      </c>
      <c r="FV6" s="2">
        <f t="shared" ref="FV6" si="146">FU6+1</f>
        <v>44738</v>
      </c>
      <c r="FW6" s="90">
        <f t="shared" ref="FW6" si="147">FV6+1</f>
        <v>44739</v>
      </c>
      <c r="FX6" s="2">
        <f t="shared" ref="FX6" si="148">FW6+1</f>
        <v>44740</v>
      </c>
      <c r="FY6" s="90">
        <f t="shared" ref="FY6" si="149">FX6+1</f>
        <v>44741</v>
      </c>
      <c r="FZ6" s="2">
        <f t="shared" ref="FZ6" si="150">FY6+1</f>
        <v>44742</v>
      </c>
      <c r="GA6" s="90">
        <f t="shared" ref="GA6" si="151">FZ6+1</f>
        <v>44743</v>
      </c>
      <c r="GB6" s="2">
        <f t="shared" ref="GB6" si="152">GA6+1</f>
        <v>44744</v>
      </c>
      <c r="GC6" s="90">
        <f t="shared" ref="GC6" si="153">GB6+1</f>
        <v>44745</v>
      </c>
      <c r="GD6" s="2">
        <f t="shared" ref="GD6" si="154">GC6+1</f>
        <v>44746</v>
      </c>
      <c r="GE6" s="90">
        <f t="shared" ref="GE6" si="155">GD6+1</f>
        <v>44747</v>
      </c>
      <c r="GF6" s="2">
        <f t="shared" ref="GF6" si="156">GE6+1</f>
        <v>44748</v>
      </c>
      <c r="GG6" s="90">
        <f t="shared" ref="GG6" si="157">GF6+1</f>
        <v>44749</v>
      </c>
      <c r="GH6" s="2">
        <f t="shared" ref="GH6" si="158">GG6+1</f>
        <v>44750</v>
      </c>
      <c r="GI6" s="90">
        <f t="shared" ref="GI6" si="159">GH6+1</f>
        <v>44751</v>
      </c>
      <c r="GJ6" s="2">
        <f t="shared" ref="GJ6" si="160">GI6+1</f>
        <v>44752</v>
      </c>
      <c r="GK6" s="90">
        <f t="shared" ref="GK6" si="161">GJ6+1</f>
        <v>44753</v>
      </c>
      <c r="GL6" s="2">
        <f t="shared" ref="GL6" si="162">GK6+1</f>
        <v>44754</v>
      </c>
      <c r="GM6" s="90">
        <f t="shared" ref="GM6" si="163">GL6+1</f>
        <v>44755</v>
      </c>
      <c r="GN6" s="2">
        <f t="shared" ref="GN6" si="164">GM6+1</f>
        <v>44756</v>
      </c>
      <c r="GO6" s="90">
        <f t="shared" ref="GO6" si="165">GN6+1</f>
        <v>44757</v>
      </c>
      <c r="GP6" s="2">
        <f t="shared" ref="GP6" si="166">GO6+1</f>
        <v>44758</v>
      </c>
      <c r="GQ6" s="90">
        <f t="shared" ref="GQ6" si="167">GP6+1</f>
        <v>44759</v>
      </c>
      <c r="GR6" s="2">
        <f t="shared" ref="GR6" si="168">GQ6+1</f>
        <v>44760</v>
      </c>
      <c r="GS6" s="90">
        <f t="shared" ref="GS6" si="169">GR6+1</f>
        <v>44761</v>
      </c>
      <c r="GT6" s="2">
        <f t="shared" ref="GT6" si="170">GS6+1</f>
        <v>44762</v>
      </c>
      <c r="GU6" s="90">
        <f t="shared" ref="GU6" si="171">GT6+1</f>
        <v>44763</v>
      </c>
      <c r="GV6" s="2">
        <f t="shared" ref="GV6" si="172">GU6+1</f>
        <v>44764</v>
      </c>
      <c r="GW6" s="90">
        <f t="shared" ref="GW6" si="173">GV6+1</f>
        <v>44765</v>
      </c>
      <c r="GX6" s="2">
        <f t="shared" ref="GX6" si="174">GW6+1</f>
        <v>44766</v>
      </c>
      <c r="GY6" s="90">
        <f t="shared" ref="GY6" si="175">GX6+1</f>
        <v>44767</v>
      </c>
      <c r="GZ6" s="2">
        <f t="shared" ref="GZ6" si="176">GY6+1</f>
        <v>44768</v>
      </c>
      <c r="HA6" s="90">
        <f t="shared" ref="HA6" si="177">GZ6+1</f>
        <v>44769</v>
      </c>
      <c r="HB6" s="2">
        <f t="shared" ref="HB6" si="178">HA6+1</f>
        <v>44770</v>
      </c>
      <c r="HC6" s="90">
        <f t="shared" ref="HC6" si="179">HB6+1</f>
        <v>44771</v>
      </c>
      <c r="HD6" s="2">
        <f t="shared" ref="HD6" si="180">HC6+1</f>
        <v>44772</v>
      </c>
      <c r="HE6" s="90">
        <f t="shared" ref="HE6" si="181">HD6+1</f>
        <v>44773</v>
      </c>
      <c r="HF6" s="2">
        <f t="shared" ref="HF6" si="182">HE6+1</f>
        <v>44774</v>
      </c>
      <c r="HG6" s="90">
        <f t="shared" ref="HG6" si="183">HF6+1</f>
        <v>44775</v>
      </c>
      <c r="HH6" s="2">
        <f t="shared" ref="HH6" si="184">HG6+1</f>
        <v>44776</v>
      </c>
      <c r="HI6" s="90">
        <f t="shared" ref="HI6" si="185">HH6+1</f>
        <v>44777</v>
      </c>
      <c r="HJ6" s="2">
        <f t="shared" ref="HJ6" si="186">HI6+1</f>
        <v>44778</v>
      </c>
      <c r="HK6" s="90">
        <f t="shared" ref="HK6" si="187">HJ6+1</f>
        <v>44779</v>
      </c>
      <c r="HL6" s="2">
        <f t="shared" ref="HL6" si="188">HK6+1</f>
        <v>44780</v>
      </c>
      <c r="HM6" s="90">
        <f t="shared" ref="HM6" si="189">HL6+1</f>
        <v>44781</v>
      </c>
      <c r="HN6" s="2">
        <f t="shared" ref="HN6" si="190">HM6+1</f>
        <v>44782</v>
      </c>
      <c r="HO6" s="90">
        <f t="shared" ref="HO6" si="191">HN6+1</f>
        <v>44783</v>
      </c>
      <c r="HP6" s="2">
        <f t="shared" ref="HP6" si="192">HO6+1</f>
        <v>44784</v>
      </c>
      <c r="HQ6" s="90">
        <f t="shared" ref="HQ6" si="193">HP6+1</f>
        <v>44785</v>
      </c>
      <c r="HR6" s="2">
        <f t="shared" ref="HR6" si="194">HQ6+1</f>
        <v>44786</v>
      </c>
      <c r="HS6" s="90">
        <f t="shared" ref="HS6" si="195">HR6+1</f>
        <v>44787</v>
      </c>
      <c r="HT6" s="2">
        <f t="shared" ref="HT6" si="196">HS6+1</f>
        <v>44788</v>
      </c>
      <c r="HU6" s="90">
        <f t="shared" ref="HU6" si="197">HT6+1</f>
        <v>44789</v>
      </c>
      <c r="HV6" s="2">
        <f t="shared" ref="HV6" si="198">HU6+1</f>
        <v>44790</v>
      </c>
      <c r="HW6" s="90">
        <f t="shared" ref="HW6" si="199">HV6+1</f>
        <v>44791</v>
      </c>
      <c r="HX6" s="2">
        <f t="shared" ref="HX6" si="200">HW6+1</f>
        <v>44792</v>
      </c>
      <c r="HY6" s="90">
        <f t="shared" ref="HY6" si="201">HX6+1</f>
        <v>44793</v>
      </c>
      <c r="HZ6" s="2">
        <f t="shared" ref="HZ6" si="202">HY6+1</f>
        <v>44794</v>
      </c>
      <c r="IA6" s="90">
        <f t="shared" ref="IA6" si="203">HZ6+1</f>
        <v>44795</v>
      </c>
      <c r="IB6" s="2">
        <f t="shared" ref="IB6" si="204">IA6+1</f>
        <v>44796</v>
      </c>
      <c r="IC6" s="90">
        <f t="shared" ref="IC6" si="205">IB6+1</f>
        <v>44797</v>
      </c>
      <c r="ID6" s="2">
        <f t="shared" ref="ID6" si="206">IC6+1</f>
        <v>44798</v>
      </c>
      <c r="IE6" s="90">
        <f t="shared" ref="IE6" si="207">ID6+1</f>
        <v>44799</v>
      </c>
      <c r="IF6" s="2">
        <f t="shared" ref="IF6" si="208">IE6+1</f>
        <v>44800</v>
      </c>
      <c r="IG6" s="90">
        <f t="shared" ref="IG6" si="209">IF6+1</f>
        <v>44801</v>
      </c>
      <c r="IH6" s="2">
        <f t="shared" ref="IH6" si="210">IG6+1</f>
        <v>44802</v>
      </c>
      <c r="II6" s="90">
        <f t="shared" ref="II6" si="211">IH6+1</f>
        <v>44803</v>
      </c>
      <c r="IJ6" s="2">
        <f t="shared" ref="IJ6" si="212">II6+1</f>
        <v>44804</v>
      </c>
      <c r="IK6" s="90">
        <f t="shared" ref="IK6" si="213">IJ6+1</f>
        <v>44805</v>
      </c>
      <c r="IL6" s="2">
        <f t="shared" ref="IL6" si="214">IK6+1</f>
        <v>44806</v>
      </c>
      <c r="IM6" s="90">
        <f t="shared" ref="IM6" si="215">IL6+1</f>
        <v>44807</v>
      </c>
      <c r="IN6" s="2">
        <f t="shared" ref="IN6" si="216">IM6+1</f>
        <v>44808</v>
      </c>
      <c r="IO6" s="90">
        <f t="shared" ref="IO6" si="217">IN6+1</f>
        <v>44809</v>
      </c>
      <c r="IP6" s="2">
        <f t="shared" ref="IP6" si="218">IO6+1</f>
        <v>44810</v>
      </c>
      <c r="IQ6" s="90">
        <f t="shared" ref="IQ6" si="219">IP6+1</f>
        <v>44811</v>
      </c>
      <c r="IR6" s="2">
        <f t="shared" ref="IR6" si="220">IQ6+1</f>
        <v>44812</v>
      </c>
      <c r="IS6" s="90">
        <f t="shared" ref="IS6" si="221">IR6+1</f>
        <v>44813</v>
      </c>
      <c r="IT6" s="2">
        <f t="shared" ref="IT6" si="222">IS6+1</f>
        <v>44814</v>
      </c>
      <c r="IU6" s="90">
        <f t="shared" ref="IU6" si="223">IT6+1</f>
        <v>44815</v>
      </c>
      <c r="IV6" s="2">
        <f t="shared" ref="IV6" si="224">IU6+1</f>
        <v>44816</v>
      </c>
      <c r="IW6" s="90">
        <f t="shared" ref="IW6" si="225">IV6+1</f>
        <v>44817</v>
      </c>
      <c r="IX6" s="2">
        <f t="shared" ref="IX6" si="226">IW6+1</f>
        <v>44818</v>
      </c>
      <c r="IY6" s="90">
        <f t="shared" ref="IY6" si="227">IX6+1</f>
        <v>44819</v>
      </c>
      <c r="IZ6" s="2">
        <f t="shared" ref="IZ6" si="228">IY6+1</f>
        <v>44820</v>
      </c>
      <c r="JA6" s="90">
        <f t="shared" ref="JA6" si="229">IZ6+1</f>
        <v>44821</v>
      </c>
      <c r="JB6" s="2">
        <f t="shared" ref="JB6" si="230">JA6+1</f>
        <v>44822</v>
      </c>
      <c r="JC6" s="90">
        <f t="shared" ref="JC6" si="231">JB6+1</f>
        <v>44823</v>
      </c>
      <c r="JD6" s="2">
        <f t="shared" ref="JD6" si="232">JC6+1</f>
        <v>44824</v>
      </c>
      <c r="JE6" s="90">
        <f t="shared" ref="JE6" si="233">JD6+1</f>
        <v>44825</v>
      </c>
      <c r="JF6" s="2">
        <f t="shared" ref="JF6" si="234">JE6+1</f>
        <v>44826</v>
      </c>
      <c r="JG6" s="90">
        <f t="shared" ref="JG6" si="235">JF6+1</f>
        <v>44827</v>
      </c>
      <c r="JH6" s="2">
        <f t="shared" ref="JH6" si="236">JG6+1</f>
        <v>44828</v>
      </c>
      <c r="JI6" s="90">
        <f t="shared" ref="JI6" si="237">JH6+1</f>
        <v>44829</v>
      </c>
      <c r="JJ6" s="2">
        <f t="shared" ref="JJ6" si="238">JI6+1</f>
        <v>44830</v>
      </c>
      <c r="JK6" s="90">
        <f t="shared" ref="JK6" si="239">JJ6+1</f>
        <v>44831</v>
      </c>
      <c r="JL6" s="2">
        <f t="shared" ref="JL6" si="240">JK6+1</f>
        <v>44832</v>
      </c>
      <c r="JM6" s="90">
        <f t="shared" ref="JM6" si="241">JL6+1</f>
        <v>44833</v>
      </c>
      <c r="JN6" s="2">
        <f t="shared" ref="JN6" si="242">JM6+1</f>
        <v>44834</v>
      </c>
      <c r="JO6" s="90">
        <f t="shared" ref="JO6" si="243">JN6+1</f>
        <v>44835</v>
      </c>
      <c r="JP6" s="2">
        <f t="shared" ref="JP6" si="244">JO6+1</f>
        <v>44836</v>
      </c>
      <c r="JQ6" s="90">
        <f t="shared" ref="JQ6" si="245">JP6+1</f>
        <v>44837</v>
      </c>
      <c r="JR6" s="2">
        <f t="shared" ref="JR6" si="246">JQ6+1</f>
        <v>44838</v>
      </c>
      <c r="JS6" s="90">
        <f t="shared" ref="JS6" si="247">JR6+1</f>
        <v>44839</v>
      </c>
      <c r="JT6" s="2">
        <f t="shared" ref="JT6" si="248">JS6+1</f>
        <v>44840</v>
      </c>
      <c r="JU6" s="90">
        <f t="shared" ref="JU6" si="249">JT6+1</f>
        <v>44841</v>
      </c>
      <c r="JV6" s="2">
        <f t="shared" ref="JV6" si="250">JU6+1</f>
        <v>44842</v>
      </c>
      <c r="JW6" s="90">
        <f t="shared" ref="JW6" si="251">JV6+1</f>
        <v>44843</v>
      </c>
      <c r="JX6" s="2">
        <f t="shared" ref="JX6" si="252">JW6+1</f>
        <v>44844</v>
      </c>
      <c r="JY6" s="90">
        <f t="shared" ref="JY6" si="253">JX6+1</f>
        <v>44845</v>
      </c>
      <c r="JZ6" s="2">
        <f t="shared" ref="JZ6" si="254">JY6+1</f>
        <v>44846</v>
      </c>
      <c r="KA6" s="90">
        <f t="shared" ref="KA6" si="255">JZ6+1</f>
        <v>44847</v>
      </c>
      <c r="KB6" s="2">
        <f t="shared" ref="KB6" si="256">KA6+1</f>
        <v>44848</v>
      </c>
      <c r="KC6" s="90">
        <f t="shared" ref="KC6" si="257">KB6+1</f>
        <v>44849</v>
      </c>
      <c r="KD6" s="2">
        <f t="shared" ref="KD6" si="258">KC6+1</f>
        <v>44850</v>
      </c>
      <c r="KE6" s="90">
        <f t="shared" ref="KE6" si="259">KD6+1</f>
        <v>44851</v>
      </c>
      <c r="KF6" s="2">
        <f t="shared" ref="KF6" si="260">KE6+1</f>
        <v>44852</v>
      </c>
      <c r="KG6" s="90">
        <f t="shared" ref="KG6" si="261">KF6+1</f>
        <v>44853</v>
      </c>
      <c r="KH6" s="2">
        <f t="shared" ref="KH6" si="262">KG6+1</f>
        <v>44854</v>
      </c>
      <c r="KI6" s="90">
        <f t="shared" ref="KI6" si="263">KH6+1</f>
        <v>44855</v>
      </c>
      <c r="KJ6" s="2">
        <f t="shared" ref="KJ6" si="264">KI6+1</f>
        <v>44856</v>
      </c>
      <c r="KK6" s="90">
        <f t="shared" ref="KK6" si="265">KJ6+1</f>
        <v>44857</v>
      </c>
      <c r="KL6" s="2">
        <f t="shared" ref="KL6" si="266">KK6+1</f>
        <v>44858</v>
      </c>
      <c r="KM6" s="90">
        <f t="shared" ref="KM6" si="267">KL6+1</f>
        <v>44859</v>
      </c>
      <c r="KN6" s="2">
        <f t="shared" ref="KN6" si="268">KM6+1</f>
        <v>44860</v>
      </c>
      <c r="KO6" s="90">
        <f t="shared" ref="KO6" si="269">KN6+1</f>
        <v>44861</v>
      </c>
      <c r="KP6" s="2">
        <f t="shared" ref="KP6" si="270">KO6+1</f>
        <v>44862</v>
      </c>
      <c r="KQ6" s="90">
        <f t="shared" ref="KQ6" si="271">KP6+1</f>
        <v>44863</v>
      </c>
      <c r="KR6" s="2">
        <f t="shared" ref="KR6" si="272">KQ6+1</f>
        <v>44864</v>
      </c>
      <c r="KS6" s="90">
        <f t="shared" ref="KS6" si="273">KR6+1</f>
        <v>44865</v>
      </c>
      <c r="KT6" s="2">
        <f t="shared" ref="KT6" si="274">KS6+1</f>
        <v>44866</v>
      </c>
      <c r="KU6" s="90">
        <f t="shared" ref="KU6" si="275">KT6+1</f>
        <v>44867</v>
      </c>
      <c r="KV6" s="2">
        <f t="shared" ref="KV6" si="276">KU6+1</f>
        <v>44868</v>
      </c>
      <c r="KW6" s="90">
        <f t="shared" ref="KW6" si="277">KV6+1</f>
        <v>44869</v>
      </c>
      <c r="KX6" s="2">
        <f t="shared" ref="KX6" si="278">KW6+1</f>
        <v>44870</v>
      </c>
      <c r="KY6" s="90">
        <f t="shared" ref="KY6" si="279">KX6+1</f>
        <v>44871</v>
      </c>
      <c r="KZ6" s="2">
        <f t="shared" ref="KZ6" si="280">KY6+1</f>
        <v>44872</v>
      </c>
      <c r="LA6" s="90">
        <f t="shared" ref="LA6" si="281">KZ6+1</f>
        <v>44873</v>
      </c>
      <c r="LB6" s="2">
        <f t="shared" ref="LB6" si="282">LA6+1</f>
        <v>44874</v>
      </c>
      <c r="LC6" s="90">
        <f t="shared" ref="LC6" si="283">LB6+1</f>
        <v>44875</v>
      </c>
      <c r="LD6" s="2">
        <f t="shared" ref="LD6" si="284">LC6+1</f>
        <v>44876</v>
      </c>
      <c r="LE6" s="90">
        <f t="shared" ref="LE6" si="285">LD6+1</f>
        <v>44877</v>
      </c>
      <c r="LF6" s="2">
        <f t="shared" ref="LF6" si="286">LE6+1</f>
        <v>44878</v>
      </c>
      <c r="LG6" s="90">
        <f t="shared" ref="LG6" si="287">LF6+1</f>
        <v>44879</v>
      </c>
      <c r="LH6" s="2">
        <f t="shared" ref="LH6" si="288">LG6+1</f>
        <v>44880</v>
      </c>
      <c r="LI6" s="90">
        <f t="shared" ref="LI6" si="289">LH6+1</f>
        <v>44881</v>
      </c>
      <c r="LJ6" s="2">
        <f t="shared" ref="LJ6" si="290">LI6+1</f>
        <v>44882</v>
      </c>
      <c r="LK6" s="90">
        <f t="shared" ref="LK6" si="291">LJ6+1</f>
        <v>44883</v>
      </c>
      <c r="LL6" s="2">
        <f t="shared" ref="LL6" si="292">LK6+1</f>
        <v>44884</v>
      </c>
      <c r="LM6" s="90">
        <f t="shared" ref="LM6" si="293">LL6+1</f>
        <v>44885</v>
      </c>
      <c r="LN6" s="2">
        <f t="shared" ref="LN6" si="294">LM6+1</f>
        <v>44886</v>
      </c>
      <c r="LO6" s="90">
        <f t="shared" ref="LO6" si="295">LN6+1</f>
        <v>44887</v>
      </c>
      <c r="LP6" s="2">
        <f t="shared" ref="LP6" si="296">LO6+1</f>
        <v>44888</v>
      </c>
      <c r="LQ6" s="90">
        <f t="shared" ref="LQ6" si="297">LP6+1</f>
        <v>44889</v>
      </c>
      <c r="LR6" s="2">
        <f t="shared" ref="LR6" si="298">LQ6+1</f>
        <v>44890</v>
      </c>
      <c r="LS6" s="90">
        <f t="shared" ref="LS6" si="299">LR6+1</f>
        <v>44891</v>
      </c>
      <c r="LT6" s="2">
        <f t="shared" ref="LT6" si="300">LS6+1</f>
        <v>44892</v>
      </c>
      <c r="LU6" s="90">
        <f t="shared" ref="LU6" si="301">LT6+1</f>
        <v>44893</v>
      </c>
      <c r="LV6" s="2">
        <f t="shared" ref="LV6" si="302">LU6+1</f>
        <v>44894</v>
      </c>
      <c r="LW6" s="90">
        <f t="shared" ref="LW6" si="303">LV6+1</f>
        <v>44895</v>
      </c>
      <c r="LX6" s="2">
        <f t="shared" ref="LX6" si="304">LW6+1</f>
        <v>44896</v>
      </c>
      <c r="LY6" s="90">
        <f t="shared" ref="LY6" si="305">LX6+1</f>
        <v>44897</v>
      </c>
      <c r="LZ6" s="2">
        <f t="shared" ref="LZ6" si="306">LY6+1</f>
        <v>44898</v>
      </c>
      <c r="MA6" s="90">
        <f t="shared" ref="MA6" si="307">LZ6+1</f>
        <v>44899</v>
      </c>
      <c r="MB6" s="2">
        <f t="shared" ref="MB6" si="308">MA6+1</f>
        <v>44900</v>
      </c>
      <c r="MC6" s="90">
        <f t="shared" ref="MC6" si="309">MB6+1</f>
        <v>44901</v>
      </c>
      <c r="MD6" s="2">
        <f t="shared" ref="MD6" si="310">MC6+1</f>
        <v>44902</v>
      </c>
      <c r="ME6" s="90">
        <f t="shared" ref="ME6" si="311">MD6+1</f>
        <v>44903</v>
      </c>
      <c r="MF6" s="2">
        <f t="shared" ref="MF6" si="312">ME6+1</f>
        <v>44904</v>
      </c>
      <c r="MG6" s="90">
        <f t="shared" ref="MG6" si="313">MF6+1</f>
        <v>44905</v>
      </c>
      <c r="MH6" s="2">
        <f t="shared" ref="MH6" si="314">MG6+1</f>
        <v>44906</v>
      </c>
      <c r="MI6" s="90">
        <f t="shared" ref="MI6" si="315">MH6+1</f>
        <v>44907</v>
      </c>
      <c r="MJ6" s="2">
        <f t="shared" ref="MJ6" si="316">MI6+1</f>
        <v>44908</v>
      </c>
      <c r="MK6" s="90">
        <f t="shared" ref="MK6" si="317">MJ6+1</f>
        <v>44909</v>
      </c>
      <c r="ML6" s="2">
        <f t="shared" ref="ML6" si="318">MK6+1</f>
        <v>44910</v>
      </c>
      <c r="MM6" s="90">
        <f t="shared" ref="MM6" si="319">ML6+1</f>
        <v>44911</v>
      </c>
      <c r="MN6" s="2">
        <f t="shared" ref="MN6" si="320">MM6+1</f>
        <v>44912</v>
      </c>
      <c r="MO6" s="90">
        <f t="shared" ref="MO6" si="321">MN6+1</f>
        <v>44913</v>
      </c>
      <c r="MP6" s="2">
        <f t="shared" ref="MP6" si="322">MO6+1</f>
        <v>44914</v>
      </c>
      <c r="MQ6" s="90">
        <f t="shared" ref="MQ6" si="323">MP6+1</f>
        <v>44915</v>
      </c>
      <c r="MR6" s="2">
        <f t="shared" ref="MR6" si="324">MQ6+1</f>
        <v>44916</v>
      </c>
      <c r="MS6" s="90">
        <f t="shared" ref="MS6" si="325">MR6+1</f>
        <v>44917</v>
      </c>
      <c r="MT6" s="2">
        <f t="shared" ref="MT6" si="326">MS6+1</f>
        <v>44918</v>
      </c>
      <c r="MU6" s="90">
        <f t="shared" ref="MU6" si="327">MT6+1</f>
        <v>44919</v>
      </c>
      <c r="MV6" s="2">
        <f t="shared" ref="MV6" si="328">MU6+1</f>
        <v>44920</v>
      </c>
      <c r="MW6" s="90">
        <f t="shared" ref="MW6" si="329">MV6+1</f>
        <v>44921</v>
      </c>
      <c r="MX6" s="2">
        <f t="shared" ref="MX6" si="330">MW6+1</f>
        <v>44922</v>
      </c>
      <c r="MY6" s="90">
        <f t="shared" ref="MY6" si="331">MX6+1</f>
        <v>44923</v>
      </c>
      <c r="MZ6" s="2">
        <f t="shared" ref="MZ6" si="332">MY6+1</f>
        <v>44924</v>
      </c>
      <c r="NA6" s="90">
        <f t="shared" ref="NA6" si="333">MZ6+1</f>
        <v>44925</v>
      </c>
      <c r="NB6" s="2">
        <f t="shared" ref="NB6" si="334">NA6+1</f>
        <v>44926</v>
      </c>
      <c r="NC6" s="90">
        <f t="shared" ref="NC6" si="335">NB6+1</f>
        <v>44927</v>
      </c>
      <c r="ND6" s="2">
        <f t="shared" ref="ND6" si="336">NC6+1</f>
        <v>44928</v>
      </c>
      <c r="NE6" s="90">
        <f t="shared" ref="NE6" si="337">ND6+1</f>
        <v>44929</v>
      </c>
      <c r="NF6" s="2">
        <f t="shared" ref="NF6" si="338">NE6+1</f>
        <v>44930</v>
      </c>
      <c r="NG6" s="90">
        <f t="shared" ref="NG6" si="339">NF6+1</f>
        <v>44931</v>
      </c>
      <c r="NH6" s="2">
        <f t="shared" ref="NH6" si="340">NG6+1</f>
        <v>44932</v>
      </c>
      <c r="NI6" s="90">
        <f t="shared" ref="NI6" si="341">NH6+1</f>
        <v>44933</v>
      </c>
    </row>
    <row r="7" spans="1:373" x14ac:dyDescent="0.3">
      <c r="A7" s="22" t="s">
        <v>0</v>
      </c>
      <c r="B7" s="51"/>
      <c r="C7" s="51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D7" s="51"/>
      <c r="AE7" s="51"/>
      <c r="AF7" s="51"/>
    </row>
    <row r="8" spans="1:373" x14ac:dyDescent="0.3">
      <c r="A8" s="92" t="s">
        <v>1</v>
      </c>
      <c r="B8" s="93"/>
      <c r="C8" s="93"/>
      <c r="D8" s="93"/>
      <c r="E8" s="93"/>
      <c r="F8" s="93"/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3"/>
      <c r="AB8" s="93"/>
      <c r="AC8" s="93"/>
      <c r="AD8" s="93"/>
      <c r="AE8" s="93"/>
      <c r="AF8" s="93"/>
    </row>
    <row r="9" spans="1:373" x14ac:dyDescent="0.3">
      <c r="A9" s="22" t="s">
        <v>2</v>
      </c>
      <c r="B9" s="52"/>
      <c r="C9" s="52"/>
      <c r="D9" s="52"/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2"/>
    </row>
    <row r="10" spans="1:373" x14ac:dyDescent="0.3">
      <c r="A10" s="94" t="s">
        <v>3</v>
      </c>
      <c r="B10" s="93"/>
      <c r="C10" s="93"/>
      <c r="D10" s="93"/>
      <c r="E10" s="93"/>
      <c r="F10" s="93"/>
      <c r="G10" s="93"/>
      <c r="H10" s="93"/>
      <c r="I10" s="93"/>
      <c r="J10" s="93"/>
      <c r="K10" s="93"/>
      <c r="L10" s="93"/>
      <c r="M10" s="93"/>
      <c r="N10" s="93"/>
      <c r="O10" s="93"/>
      <c r="P10" s="93"/>
      <c r="Q10" s="93"/>
      <c r="R10" s="93"/>
      <c r="S10" s="93"/>
      <c r="T10" s="93"/>
      <c r="U10" s="93"/>
      <c r="V10" s="93"/>
      <c r="W10" s="93"/>
      <c r="X10" s="93"/>
      <c r="Y10" s="93"/>
      <c r="Z10" s="93"/>
      <c r="AA10" s="93"/>
      <c r="AB10" s="93"/>
      <c r="AC10" s="93"/>
      <c r="AD10" s="93"/>
      <c r="AE10" s="93"/>
      <c r="AF10" s="93"/>
    </row>
    <row r="11" spans="1:373" x14ac:dyDescent="0.3">
      <c r="A11" s="22" t="s">
        <v>4</v>
      </c>
      <c r="B11" s="52"/>
      <c r="C11" s="52"/>
      <c r="D11" s="52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  <c r="AF11" s="52"/>
    </row>
    <row r="12" spans="1:373" x14ac:dyDescent="0.3">
      <c r="A12" s="94" t="s">
        <v>5</v>
      </c>
      <c r="B12" s="93"/>
      <c r="C12" s="93"/>
      <c r="D12" s="93"/>
      <c r="E12" s="93"/>
      <c r="F12" s="93"/>
      <c r="G12" s="93"/>
      <c r="H12" s="93"/>
      <c r="I12" s="93"/>
      <c r="J12" s="93"/>
      <c r="K12" s="93"/>
      <c r="L12" s="93"/>
      <c r="M12" s="93"/>
      <c r="N12" s="93"/>
      <c r="O12" s="93"/>
      <c r="P12" s="93"/>
      <c r="Q12" s="93"/>
      <c r="R12" s="93"/>
      <c r="S12" s="93"/>
      <c r="T12" s="93"/>
      <c r="U12" s="93"/>
      <c r="V12" s="93"/>
      <c r="W12" s="93"/>
      <c r="X12" s="93"/>
      <c r="Y12" s="93"/>
      <c r="Z12" s="93"/>
      <c r="AA12" s="93"/>
      <c r="AB12" s="93"/>
      <c r="AC12" s="93"/>
      <c r="AD12" s="93"/>
      <c r="AE12" s="93"/>
      <c r="AF12" s="93"/>
    </row>
    <row r="13" spans="1:373" x14ac:dyDescent="0.3">
      <c r="A13" s="22" t="s">
        <v>6</v>
      </c>
      <c r="B13" s="52"/>
      <c r="C13" s="52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</row>
    <row r="14" spans="1:373" x14ac:dyDescent="0.3">
      <c r="A14" s="94" t="s">
        <v>7</v>
      </c>
      <c r="B14" s="93"/>
      <c r="C14" s="93"/>
      <c r="D14" s="93"/>
      <c r="E14" s="93"/>
      <c r="F14" s="93"/>
      <c r="G14" s="93"/>
      <c r="H14" s="93"/>
      <c r="I14" s="93"/>
      <c r="J14" s="93"/>
      <c r="K14" s="93"/>
      <c r="L14" s="93"/>
      <c r="M14" s="93"/>
      <c r="N14" s="93"/>
      <c r="O14" s="93"/>
      <c r="P14" s="93"/>
      <c r="Q14" s="93"/>
      <c r="R14" s="93"/>
      <c r="S14" s="93"/>
      <c r="T14" s="93"/>
      <c r="U14" s="93"/>
      <c r="V14" s="93"/>
      <c r="W14" s="93"/>
      <c r="X14" s="93"/>
      <c r="Y14" s="93"/>
      <c r="Z14" s="93"/>
      <c r="AA14" s="93"/>
      <c r="AB14" s="93"/>
      <c r="AC14" s="93"/>
      <c r="AD14" s="93"/>
      <c r="AE14" s="93"/>
      <c r="AF14" s="93"/>
    </row>
    <row r="15" spans="1:373" x14ac:dyDescent="0.3">
      <c r="A15" s="22" t="s">
        <v>8</v>
      </c>
      <c r="B15" s="52"/>
      <c r="C15" s="52"/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</row>
    <row r="16" spans="1:373" x14ac:dyDescent="0.3">
      <c r="A16" s="94" t="s">
        <v>9</v>
      </c>
      <c r="B16" s="93"/>
      <c r="C16" s="93"/>
      <c r="D16" s="93"/>
      <c r="E16" s="93"/>
      <c r="F16" s="93"/>
      <c r="G16" s="93"/>
      <c r="H16" s="93"/>
      <c r="I16" s="93"/>
      <c r="J16" s="93"/>
      <c r="K16" s="93"/>
      <c r="L16" s="93"/>
      <c r="M16" s="93"/>
      <c r="N16" s="93"/>
      <c r="O16" s="93"/>
      <c r="P16" s="93"/>
      <c r="Q16" s="93"/>
      <c r="R16" s="93"/>
      <c r="S16" s="93"/>
      <c r="T16" s="93"/>
      <c r="U16" s="93"/>
      <c r="V16" s="93"/>
      <c r="W16" s="93"/>
      <c r="X16" s="93"/>
      <c r="Y16" s="93"/>
      <c r="Z16" s="93"/>
      <c r="AA16" s="93"/>
      <c r="AB16" s="93"/>
      <c r="AC16" s="93"/>
      <c r="AD16" s="93"/>
      <c r="AE16" s="93"/>
      <c r="AF16" s="93"/>
    </row>
    <row r="17" spans="1:32" x14ac:dyDescent="0.3">
      <c r="A17" s="22" t="s">
        <v>10</v>
      </c>
      <c r="B17" s="52"/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2"/>
    </row>
    <row r="18" spans="1:32" x14ac:dyDescent="0.3">
      <c r="A18" s="94" t="s">
        <v>11</v>
      </c>
      <c r="B18" s="93"/>
      <c r="C18" s="93"/>
      <c r="D18" s="93"/>
      <c r="E18" s="93"/>
      <c r="F18" s="93"/>
      <c r="G18" s="93"/>
      <c r="H18" s="93"/>
      <c r="I18" s="93"/>
      <c r="J18" s="93"/>
      <c r="K18" s="93"/>
      <c r="L18" s="93"/>
      <c r="M18" s="93"/>
      <c r="N18" s="93"/>
      <c r="O18" s="93"/>
      <c r="P18" s="93"/>
      <c r="Q18" s="93"/>
      <c r="R18" s="93"/>
      <c r="S18" s="93"/>
      <c r="T18" s="93"/>
      <c r="U18" s="93"/>
      <c r="V18" s="93"/>
      <c r="W18" s="93"/>
      <c r="X18" s="93"/>
      <c r="Y18" s="93"/>
      <c r="Z18" s="93"/>
      <c r="AA18" s="93"/>
      <c r="AB18" s="93"/>
      <c r="AC18" s="93"/>
      <c r="AD18" s="93"/>
      <c r="AE18" s="93"/>
      <c r="AF18" s="93"/>
    </row>
    <row r="19" spans="1:32" x14ac:dyDescent="0.3">
      <c r="A19" s="22" t="s">
        <v>12</v>
      </c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</row>
    <row r="20" spans="1:32" x14ac:dyDescent="0.3">
      <c r="A20" s="94" t="s">
        <v>13</v>
      </c>
      <c r="B20" s="93"/>
      <c r="C20" s="93"/>
      <c r="D20" s="93"/>
      <c r="E20" s="93"/>
      <c r="F20" s="93"/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3"/>
      <c r="U20" s="93"/>
      <c r="V20" s="93"/>
      <c r="W20" s="93"/>
      <c r="X20" s="93"/>
      <c r="Y20" s="93"/>
      <c r="Z20" s="93"/>
      <c r="AA20" s="93"/>
      <c r="AB20" s="93"/>
      <c r="AC20" s="93"/>
      <c r="AD20" s="93"/>
      <c r="AE20" s="93"/>
      <c r="AF20" s="93"/>
    </row>
    <row r="21" spans="1:32" x14ac:dyDescent="0.3">
      <c r="A21" s="22" t="s">
        <v>14</v>
      </c>
      <c r="B21" s="52"/>
      <c r="C21" s="52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2"/>
    </row>
    <row r="22" spans="1:32" x14ac:dyDescent="0.3">
      <c r="A22" s="94" t="s">
        <v>15</v>
      </c>
      <c r="B22" s="93"/>
      <c r="C22" s="93"/>
      <c r="D22" s="93"/>
      <c r="E22" s="93"/>
      <c r="F22" s="93"/>
      <c r="G22" s="93"/>
      <c r="H22" s="93"/>
      <c r="I22" s="93"/>
      <c r="J22" s="93"/>
      <c r="K22" s="93"/>
      <c r="L22" s="93"/>
      <c r="M22" s="93"/>
      <c r="N22" s="93"/>
      <c r="O22" s="93"/>
      <c r="P22" s="93"/>
      <c r="Q22" s="93"/>
      <c r="R22" s="93"/>
      <c r="S22" s="93"/>
      <c r="T22" s="93"/>
      <c r="U22" s="93"/>
      <c r="V22" s="93"/>
      <c r="W22" s="93"/>
      <c r="X22" s="93"/>
      <c r="Y22" s="93"/>
      <c r="Z22" s="93"/>
      <c r="AA22" s="93"/>
      <c r="AB22" s="93"/>
      <c r="AC22" s="93"/>
      <c r="AD22" s="93"/>
      <c r="AE22" s="93"/>
      <c r="AF22" s="93"/>
    </row>
    <row r="23" spans="1:32" x14ac:dyDescent="0.3">
      <c r="A23" s="22" t="s">
        <v>16</v>
      </c>
      <c r="B23" s="52"/>
      <c r="C23" s="52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  <c r="AF23" s="52"/>
    </row>
    <row r="24" spans="1:32" x14ac:dyDescent="0.3">
      <c r="A24" s="94" t="s">
        <v>17</v>
      </c>
      <c r="B24" s="93"/>
      <c r="C24" s="93"/>
      <c r="D24" s="93"/>
      <c r="E24" s="93"/>
      <c r="F24" s="93"/>
      <c r="G24" s="93"/>
      <c r="H24" s="93"/>
      <c r="I24" s="93"/>
      <c r="J24" s="93"/>
      <c r="K24" s="93"/>
      <c r="L24" s="93"/>
      <c r="M24" s="93"/>
      <c r="N24" s="93"/>
      <c r="O24" s="93"/>
      <c r="P24" s="93"/>
      <c r="Q24" s="93"/>
      <c r="R24" s="93"/>
      <c r="S24" s="93"/>
      <c r="T24" s="93"/>
      <c r="U24" s="93"/>
      <c r="V24" s="93"/>
      <c r="W24" s="93"/>
      <c r="X24" s="93"/>
      <c r="Y24" s="93"/>
      <c r="Z24" s="93"/>
      <c r="AA24" s="93"/>
      <c r="AB24" s="93"/>
      <c r="AC24" s="93"/>
      <c r="AD24" s="93"/>
      <c r="AE24" s="93"/>
      <c r="AF24" s="93"/>
    </row>
    <row r="25" spans="1:32" x14ac:dyDescent="0.3">
      <c r="A25" s="22" t="s">
        <v>18</v>
      </c>
      <c r="B25" s="52"/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</row>
    <row r="26" spans="1:32" x14ac:dyDescent="0.3">
      <c r="A26" s="94" t="s">
        <v>19</v>
      </c>
      <c r="B26" s="93"/>
      <c r="C26" s="93"/>
      <c r="D26" s="93"/>
      <c r="E26" s="93"/>
      <c r="F26" s="93"/>
      <c r="G26" s="93"/>
      <c r="H26" s="93"/>
      <c r="I26" s="93"/>
      <c r="J26" s="93"/>
      <c r="K26" s="93"/>
      <c r="L26" s="93"/>
      <c r="M26" s="93"/>
      <c r="N26" s="93"/>
      <c r="O26" s="93"/>
      <c r="P26" s="93"/>
      <c r="Q26" s="93"/>
      <c r="R26" s="93"/>
      <c r="S26" s="93"/>
      <c r="T26" s="93"/>
      <c r="U26" s="93"/>
      <c r="V26" s="93"/>
      <c r="W26" s="93"/>
      <c r="X26" s="93"/>
      <c r="Y26" s="93"/>
      <c r="Z26" s="93"/>
      <c r="AA26" s="93"/>
      <c r="AB26" s="93"/>
      <c r="AC26" s="93"/>
      <c r="AD26" s="93"/>
      <c r="AE26" s="93"/>
      <c r="AF26" s="93"/>
    </row>
    <row r="27" spans="1:32" x14ac:dyDescent="0.3">
      <c r="A27" s="22" t="s">
        <v>20</v>
      </c>
      <c r="B27" s="52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  <c r="AF27" s="52"/>
    </row>
    <row r="28" spans="1:32" x14ac:dyDescent="0.3">
      <c r="A28" s="94" t="s">
        <v>21</v>
      </c>
      <c r="B28" s="93"/>
      <c r="C28" s="93"/>
      <c r="D28" s="93"/>
      <c r="E28" s="93"/>
      <c r="F28" s="93"/>
      <c r="G28" s="93"/>
      <c r="H28" s="93"/>
      <c r="I28" s="93"/>
      <c r="J28" s="93"/>
      <c r="K28" s="93"/>
      <c r="L28" s="93"/>
      <c r="M28" s="93"/>
      <c r="N28" s="93"/>
      <c r="O28" s="93"/>
      <c r="P28" s="93"/>
      <c r="Q28" s="93"/>
      <c r="R28" s="93"/>
      <c r="S28" s="93"/>
      <c r="T28" s="93"/>
      <c r="U28" s="93"/>
      <c r="V28" s="93"/>
      <c r="W28" s="93"/>
      <c r="X28" s="93"/>
      <c r="Y28" s="93"/>
      <c r="Z28" s="93"/>
      <c r="AA28" s="93"/>
      <c r="AB28" s="93"/>
      <c r="AC28" s="93"/>
      <c r="AD28" s="93"/>
      <c r="AE28" s="93"/>
      <c r="AF28" s="93"/>
    </row>
    <row r="29" spans="1:32" x14ac:dyDescent="0.3">
      <c r="A29" s="23" t="s">
        <v>22</v>
      </c>
      <c r="B29" s="52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2"/>
      <c r="AD29" s="52"/>
      <c r="AE29" s="52"/>
      <c r="AF29" s="52"/>
    </row>
    <row r="30" spans="1:32" x14ac:dyDescent="0.3">
      <c r="A30" s="94" t="s">
        <v>23</v>
      </c>
      <c r="B30" s="93"/>
      <c r="C30" s="93"/>
      <c r="D30" s="93"/>
      <c r="E30" s="93"/>
      <c r="F30" s="93"/>
      <c r="G30" s="93"/>
      <c r="H30" s="93"/>
      <c r="I30" s="93"/>
      <c r="J30" s="93"/>
      <c r="K30" s="93"/>
      <c r="L30" s="93"/>
      <c r="M30" s="93"/>
      <c r="N30" s="93"/>
      <c r="O30" s="93"/>
      <c r="P30" s="93"/>
      <c r="Q30" s="93"/>
      <c r="R30" s="93"/>
      <c r="S30" s="93"/>
      <c r="T30" s="93"/>
      <c r="U30" s="93"/>
      <c r="V30" s="93"/>
      <c r="W30" s="93"/>
      <c r="X30" s="93"/>
      <c r="Y30" s="93"/>
      <c r="Z30" s="93"/>
      <c r="AA30" s="93"/>
      <c r="AB30" s="93"/>
      <c r="AC30" s="93"/>
      <c r="AD30" s="93"/>
      <c r="AE30" s="93"/>
      <c r="AF30" s="93"/>
    </row>
    <row r="31" spans="1:32" ht="16.2" thickBot="1" x14ac:dyDescent="0.35">
      <c r="A31" s="24" t="s">
        <v>64</v>
      </c>
      <c r="B31" s="25">
        <f>IF(OR(COUNTIFS(Jours_fériés!$B$3:$B$15,B$6)&gt;0,WEEKDAY(B6,2)=7),(SUM(B7:B30))*2, SUM(B7:B30))</f>
        <v>0</v>
      </c>
      <c r="C31" s="25">
        <f>IF(OR(COUNTIFS(Jours_fériés!$B$3:$B$15,C$6)&gt;0,WEEKDAY(C6,2)=7),(SUM(C7:C30))*2, SUM(C7:C30))</f>
        <v>0</v>
      </c>
      <c r="D31" s="25">
        <f>IF(OR(COUNTIFS(Jours_fériés!$B$3:$B$15,D$6)&gt;0,WEEKDAY(D6,2)=7),(SUM(D7:D30))*2, SUM(D7:D30))</f>
        <v>0</v>
      </c>
      <c r="E31" s="25">
        <f>IF(OR(COUNTIFS(Jours_fériés!$B$3:$B$15,E$6)&gt;0,WEEKDAY(E6,2)=7),(SUM(E7:E30))*2, SUM(E7:E30))</f>
        <v>0</v>
      </c>
      <c r="F31" s="25">
        <f>IF(OR(COUNTIFS(Jours_fériés!$B$3:$B$15,F$6)&gt;0,WEEKDAY(F6,2)=7),(SUM(F7:F30))*2, SUM(F7:F30))</f>
        <v>0</v>
      </c>
      <c r="G31" s="25">
        <f>IF(OR(COUNTIFS(Jours_fériés!$B$3:$B$15,G$6)&gt;0,WEEKDAY(G6,2)=7),(SUM(G7:G30))*2, SUM(G7:G30))</f>
        <v>0</v>
      </c>
      <c r="H31" s="25">
        <f>IF(OR(COUNTIFS(Jours_fériés!$B$3:$B$15,H$6)&gt;0,WEEKDAY(H6,2)=7),(SUM(H7:H30))*2, SUM(H7:H30))</f>
        <v>0</v>
      </c>
      <c r="I31" s="25">
        <f>IF(OR(COUNTIFS(Jours_fériés!$B$3:$B$15,I$6)&gt;0,WEEKDAY(I6,2)=7),(SUM(I7:I30))*2, SUM(I7:I30))</f>
        <v>0</v>
      </c>
      <c r="J31" s="25">
        <f>IF(OR(COUNTIFS(Jours_fériés!$B$3:$B$15,J$6)&gt;0,WEEKDAY(J6,2)=7),(SUM(J7:J30))*2, SUM(J7:J30))</f>
        <v>0</v>
      </c>
      <c r="K31" s="25">
        <f>IF(OR(COUNTIFS(Jours_fériés!$B$3:$B$15,K$6)&gt;0,WEEKDAY(K6,2)=7),(SUM(K7:K30))*2, SUM(K7:K30))</f>
        <v>0</v>
      </c>
      <c r="L31" s="25">
        <f>IF(OR(COUNTIFS(Jours_fériés!$B$3:$B$15,L$6)&gt;0,WEEKDAY(L6,2)=7),(SUM(L7:L30))*2, SUM(L7:L30))</f>
        <v>0</v>
      </c>
      <c r="M31" s="25">
        <f>IF(OR(COUNTIFS(Jours_fériés!$B$3:$B$15,M$6)&gt;0,WEEKDAY(M6,2)=7),(SUM(M7:M30))*2, SUM(M7:M30))</f>
        <v>0</v>
      </c>
      <c r="N31" s="25">
        <f>IF(OR(COUNTIFS(Jours_fériés!$B$3:$B$15,N$6)&gt;0,WEEKDAY(N6,2)=7),(SUM(N7:N30))*2, SUM(N7:N30))</f>
        <v>0</v>
      </c>
      <c r="O31" s="25">
        <f>IF(OR(COUNTIFS(Jours_fériés!$B$3:$B$15,O$6)&gt;0,WEEKDAY(O6,2)=7),(SUM(O7:O30))*2, SUM(O7:O30))</f>
        <v>0</v>
      </c>
      <c r="P31" s="25">
        <f>IF(OR(COUNTIFS(Jours_fériés!$B$3:$B$15,P$6)&gt;0,WEEKDAY(P6,2)=7),(SUM(P7:P30))*2, SUM(P7:P30))</f>
        <v>0</v>
      </c>
      <c r="Q31" s="25">
        <f>IF(OR(COUNTIFS(Jours_fériés!$B$3:$B$15,Q$6)&gt;0,WEEKDAY(Q6,2)=7),(SUM(Q7:Q30))*2, SUM(Q7:Q30))</f>
        <v>0</v>
      </c>
      <c r="R31" s="25">
        <f>IF(OR(COUNTIFS(Jours_fériés!$B$3:$B$15,R$6)&gt;0,WEEKDAY(R6,2)=7),(SUM(R7:R30))*2, SUM(R7:R30))</f>
        <v>0</v>
      </c>
      <c r="S31" s="25">
        <f>IF(OR(COUNTIFS(Jours_fériés!$B$3:$B$15,S$6)&gt;0,WEEKDAY(S6,2)=7),(SUM(S7:S30))*2, SUM(S7:S30))</f>
        <v>0</v>
      </c>
      <c r="T31" s="25">
        <f>IF(OR(COUNTIFS(Jours_fériés!$B$3:$B$15,T$6)&gt;0,WEEKDAY(T6,2)=7),(SUM(T7:T30))*2, SUM(T7:T30))</f>
        <v>0</v>
      </c>
      <c r="U31" s="25">
        <f>IF(OR(COUNTIFS(Jours_fériés!$B$3:$B$15,U$6)&gt;0,WEEKDAY(U6,2)=7),(SUM(U7:U30))*2, SUM(U7:U30))</f>
        <v>0</v>
      </c>
      <c r="V31" s="25">
        <f>IF(OR(COUNTIFS(Jours_fériés!$B$3:$B$15,V$6)&gt;0,WEEKDAY(V6,2)=7),(SUM(V7:V30))*2, SUM(V7:V30))</f>
        <v>0</v>
      </c>
      <c r="W31" s="25">
        <f>IF(OR(COUNTIFS(Jours_fériés!$B$3:$B$15,W$6)&gt;0,WEEKDAY(W6,2)=7),(SUM(W7:W30))*2, SUM(W7:W30))</f>
        <v>0</v>
      </c>
      <c r="X31" s="25">
        <f>IF(OR(COUNTIFS(Jours_fériés!$B$3:$B$15,X$6)&gt;0,WEEKDAY(X6,2)=7),(SUM(X7:X30))*2, SUM(X7:X30))</f>
        <v>0</v>
      </c>
      <c r="Y31" s="25">
        <f>IF(OR(COUNTIFS(Jours_fériés!$B$3:$B$15,Y$6)&gt;0,WEEKDAY(Y6,2)=7),(SUM(Y7:Y30))*2, SUM(Y7:Y30))</f>
        <v>0</v>
      </c>
      <c r="Z31" s="25">
        <f>IF(OR(COUNTIFS(Jours_fériés!$B$3:$B$15,Z$6)&gt;0,WEEKDAY(Z6,2)=7),(SUM(Z7:Z30))*2, SUM(Z7:Z30))</f>
        <v>0</v>
      </c>
      <c r="AA31" s="25">
        <f>IF(OR(COUNTIFS(Jours_fériés!$B$3:$B$15,AA$6)&gt;0,WEEKDAY(AA6,2)=7),(SUM(AA7:AA30))*2, SUM(AA7:AA30))</f>
        <v>0</v>
      </c>
      <c r="AB31" s="25">
        <f>IF(OR(COUNTIFS(Jours_fériés!$B$3:$B$15,AB$6)&gt;0,WEEKDAY(AB6,2)=7),(SUM(AB7:AB30))*2, SUM(AB7:AB30))</f>
        <v>0</v>
      </c>
      <c r="AC31" s="25">
        <f>IF(OR(COUNTIFS(Jours_fériés!$B$3:$B$15,AC$6)&gt;0,WEEKDAY(AC6,2)=7),(SUM(AC7:AC30))*2, SUM(AC7:AC30))</f>
        <v>0</v>
      </c>
      <c r="AD31" s="25">
        <f>IF(OR(COUNTIFS(Jours_fériés!$B$3:$B$15,AD$6)&gt;0,WEEKDAY(AD6,2)=7),(SUM(AD7:AD30))*2, SUM(AD7:AD30))</f>
        <v>0</v>
      </c>
      <c r="AE31" s="25">
        <f>IF(OR(COUNTIFS(Jours_fériés!$B$3:$B$15,AE$6)&gt;0,WEEKDAY(AE6,2)=7),(SUM(AE7:AE30))*2, SUM(AE7:AE30))</f>
        <v>0</v>
      </c>
      <c r="AF31" s="25">
        <f>IF(OR(COUNTIFS(Jours_fériés!$B$3:$B$15,AF$6)&gt;0,WEEKDAY(AF6,2)=7),(SUM(AF7:AF30))*2, SUM(AF7:AF30))</f>
        <v>0</v>
      </c>
    </row>
    <row r="32" spans="1:32" x14ac:dyDescent="0.3">
      <c r="A32" s="26" t="s">
        <v>65</v>
      </c>
      <c r="B32" s="27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89"/>
    </row>
    <row r="33" spans="1:32" x14ac:dyDescent="0.3">
      <c r="A33" s="29" t="s">
        <v>66</v>
      </c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</row>
    <row r="34" spans="1:32" ht="16.2" thickBot="1" x14ac:dyDescent="0.35">
      <c r="A34" s="31" t="s">
        <v>67</v>
      </c>
      <c r="B34" s="32"/>
      <c r="C34" s="32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2"/>
      <c r="S34" s="32"/>
      <c r="T34" s="32"/>
      <c r="U34" s="32"/>
      <c r="V34" s="32"/>
      <c r="W34" s="32"/>
      <c r="X34" s="32"/>
      <c r="Y34" s="32"/>
      <c r="Z34" s="32"/>
      <c r="AA34" s="32"/>
      <c r="AB34" s="32"/>
      <c r="AC34" s="32"/>
      <c r="AD34" s="32"/>
      <c r="AE34" s="32"/>
      <c r="AF34" s="32"/>
    </row>
    <row r="35" spans="1:32" x14ac:dyDescent="0.3">
      <c r="A35" s="33" t="s">
        <v>68</v>
      </c>
      <c r="B35" s="34"/>
      <c r="C35" s="34"/>
      <c r="D35" s="34"/>
      <c r="E35" s="34"/>
      <c r="F35" s="34"/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  <c r="Y35" s="34"/>
      <c r="Z35" s="34"/>
      <c r="AA35" s="34"/>
      <c r="AB35" s="34"/>
      <c r="AC35" s="34"/>
      <c r="AD35" s="34"/>
      <c r="AE35" s="34"/>
      <c r="AF35" s="34"/>
    </row>
    <row r="36" spans="1:32" x14ac:dyDescent="0.3">
      <c r="A36" s="35" t="s">
        <v>69</v>
      </c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</row>
    <row r="37" spans="1:32" ht="16.2" thickBot="1" x14ac:dyDescent="0.35">
      <c r="A37" s="37" t="s">
        <v>70</v>
      </c>
      <c r="B37" s="38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  <c r="AC37" s="38"/>
      <c r="AD37" s="38"/>
      <c r="AE37" s="38"/>
      <c r="AF37" s="38"/>
    </row>
    <row r="38" spans="1:32" x14ac:dyDescent="0.3">
      <c r="A38" s="39" t="s">
        <v>71</v>
      </c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</row>
    <row r="39" spans="1:32" x14ac:dyDescent="0.3">
      <c r="A39" s="41" t="s">
        <v>72</v>
      </c>
      <c r="B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42"/>
      <c r="T39" s="42"/>
      <c r="U39" s="42"/>
      <c r="V39" s="42"/>
      <c r="W39" s="42"/>
      <c r="X39" s="42"/>
      <c r="Y39" s="42"/>
      <c r="Z39" s="42"/>
      <c r="AA39" s="42"/>
      <c r="AB39" s="42"/>
      <c r="AC39" s="42"/>
      <c r="AD39" s="42"/>
      <c r="AE39" s="42"/>
      <c r="AF39" s="42"/>
    </row>
    <row r="40" spans="1:32" ht="16.2" thickBot="1" x14ac:dyDescent="0.35">
      <c r="A40" s="43" t="s">
        <v>73</v>
      </c>
      <c r="B40" s="44"/>
      <c r="C40" s="44"/>
      <c r="D40" s="44"/>
      <c r="E40" s="44"/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  <c r="AA40" s="44"/>
      <c r="AB40" s="44"/>
      <c r="AC40" s="44"/>
      <c r="AD40" s="44"/>
      <c r="AE40" s="44"/>
      <c r="AF40" s="44"/>
    </row>
    <row r="41" spans="1:32" x14ac:dyDescent="0.3">
      <c r="A41" s="45" t="s">
        <v>74</v>
      </c>
      <c r="B41" s="46"/>
      <c r="C41" s="46"/>
      <c r="D41" s="46"/>
      <c r="E41" s="46"/>
      <c r="F41" s="46"/>
      <c r="G41" s="46"/>
      <c r="H41" s="46"/>
      <c r="I41" s="46"/>
      <c r="J41" s="46"/>
      <c r="K41" s="46"/>
      <c r="L41" s="46"/>
      <c r="M41" s="46"/>
      <c r="N41" s="46"/>
      <c r="O41" s="46"/>
      <c r="P41" s="46"/>
      <c r="Q41" s="46"/>
      <c r="R41" s="46"/>
      <c r="S41" s="46"/>
      <c r="T41" s="46"/>
      <c r="U41" s="46"/>
      <c r="V41" s="46"/>
      <c r="W41" s="46"/>
      <c r="X41" s="46"/>
      <c r="Y41" s="46"/>
      <c r="Z41" s="46"/>
      <c r="AA41" s="46"/>
      <c r="AB41" s="46"/>
      <c r="AC41" s="46"/>
      <c r="AD41" s="46"/>
      <c r="AE41" s="46"/>
      <c r="AF41" s="46"/>
    </row>
    <row r="42" spans="1:32" x14ac:dyDescent="0.3">
      <c r="A42" s="47" t="s">
        <v>75</v>
      </c>
      <c r="B42" s="48"/>
      <c r="C42" s="48"/>
      <c r="D42" s="48"/>
      <c r="E42" s="48"/>
      <c r="F42" s="48"/>
      <c r="G42" s="48"/>
      <c r="H42" s="48"/>
      <c r="I42" s="48"/>
      <c r="J42" s="48"/>
      <c r="K42" s="48"/>
      <c r="L42" s="48"/>
      <c r="M42" s="48"/>
      <c r="N42" s="48"/>
      <c r="O42" s="48"/>
      <c r="P42" s="48"/>
      <c r="Q42" s="48"/>
      <c r="R42" s="48"/>
      <c r="S42" s="48"/>
      <c r="T42" s="48"/>
      <c r="U42" s="48"/>
      <c r="V42" s="48"/>
      <c r="W42" s="48"/>
      <c r="X42" s="48"/>
      <c r="Y42" s="48"/>
      <c r="Z42" s="48"/>
      <c r="AA42" s="48"/>
      <c r="AB42" s="48"/>
      <c r="AC42" s="48"/>
      <c r="AD42" s="48"/>
      <c r="AE42" s="48"/>
      <c r="AF42" s="88"/>
    </row>
    <row r="43" spans="1:32" ht="16.2" thickBot="1" x14ac:dyDescent="0.35">
      <c r="A43" s="49" t="s">
        <v>76</v>
      </c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50"/>
      <c r="M43" s="50"/>
      <c r="N43" s="50"/>
      <c r="O43" s="50"/>
      <c r="P43" s="50"/>
      <c r="Q43" s="50"/>
      <c r="R43" s="50"/>
      <c r="S43" s="50"/>
      <c r="T43" s="50"/>
      <c r="U43" s="50"/>
      <c r="V43" s="50"/>
      <c r="W43" s="50"/>
      <c r="X43" s="50"/>
      <c r="Y43" s="50"/>
      <c r="Z43" s="50"/>
      <c r="AA43" s="50"/>
      <c r="AB43" s="50"/>
      <c r="AC43" s="50"/>
      <c r="AD43" s="50"/>
      <c r="AE43" s="50"/>
      <c r="AF43" s="50"/>
    </row>
    <row r="51" spans="3:122" x14ac:dyDescent="0.3">
      <c r="C51" s="19"/>
      <c r="E51" s="19"/>
      <c r="G51" s="19"/>
      <c r="I51" s="19"/>
      <c r="K51" s="19"/>
      <c r="M51" s="19"/>
      <c r="O51" s="19"/>
      <c r="Q51" s="19"/>
      <c r="S51" s="19"/>
      <c r="U51" s="19"/>
      <c r="W51" s="19"/>
      <c r="Y51" s="19"/>
      <c r="AA51" s="19"/>
      <c r="AC51" s="19"/>
      <c r="AE51" s="19"/>
      <c r="AH51" s="20"/>
      <c r="AJ51" s="20"/>
      <c r="AL51" s="20"/>
      <c r="AN51" s="20"/>
      <c r="AP51" s="20"/>
      <c r="AR51" s="20"/>
      <c r="AT51" s="20"/>
      <c r="AV51" s="20"/>
      <c r="AX51" s="20"/>
      <c r="AZ51" s="20"/>
      <c r="BB51" s="20"/>
      <c r="BD51" s="20"/>
      <c r="BF51" s="20"/>
      <c r="BH51" s="20"/>
      <c r="BJ51" s="20"/>
      <c r="BL51" s="20"/>
      <c r="BN51" s="20"/>
      <c r="BP51" s="20"/>
      <c r="BR51" s="20"/>
      <c r="BT51" s="20"/>
      <c r="BV51" s="20"/>
      <c r="BX51" s="20"/>
      <c r="BZ51" s="20"/>
      <c r="CB51" s="20"/>
      <c r="CD51" s="20"/>
      <c r="CF51" s="20"/>
      <c r="CH51" s="20"/>
      <c r="CJ51" s="20"/>
      <c r="CL51" s="20"/>
      <c r="CN51" s="20"/>
      <c r="CP51" s="20"/>
      <c r="CR51" s="20"/>
      <c r="CT51" s="20"/>
      <c r="CV51" s="20"/>
      <c r="CX51" s="20"/>
      <c r="CZ51" s="20"/>
      <c r="DB51" s="20"/>
      <c r="DD51" s="20"/>
      <c r="DF51" s="20"/>
      <c r="DH51" s="20"/>
      <c r="DJ51" s="20"/>
      <c r="DL51" s="20"/>
      <c r="DN51" s="20"/>
      <c r="DP51" s="20"/>
      <c r="DR51" s="20"/>
    </row>
  </sheetData>
  <sheetProtection formatCells="0" formatColumns="0" formatRows="0" insertColumns="0" insertRows="0" insertHyperlinks="0" deleteColumns="0" deleteRows="0" sort="0" autoFilter="0" pivotTables="0"/>
  <conditionalFormatting sqref="B6:NI6">
    <cfRule type="expression" dxfId="3" priority="6">
      <formula>WEEKDAY(B$6,2)&gt;6</formula>
    </cfRule>
  </conditionalFormatting>
  <conditionalFormatting sqref="B7:AF30">
    <cfRule type="expression" dxfId="2" priority="2">
      <formula>WEEKDAY(B$6,2)&gt;6</formula>
    </cfRule>
  </conditionalFormatting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Drop Down 1">
              <controlPr defaultSize="0" autoLine="0" autoPict="0" macro="[0]!moischange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7620</xdr:colOff>
                    <xdr:row>2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5" name="Drop Down 2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15240</xdr:rowOff>
                  </from>
                  <to>
                    <xdr:col>1</xdr:col>
                    <xdr:colOff>0</xdr:colOff>
                    <xdr:row>1</xdr:row>
                    <xdr:rowOff>7620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861CC40F-631B-904A-9733-6DA28FE92A80}">
            <xm:f>COUNTIFS(Jours_fériés!$B$3:$B$15,B$6)&gt;0</xm:f>
            <x14:dxf>
              <fill>
                <patternFill>
                  <bgColor rgb="FFFF7E79"/>
                </patternFill>
              </fill>
            </x14:dxf>
          </x14:cfRule>
          <xm:sqref>B6:NI6</xm:sqref>
        </x14:conditionalFormatting>
        <x14:conditionalFormatting xmlns:xm="http://schemas.microsoft.com/office/excel/2006/main">
          <x14:cfRule type="expression" priority="1" id="{D50CB254-0029-2B4C-ABBE-9C17398A280D}">
            <xm:f>COUNTIFS(Jours_fériés!$B$3:$B$15,B$6)&gt;0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B7:AF30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3439AE-DC5E-F547-8EC4-275B83BB6903}">
  <sheetPr codeName="Feuil26">
    <tabColor rgb="FFFF0000"/>
  </sheetPr>
  <dimension ref="B2:D28"/>
  <sheetViews>
    <sheetView zoomScaleNormal="100" workbookViewId="0">
      <selection activeCell="B4" sqref="B4"/>
    </sheetView>
  </sheetViews>
  <sheetFormatPr baseColWidth="10" defaultRowHeight="15.6" x14ac:dyDescent="0.3"/>
  <cols>
    <col min="2" max="2" width="23.19921875" bestFit="1" customWidth="1"/>
    <col min="4" max="4" width="32.296875" bestFit="1" customWidth="1"/>
  </cols>
  <sheetData>
    <row r="2" spans="2:4" ht="16.2" thickBot="1" x14ac:dyDescent="0.35">
      <c r="B2" s="53" t="s">
        <v>77</v>
      </c>
    </row>
    <row r="3" spans="2:4" x14ac:dyDescent="0.3">
      <c r="B3" s="55" t="s">
        <v>64</v>
      </c>
      <c r="D3" s="54" t="s">
        <v>78</v>
      </c>
    </row>
    <row r="4" spans="2:4" ht="16.2" thickBot="1" x14ac:dyDescent="0.35">
      <c r="B4" s="80">
        <f>SUM(PLanning!B31:AF31)</f>
        <v>0</v>
      </c>
      <c r="D4" s="56">
        <f>B6+B12+B18+B24</f>
        <v>0</v>
      </c>
    </row>
    <row r="5" spans="2:4" x14ac:dyDescent="0.3">
      <c r="B5" s="58" t="s">
        <v>65</v>
      </c>
      <c r="D5" s="57" t="s">
        <v>79</v>
      </c>
    </row>
    <row r="6" spans="2:4" ht="16.2" thickBot="1" x14ac:dyDescent="0.35">
      <c r="B6" s="81">
        <f>SUM(PLanning!B32:AF32)</f>
        <v>0</v>
      </c>
      <c r="D6" s="59">
        <v>2750</v>
      </c>
    </row>
    <row r="7" spans="2:4" x14ac:dyDescent="0.3">
      <c r="B7" s="60" t="s">
        <v>66</v>
      </c>
      <c r="D7" s="57" t="s">
        <v>80</v>
      </c>
    </row>
    <row r="8" spans="2:4" ht="16.2" thickBot="1" x14ac:dyDescent="0.35">
      <c r="B8" s="61">
        <f>SUM(PLanning!B33:AF33)</f>
        <v>0</v>
      </c>
      <c r="D8" s="59">
        <f>B18*'Coefs-IFM-Salaire'!B11</f>
        <v>0</v>
      </c>
    </row>
    <row r="9" spans="2:4" x14ac:dyDescent="0.3">
      <c r="B9" s="62" t="s">
        <v>67</v>
      </c>
      <c r="D9" s="57" t="s">
        <v>81</v>
      </c>
    </row>
    <row r="10" spans="2:4" ht="16.2" thickBot="1" x14ac:dyDescent="0.35">
      <c r="B10" s="63">
        <f>SUM(PLanning!B34:AF34)</f>
        <v>0</v>
      </c>
      <c r="D10" s="59">
        <f>B24*'Coefs-IFM-Salaire'!B12</f>
        <v>0</v>
      </c>
    </row>
    <row r="11" spans="2:4" x14ac:dyDescent="0.3">
      <c r="B11" s="64" t="s">
        <v>68</v>
      </c>
      <c r="D11" s="54" t="s">
        <v>82</v>
      </c>
    </row>
    <row r="12" spans="2:4" ht="16.2" thickBot="1" x14ac:dyDescent="0.35">
      <c r="B12" s="66">
        <f>SUM(PLanning!B35:AF35)</f>
        <v>0</v>
      </c>
      <c r="D12" s="65">
        <f>B10+B16+B22+B28</f>
        <v>0</v>
      </c>
    </row>
    <row r="13" spans="2:4" x14ac:dyDescent="0.3">
      <c r="B13" s="67" t="s">
        <v>69</v>
      </c>
      <c r="D13" s="54" t="s">
        <v>85</v>
      </c>
    </row>
    <row r="14" spans="2:4" ht="16.2" thickBot="1" x14ac:dyDescent="0.35">
      <c r="B14" s="68">
        <f>SUM(PLanning!B36:AF36)</f>
        <v>0</v>
      </c>
      <c r="D14" s="69">
        <f>B18/'Coefs-IFM-Salaire'!B7</f>
        <v>0</v>
      </c>
    </row>
    <row r="15" spans="2:4" x14ac:dyDescent="0.3">
      <c r="B15" s="82" t="s">
        <v>70</v>
      </c>
      <c r="D15" s="54" t="s">
        <v>83</v>
      </c>
    </row>
    <row r="16" spans="2:4" ht="16.2" thickBot="1" x14ac:dyDescent="0.35">
      <c r="B16" s="83">
        <f>SUM(PLanning!B37:AF37)</f>
        <v>0</v>
      </c>
      <c r="D16" s="87">
        <f>B12/'Coefs-IFM-Salaire'!B8</f>
        <v>0</v>
      </c>
    </row>
    <row r="17" spans="2:4" x14ac:dyDescent="0.3">
      <c r="B17" s="70" t="s">
        <v>71</v>
      </c>
      <c r="D17" s="54" t="s">
        <v>84</v>
      </c>
    </row>
    <row r="18" spans="2:4" ht="16.2" thickBot="1" x14ac:dyDescent="0.35">
      <c r="B18" s="84">
        <f>SUM(PLanning!B38:AF38)</f>
        <v>0</v>
      </c>
      <c r="D18" s="69">
        <f>B24/'Coefs-IFM-Salaire'!B7</f>
        <v>0</v>
      </c>
    </row>
    <row r="19" spans="2:4" x14ac:dyDescent="0.3">
      <c r="B19" s="71" t="s">
        <v>72</v>
      </c>
      <c r="D19" s="57" t="s">
        <v>86</v>
      </c>
    </row>
    <row r="20" spans="2:4" ht="16.2" thickBot="1" x14ac:dyDescent="0.35">
      <c r="B20" s="72">
        <f>SUM(PLanning!B39:AF39)</f>
        <v>0</v>
      </c>
      <c r="D20" s="86">
        <f>D10+D8</f>
        <v>0</v>
      </c>
    </row>
    <row r="21" spans="2:4" x14ac:dyDescent="0.3">
      <c r="B21" s="73" t="s">
        <v>73</v>
      </c>
      <c r="D21" s="57" t="s">
        <v>87</v>
      </c>
    </row>
    <row r="22" spans="2:4" ht="16.2" thickBot="1" x14ac:dyDescent="0.35">
      <c r="B22" s="74">
        <f>SUM(PLanning!B40:AF40)</f>
        <v>0</v>
      </c>
      <c r="D22" s="69">
        <f>D18+D16+D14</f>
        <v>0</v>
      </c>
    </row>
    <row r="23" spans="2:4" ht="16.2" thickBot="1" x14ac:dyDescent="0.35">
      <c r="B23" s="75" t="s">
        <v>74</v>
      </c>
    </row>
    <row r="24" spans="2:4" ht="16.2" thickBot="1" x14ac:dyDescent="0.35">
      <c r="B24" s="85">
        <f>SUM(PLanning!B41:AF41)</f>
        <v>0</v>
      </c>
      <c r="D24" s="57" t="s">
        <v>88</v>
      </c>
    </row>
    <row r="25" spans="2:4" ht="16.2" thickBot="1" x14ac:dyDescent="0.35">
      <c r="B25" s="76" t="s">
        <v>75</v>
      </c>
      <c r="D25" s="69">
        <f>D22-D27</f>
        <v>0</v>
      </c>
    </row>
    <row r="26" spans="2:4" ht="16.2" thickBot="1" x14ac:dyDescent="0.35">
      <c r="B26" s="77">
        <f>SUM(PLanning!B42:AF42)</f>
        <v>0</v>
      </c>
      <c r="D26" s="57" t="s">
        <v>89</v>
      </c>
    </row>
    <row r="27" spans="2:4" ht="16.2" thickBot="1" x14ac:dyDescent="0.35">
      <c r="B27" s="78" t="s">
        <v>76</v>
      </c>
      <c r="D27" s="91">
        <v>0</v>
      </c>
    </row>
    <row r="28" spans="2:4" ht="16.2" thickBot="1" x14ac:dyDescent="0.35">
      <c r="B28" s="79">
        <f>SUM(PLanning!B43:AEF43)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26AD3C-BF08-124A-89C8-6C0046422DEA}">
  <sheetPr codeName="Feuil1"/>
  <dimension ref="A1:B16"/>
  <sheetViews>
    <sheetView workbookViewId="0">
      <selection activeCell="A39" sqref="A39"/>
    </sheetView>
  </sheetViews>
  <sheetFormatPr baseColWidth="10" defaultRowHeight="15.6" x14ac:dyDescent="0.3"/>
  <cols>
    <col min="1" max="1" width="69" bestFit="1" customWidth="1"/>
    <col min="2" max="2" width="10.796875" style="1"/>
  </cols>
  <sheetData>
    <row r="1" spans="1:2" x14ac:dyDescent="0.3">
      <c r="A1" s="17" t="s">
        <v>50</v>
      </c>
    </row>
    <row r="2" spans="1:2" x14ac:dyDescent="0.3">
      <c r="A2" t="s">
        <v>51</v>
      </c>
      <c r="B2" s="1">
        <v>1.0860000000000001</v>
      </c>
    </row>
    <row r="3" spans="1:2" x14ac:dyDescent="0.3">
      <c r="A3" t="s">
        <v>52</v>
      </c>
      <c r="B3" s="1">
        <v>1.2769999999999999</v>
      </c>
    </row>
    <row r="4" spans="1:2" x14ac:dyDescent="0.3">
      <c r="A4" t="s">
        <v>53</v>
      </c>
      <c r="B4" s="1">
        <v>1.1910000000000001</v>
      </c>
    </row>
    <row r="5" spans="1:2" x14ac:dyDescent="0.3">
      <c r="A5" s="17" t="s">
        <v>54</v>
      </c>
    </row>
    <row r="6" spans="1:2" x14ac:dyDescent="0.3">
      <c r="A6" t="s">
        <v>55</v>
      </c>
      <c r="B6" s="1">
        <v>1.17</v>
      </c>
    </row>
    <row r="7" spans="1:2" x14ac:dyDescent="0.3">
      <c r="A7" t="s">
        <v>56</v>
      </c>
      <c r="B7" s="1">
        <v>1.337</v>
      </c>
    </row>
    <row r="8" spans="1:2" x14ac:dyDescent="0.3">
      <c r="A8" t="s">
        <v>57</v>
      </c>
      <c r="B8" s="1">
        <v>1.2769999999999999</v>
      </c>
    </row>
    <row r="9" spans="1:2" x14ac:dyDescent="0.3">
      <c r="A9" t="s">
        <v>58</v>
      </c>
      <c r="B9" s="1">
        <v>1.1910000000000001</v>
      </c>
    </row>
    <row r="10" spans="1:2" x14ac:dyDescent="0.3">
      <c r="A10" s="17" t="s">
        <v>59</v>
      </c>
    </row>
    <row r="11" spans="1:2" x14ac:dyDescent="0.3">
      <c r="A11" s="18" t="s">
        <v>60</v>
      </c>
      <c r="B11" s="1">
        <v>110</v>
      </c>
    </row>
    <row r="12" spans="1:2" x14ac:dyDescent="0.3">
      <c r="A12" s="18" t="s">
        <v>61</v>
      </c>
      <c r="B12" s="1">
        <v>132</v>
      </c>
    </row>
    <row r="14" spans="1:2" x14ac:dyDescent="0.3">
      <c r="A14" t="s">
        <v>62</v>
      </c>
      <c r="B14" s="1">
        <v>16</v>
      </c>
    </row>
    <row r="16" spans="1:2" x14ac:dyDescent="0.3">
      <c r="A16" t="s">
        <v>63</v>
      </c>
      <c r="B16" s="1">
        <v>20.767778477029498</v>
      </c>
    </row>
  </sheetData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634577-19B8-7D42-A8E5-854109727D12}">
  <sheetPr codeName="Feuil16"/>
  <dimension ref="A1:H25"/>
  <sheetViews>
    <sheetView workbookViewId="0">
      <selection activeCell="G14" sqref="G14"/>
    </sheetView>
  </sheetViews>
  <sheetFormatPr baseColWidth="10" defaultColWidth="11.5" defaultRowHeight="13.2" x14ac:dyDescent="0.25"/>
  <cols>
    <col min="1" max="1" width="19.19921875" style="3" bestFit="1" customWidth="1"/>
    <col min="2" max="2" width="11.5" style="3"/>
    <col min="3" max="3" width="18.69921875" style="3" customWidth="1"/>
    <col min="4" max="16384" width="11.5" style="3"/>
  </cols>
  <sheetData>
    <row r="1" spans="1:8" ht="16.2" thickBot="1" x14ac:dyDescent="0.35">
      <c r="A1" s="16" t="s">
        <v>41</v>
      </c>
      <c r="B1" s="15">
        <f>An</f>
        <v>2022</v>
      </c>
      <c r="G1" s="19" t="s">
        <v>27</v>
      </c>
      <c r="H1" s="19">
        <v>2022</v>
      </c>
    </row>
    <row r="2" spans="1:8" ht="16.2" thickBot="1" x14ac:dyDescent="0.35">
      <c r="G2" s="19" t="s">
        <v>26</v>
      </c>
      <c r="H2" s="19">
        <v>2023</v>
      </c>
    </row>
    <row r="3" spans="1:8" ht="15.6" x14ac:dyDescent="0.3">
      <c r="A3" s="14" t="s">
        <v>40</v>
      </c>
      <c r="B3" s="13">
        <f>DATE($B$1,1,1)</f>
        <v>44562</v>
      </c>
      <c r="C3" s="12" t="str">
        <f t="shared" ref="C3:C15" ca="1" si="0">_xlfn.FORMULATEXT(B3)</f>
        <v>=DATE($B$1;1;1)</v>
      </c>
      <c r="G3" s="19" t="s">
        <v>25</v>
      </c>
      <c r="H3" s="19">
        <v>2024</v>
      </c>
    </row>
    <row r="4" spans="1:8" ht="15.6" x14ac:dyDescent="0.3">
      <c r="A4" s="10" t="s">
        <v>39</v>
      </c>
      <c r="B4" s="8">
        <f>ROUND(DATE($B$1,4,MOD(234-11*MOD($B$1,19),30))/7,)*7-6</f>
        <v>44668</v>
      </c>
      <c r="C4" s="7" t="str">
        <f t="shared" ca="1" si="0"/>
        <v>=ARRONDI(DATE($B$1;4;MOD(234-11*MOD($B$1;19);30))/7;)*7-6</v>
      </c>
      <c r="G4" s="19" t="s">
        <v>42</v>
      </c>
      <c r="H4" s="19">
        <v>2031</v>
      </c>
    </row>
    <row r="5" spans="1:8" ht="15.6" x14ac:dyDescent="0.3">
      <c r="A5" s="10" t="s">
        <v>38</v>
      </c>
      <c r="B5" s="8">
        <f>B4+1</f>
        <v>44669</v>
      </c>
      <c r="C5" s="7" t="str">
        <f t="shared" ca="1" si="0"/>
        <v>=B4+1</v>
      </c>
      <c r="G5" s="19" t="s">
        <v>43</v>
      </c>
      <c r="H5" s="19">
        <v>2035</v>
      </c>
    </row>
    <row r="6" spans="1:8" ht="15.6" x14ac:dyDescent="0.3">
      <c r="A6" s="10" t="s">
        <v>37</v>
      </c>
      <c r="B6" s="8">
        <f>DATE($B$1,5,1)</f>
        <v>44682</v>
      </c>
      <c r="C6" s="7" t="str">
        <f t="shared" ca="1" si="0"/>
        <v>=DATE($B$1;5;1)</v>
      </c>
      <c r="G6" s="19" t="s">
        <v>44</v>
      </c>
      <c r="H6" s="19">
        <v>2036</v>
      </c>
    </row>
    <row r="7" spans="1:8" ht="15.6" x14ac:dyDescent="0.3">
      <c r="A7" s="11" t="s">
        <v>36</v>
      </c>
      <c r="B7" s="8">
        <f>DATE($B$1,5,8)</f>
        <v>44689</v>
      </c>
      <c r="C7" s="7" t="str">
        <f t="shared" ca="1" si="0"/>
        <v>=DATE($B$1;5;8)</v>
      </c>
      <c r="G7" s="19" t="s">
        <v>45</v>
      </c>
      <c r="H7" s="19">
        <v>2037</v>
      </c>
    </row>
    <row r="8" spans="1:8" ht="15.6" x14ac:dyDescent="0.3">
      <c r="A8" s="10" t="s">
        <v>35</v>
      </c>
      <c r="B8" s="8">
        <f>B4+39</f>
        <v>44707</v>
      </c>
      <c r="C8" s="7" t="str">
        <f t="shared" ca="1" si="0"/>
        <v>=B4+39</v>
      </c>
      <c r="G8" s="19" t="s">
        <v>46</v>
      </c>
      <c r="H8" s="19">
        <v>2038</v>
      </c>
    </row>
    <row r="9" spans="1:8" ht="15.6" x14ac:dyDescent="0.3">
      <c r="A9" s="10" t="s">
        <v>34</v>
      </c>
      <c r="B9" s="8">
        <f>B4+49</f>
        <v>44717</v>
      </c>
      <c r="C9" s="7" t="str">
        <f t="shared" ca="1" si="0"/>
        <v>=B4+49</v>
      </c>
      <c r="G9" s="19" t="s">
        <v>47</v>
      </c>
      <c r="H9" s="19">
        <v>2039</v>
      </c>
    </row>
    <row r="10" spans="1:8" ht="15.6" x14ac:dyDescent="0.3">
      <c r="A10" s="10" t="s">
        <v>33</v>
      </c>
      <c r="B10" s="8">
        <f>B4+50</f>
        <v>44718</v>
      </c>
      <c r="C10" s="7" t="str">
        <f t="shared" ca="1" si="0"/>
        <v>=B4+50</v>
      </c>
      <c r="G10" s="19" t="s">
        <v>24</v>
      </c>
      <c r="H10" s="19">
        <v>2040</v>
      </c>
    </row>
    <row r="11" spans="1:8" ht="15.6" x14ac:dyDescent="0.3">
      <c r="A11" s="9" t="s">
        <v>32</v>
      </c>
      <c r="B11" s="8">
        <f>DATE($B$1,7,14)</f>
        <v>44756</v>
      </c>
      <c r="C11" s="7" t="str">
        <f t="shared" ca="1" si="0"/>
        <v>=DATE($B$1;7;14)</v>
      </c>
      <c r="G11" s="19" t="s">
        <v>48</v>
      </c>
      <c r="H11" s="19">
        <v>2041</v>
      </c>
    </row>
    <row r="12" spans="1:8" ht="15.6" x14ac:dyDescent="0.3">
      <c r="A12" s="9" t="s">
        <v>31</v>
      </c>
      <c r="B12" s="8">
        <f>DATE($B$1,8,15)</f>
        <v>44788</v>
      </c>
      <c r="C12" s="7" t="str">
        <f t="shared" ca="1" si="0"/>
        <v>=DATE($B$1;8;15)</v>
      </c>
      <c r="G12" s="19" t="s">
        <v>49</v>
      </c>
      <c r="H12" s="19">
        <v>2042</v>
      </c>
    </row>
    <row r="13" spans="1:8" ht="15.6" x14ac:dyDescent="0.3">
      <c r="A13" s="9" t="s">
        <v>30</v>
      </c>
      <c r="B13" s="8">
        <f>DATE($B$1,11,1)</f>
        <v>44866</v>
      </c>
      <c r="C13" s="7" t="str">
        <f t="shared" ca="1" si="0"/>
        <v>=DATE($B$1;11;1)</v>
      </c>
      <c r="G13" s="19"/>
      <c r="H13" s="19">
        <v>2043</v>
      </c>
    </row>
    <row r="14" spans="1:8" ht="15.6" x14ac:dyDescent="0.3">
      <c r="A14" s="9" t="s">
        <v>29</v>
      </c>
      <c r="B14" s="8">
        <f>DATE($B$1,11,11)</f>
        <v>44876</v>
      </c>
      <c r="C14" s="7" t="str">
        <f t="shared" ca="1" si="0"/>
        <v>=DATE($B$1;11;11)</v>
      </c>
      <c r="G14" s="19"/>
      <c r="H14" s="19">
        <v>2044</v>
      </c>
    </row>
    <row r="15" spans="1:8" ht="16.2" thickBot="1" x14ac:dyDescent="0.35">
      <c r="A15" s="6" t="s">
        <v>28</v>
      </c>
      <c r="B15" s="5">
        <f>DATE($B$1,12,25)</f>
        <v>44920</v>
      </c>
      <c r="C15" s="4" t="str">
        <f t="shared" ca="1" si="0"/>
        <v>=DATE($B$1;12;25)</v>
      </c>
      <c r="G15" s="19"/>
      <c r="H15" s="19">
        <v>2045</v>
      </c>
    </row>
    <row r="16" spans="1:8" ht="15.6" x14ac:dyDescent="0.3">
      <c r="G16" s="19"/>
      <c r="H16" s="19">
        <v>2046</v>
      </c>
    </row>
    <row r="17" spans="7:8" ht="15.6" x14ac:dyDescent="0.3">
      <c r="G17" s="19"/>
      <c r="H17" s="19">
        <v>2047</v>
      </c>
    </row>
    <row r="18" spans="7:8" ht="15.6" x14ac:dyDescent="0.3">
      <c r="G18" s="19"/>
      <c r="H18" s="19">
        <v>2048</v>
      </c>
    </row>
    <row r="19" spans="7:8" ht="15.6" x14ac:dyDescent="0.3">
      <c r="G19" s="19"/>
      <c r="H19" s="19">
        <v>2049</v>
      </c>
    </row>
    <row r="20" spans="7:8" ht="15.6" x14ac:dyDescent="0.3">
      <c r="G20" s="19"/>
      <c r="H20" s="19">
        <v>2050</v>
      </c>
    </row>
    <row r="21" spans="7:8" ht="15.6" x14ac:dyDescent="0.3">
      <c r="G21" s="19"/>
      <c r="H21" s="19"/>
    </row>
    <row r="22" spans="7:8" ht="15.6" x14ac:dyDescent="0.3">
      <c r="G22" s="19"/>
      <c r="H22" s="19"/>
    </row>
    <row r="23" spans="7:8" ht="15.6" x14ac:dyDescent="0.3">
      <c r="G23" s="19"/>
      <c r="H23" s="19"/>
    </row>
    <row r="24" spans="7:8" ht="15.6" x14ac:dyDescent="0.3">
      <c r="G24" s="19"/>
      <c r="H24" s="19"/>
    </row>
    <row r="25" spans="7:8" ht="15.6" x14ac:dyDescent="0.3">
      <c r="G25" s="19"/>
      <c r="H25" s="19"/>
    </row>
  </sheetData>
  <pageMargins left="0.75" right="0.75" top="1" bottom="1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PLanning</vt:lpstr>
      <vt:lpstr>Janvier Tableau</vt:lpstr>
      <vt:lpstr>Coefs-IFM-Salaire</vt:lpstr>
      <vt:lpstr>Jours_fériés</vt:lpstr>
      <vt:lpstr>varan</vt:lpstr>
      <vt:lpstr>varmois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François ROUZE</cp:lastModifiedBy>
  <dcterms:created xsi:type="dcterms:W3CDTF">2022-05-21T18:28:16Z</dcterms:created>
  <dcterms:modified xsi:type="dcterms:W3CDTF">2022-05-22T17:27:38Z</dcterms:modified>
</cp:coreProperties>
</file>