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tables/table6.xml" ContentType="application/vnd.openxmlformats-officedocument.spreadsheetml.table+xml"/>
  <Override PartName="/xl/drawings/drawing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F678165-71C8-4162-A3DE-19BA9F9C19E4}" xr6:coauthVersionLast="36" xr6:coauthVersionMax="36" xr10:uidLastSave="{00000000-0000-0000-0000-000000000000}"/>
  <bookViews>
    <workbookView xWindow="0" yWindow="0" windowWidth="23040" windowHeight="9048" activeTab="5" xr2:uid="{00000000-000D-0000-FFFF-FFFF00000000}"/>
  </bookViews>
  <sheets>
    <sheet name="ACCUEIL" sheetId="8" r:id="rId1"/>
    <sheet name="Clients" sheetId="1" r:id="rId2"/>
    <sheet name="Produits" sheetId="4" r:id="rId3"/>
    <sheet name="Fournisseur" sheetId="7" r:id="rId4"/>
    <sheet name="Mouvement" sheetId="5" r:id="rId5"/>
    <sheet name="Facture" sheetId="6" r:id="rId6"/>
  </sheets>
  <calcPr calcId="191029"/>
</workbook>
</file>

<file path=xl/calcChain.xml><?xml version="1.0" encoding="utf-8"?>
<calcChain xmlns="http://schemas.openxmlformats.org/spreadsheetml/2006/main">
  <c r="I14" i="8" l="1"/>
  <c r="J14" i="8" s="1"/>
  <c r="I15" i="8" l="1"/>
  <c r="K14" i="8"/>
  <c r="L14" i="8"/>
  <c r="G11" i="6"/>
  <c r="F11" i="6"/>
  <c r="J15" i="8" l="1"/>
  <c r="L15" i="8"/>
  <c r="K15" i="8"/>
  <c r="I16" i="8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48" i="6" l="1"/>
  <c r="J16" i="8"/>
  <c r="L16" i="8"/>
  <c r="K16" i="8"/>
  <c r="I17" i="8"/>
  <c r="J17" i="8" l="1"/>
  <c r="L17" i="8"/>
  <c r="K17" i="8"/>
  <c r="I18" i="8"/>
  <c r="J18" i="8" l="1"/>
  <c r="L18" i="8"/>
  <c r="K18" i="8"/>
  <c r="I19" i="8"/>
  <c r="J19" i="8" l="1"/>
  <c r="L19" i="8"/>
  <c r="K19" i="8"/>
  <c r="I20" i="8"/>
  <c r="J20" i="8" l="1"/>
  <c r="L20" i="8"/>
  <c r="K20" i="8"/>
  <c r="I21" i="8"/>
  <c r="J21" i="8" l="1"/>
  <c r="L21" i="8"/>
  <c r="K21" i="8"/>
  <c r="I22" i="8"/>
  <c r="J22" i="8" l="1"/>
  <c r="L22" i="8"/>
  <c r="K22" i="8"/>
  <c r="I23" i="8"/>
  <c r="I24" i="8" l="1"/>
  <c r="J23" i="8"/>
  <c r="L23" i="8"/>
  <c r="K23" i="8"/>
  <c r="J24" i="8" l="1"/>
  <c r="L24" i="8"/>
  <c r="K24" i="8"/>
</calcChain>
</file>

<file path=xl/sharedStrings.xml><?xml version="1.0" encoding="utf-8"?>
<sst xmlns="http://schemas.openxmlformats.org/spreadsheetml/2006/main" count="255" uniqueCount="172">
  <si>
    <t>ID</t>
  </si>
  <si>
    <t>Nom</t>
  </si>
  <si>
    <t>Rue</t>
  </si>
  <si>
    <t>Ville</t>
  </si>
  <si>
    <t>CodePostal</t>
  </si>
  <si>
    <t>Tph</t>
  </si>
  <si>
    <t>Portable</t>
  </si>
  <si>
    <t>Email</t>
  </si>
  <si>
    <t>Remarques</t>
  </si>
  <si>
    <t>Prénom</t>
  </si>
  <si>
    <t>Désignation</t>
  </si>
  <si>
    <t>Stock</t>
  </si>
  <si>
    <t>Prix d'achat</t>
  </si>
  <si>
    <t>TVA</t>
  </si>
  <si>
    <t>Marge</t>
  </si>
  <si>
    <t>Prix de vente</t>
  </si>
  <si>
    <t>Prénom1</t>
  </si>
  <si>
    <t>Fournisseur</t>
  </si>
  <si>
    <t>Entreprise</t>
  </si>
  <si>
    <t>Adresse</t>
  </si>
  <si>
    <t>Téléphone</t>
  </si>
  <si>
    <t>Mail</t>
  </si>
  <si>
    <t>Fax</t>
  </si>
  <si>
    <t>Entrée</t>
  </si>
  <si>
    <t>Sortie</t>
  </si>
  <si>
    <t>Date</t>
  </si>
  <si>
    <t>cp</t>
  </si>
  <si>
    <t>Facture N°:</t>
  </si>
  <si>
    <t>Article</t>
  </si>
  <si>
    <t>prix de vente</t>
  </si>
  <si>
    <t>quantité</t>
  </si>
  <si>
    <t>Nom:</t>
  </si>
  <si>
    <t>Adresse:</t>
  </si>
  <si>
    <t>Ville:</t>
  </si>
  <si>
    <t>Code postal:</t>
  </si>
  <si>
    <t>Total:</t>
  </si>
  <si>
    <t>Date:</t>
  </si>
  <si>
    <t>CLIENT</t>
  </si>
  <si>
    <t>Source</t>
  </si>
  <si>
    <t>contact1</t>
  </si>
  <si>
    <t>rue1</t>
  </si>
  <si>
    <t>contact2</t>
  </si>
  <si>
    <t>rue2</t>
  </si>
  <si>
    <t>ville2</t>
  </si>
  <si>
    <t>contact8</t>
  </si>
  <si>
    <t>contact</t>
  </si>
  <si>
    <t>contact6</t>
  </si>
  <si>
    <t>Code postal</t>
  </si>
  <si>
    <t>rue8</t>
  </si>
  <si>
    <t>contact4</t>
  </si>
  <si>
    <t>contact5</t>
  </si>
  <si>
    <t>rue4</t>
  </si>
  <si>
    <t>rue5</t>
  </si>
  <si>
    <t>rue6</t>
  </si>
  <si>
    <t>rue7</t>
  </si>
  <si>
    <t>ville4</t>
  </si>
  <si>
    <t>contact7</t>
  </si>
  <si>
    <t>Prénom:</t>
  </si>
  <si>
    <t xml:space="preserve">    HT</t>
  </si>
  <si>
    <t xml:space="preserve">   TTC</t>
  </si>
  <si>
    <t>Produit1</t>
  </si>
  <si>
    <t>fournisseur1</t>
  </si>
  <si>
    <t>Client1</t>
  </si>
  <si>
    <t>ville1</t>
  </si>
  <si>
    <t>mail1@free.fr</t>
  </si>
  <si>
    <t>note1</t>
  </si>
  <si>
    <t>mail1@gmail.fr</t>
  </si>
  <si>
    <t>Rayon</t>
  </si>
  <si>
    <t>Produit</t>
  </si>
  <si>
    <t>Produit2</t>
  </si>
  <si>
    <t>Produit5</t>
  </si>
  <si>
    <t>Tabac</t>
  </si>
  <si>
    <t>Bonbon</t>
  </si>
  <si>
    <t>Chocolat</t>
  </si>
  <si>
    <t>Client2</t>
  </si>
  <si>
    <t>Prénom2</t>
  </si>
  <si>
    <t>note2</t>
  </si>
  <si>
    <t>Client4</t>
  </si>
  <si>
    <t>Prénom4</t>
  </si>
  <si>
    <t>note4</t>
  </si>
  <si>
    <t>Client5</t>
  </si>
  <si>
    <t>Prénom5</t>
  </si>
  <si>
    <t>ville5</t>
  </si>
  <si>
    <t>note5</t>
  </si>
  <si>
    <t>Client6</t>
  </si>
  <si>
    <t>Prénom6</t>
  </si>
  <si>
    <t>ville6</t>
  </si>
  <si>
    <t>note6</t>
  </si>
  <si>
    <t>Client7</t>
  </si>
  <si>
    <t>Prénom7</t>
  </si>
  <si>
    <t>ville7</t>
  </si>
  <si>
    <t>note7</t>
  </si>
  <si>
    <t>Client8</t>
  </si>
  <si>
    <t>Prénom8</t>
  </si>
  <si>
    <t>ville8</t>
  </si>
  <si>
    <t>note8</t>
  </si>
  <si>
    <t>fournisseur2</t>
  </si>
  <si>
    <t>fournisseur4</t>
  </si>
  <si>
    <t>fournisseur5</t>
  </si>
  <si>
    <t>fournisseur6</t>
  </si>
  <si>
    <t>fournisseur7</t>
  </si>
  <si>
    <t>fournisseur8</t>
  </si>
  <si>
    <t>CB</t>
  </si>
  <si>
    <t>CHEQUE</t>
  </si>
  <si>
    <t>LIQUIDE</t>
  </si>
  <si>
    <t>Montant</t>
  </si>
  <si>
    <t>Paiement</t>
  </si>
  <si>
    <t>Winston Xspere Fresh</t>
  </si>
  <si>
    <t>Haribo</t>
  </si>
  <si>
    <t>Poulain</t>
  </si>
  <si>
    <t>Pate</t>
  </si>
  <si>
    <t>Malboro rouge</t>
  </si>
  <si>
    <t>Malboro</t>
  </si>
  <si>
    <t>winston</t>
  </si>
  <si>
    <t>Bio et écologique</t>
  </si>
  <si>
    <t>Fruits et légumes</t>
  </si>
  <si>
    <t>Produits frais</t>
  </si>
  <si>
    <t>Crèmerie, yaourts, œufs</t>
  </si>
  <si>
    <t>Surgelés</t>
  </si>
  <si>
    <t>Epicerie sucrée</t>
  </si>
  <si>
    <t>Epicerie salée</t>
  </si>
  <si>
    <t>Boissons</t>
  </si>
  <si>
    <t>Hygiène, beauté et bébé</t>
  </si>
  <si>
    <t>Entretien et maison</t>
  </si>
  <si>
    <t>CAISSE ET STOCK</t>
  </si>
  <si>
    <t>Stock mini</t>
  </si>
  <si>
    <t>ALARME</t>
  </si>
  <si>
    <t>3</t>
  </si>
  <si>
    <t>Client9</t>
  </si>
  <si>
    <t>Prénom9</t>
  </si>
  <si>
    <t>rue9</t>
  </si>
  <si>
    <t>ville9</t>
  </si>
  <si>
    <t>mail2@free.fr</t>
  </si>
  <si>
    <t>mail9@free.fr</t>
  </si>
  <si>
    <t>mail5@free.fr</t>
  </si>
  <si>
    <t>mail6@free.fr</t>
  </si>
  <si>
    <t>mail7@free.fr</t>
  </si>
  <si>
    <t>mail8@free.fr</t>
  </si>
  <si>
    <t>mail4@free.fr</t>
  </si>
  <si>
    <t>note9</t>
  </si>
  <si>
    <t>Bières</t>
  </si>
  <si>
    <t>yaourt</t>
  </si>
  <si>
    <t>savon noir</t>
  </si>
  <si>
    <t>pomme</t>
  </si>
  <si>
    <t>creme anti ride</t>
  </si>
  <si>
    <t>œufs</t>
  </si>
  <si>
    <t>epinard</t>
  </si>
  <si>
    <t>Confiture</t>
  </si>
  <si>
    <t>Vente Client3</t>
  </si>
  <si>
    <t>Remise:</t>
  </si>
  <si>
    <t>%</t>
  </si>
  <si>
    <t>produit</t>
  </si>
  <si>
    <t>essai</t>
  </si>
  <si>
    <t>Vente Client2</t>
  </si>
  <si>
    <t>Pastis</t>
  </si>
  <si>
    <t>Ricard</t>
  </si>
  <si>
    <t>mail2@gmail.fr</t>
  </si>
  <si>
    <t>mail3@gmail.fr</t>
  </si>
  <si>
    <t>mail4@gmail.fr</t>
  </si>
  <si>
    <t>mail5@gmail.fr</t>
  </si>
  <si>
    <t>mail6@gmail.fr</t>
  </si>
  <si>
    <t>mail7@gmail.fr</t>
  </si>
  <si>
    <t>2021-0026</t>
  </si>
  <si>
    <t>Vente Client4</t>
  </si>
  <si>
    <t>fume</t>
  </si>
  <si>
    <t>rue fume</t>
  </si>
  <si>
    <t>fume ville</t>
  </si>
  <si>
    <t>mail@fume.fr</t>
  </si>
  <si>
    <t>picole</t>
  </si>
  <si>
    <t>sans soif</t>
  </si>
  <si>
    <t>tombale</t>
  </si>
  <si>
    <t>picole@sanssoif.fr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</si>
</sst>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00000"/>
    <numFmt numFmtId="165" formatCode="0#&quot; &quot;##&quot; &quot;##&quot; &quot;##&quot; &quot;##"/>
    <numFmt numFmtId="166" formatCode="_-* #.##0.00\ &quot;€&quot;_-;\-* #.##0.00\ &quot;€&quot;_-;_-* &quot;-&quot;??\ &quot;€&quot;_-;_-@_-"/>
    <numFmt numFmtId="167" formatCode="#.##0.00\ &quot;€&quot;;\-#.##0.00\ &quot;€&quot;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48"/>
      <color theme="1"/>
      <name val="Algerian"/>
      <family val="5"/>
    </font>
    <font>
      <sz val="10"/>
      <color rgb="FF000000"/>
      <name val="Calibri"/>
    </font>
    <font>
      <b/>
      <sz val="16"/>
      <color rgb="FFFF0000"/>
      <name val="Calibri"/>
      <family val="2"/>
      <scheme val="minor"/>
    </font>
    <font>
      <sz val="10"/>
      <color theme="1"/>
      <name val="Calibri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ck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0" xfId="0" applyNumberFormat="1" applyFont="1"/>
    <xf numFmtId="165" fontId="3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44" fontId="1" fillId="0" borderId="0" xfId="1" applyFont="1" applyAlignment="1">
      <alignment horizontal="center" vertical="center"/>
    </xf>
    <xf numFmtId="44" fontId="2" fillId="0" borderId="0" xfId="1" applyFont="1" applyAlignment="1">
      <alignment horizontal="center"/>
    </xf>
    <xf numFmtId="44" fontId="2" fillId="0" borderId="0" xfId="1" applyFont="1"/>
    <xf numFmtId="164" fontId="2" fillId="0" borderId="0" xfId="0" applyNumberFormat="1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0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6" fillId="2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1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7" fillId="3" borderId="0" xfId="0" applyFont="1" applyFill="1" applyAlignment="1">
      <alignment horizontal="center"/>
    </xf>
    <xf numFmtId="167" fontId="1" fillId="0" borderId="0" xfId="1" applyNumberFormat="1" applyFont="1" applyAlignment="1">
      <alignment horizontal="center" vertical="center"/>
    </xf>
    <xf numFmtId="167" fontId="2" fillId="0" borderId="0" xfId="1" applyNumberFormat="1" applyFont="1" applyAlignment="1">
      <alignment horizontal="center"/>
    </xf>
    <xf numFmtId="44" fontId="0" fillId="0" borderId="0" xfId="1" applyFont="1"/>
    <xf numFmtId="166" fontId="0" fillId="0" borderId="0" xfId="0" applyNumberFormat="1"/>
    <xf numFmtId="44" fontId="0" fillId="0" borderId="0" xfId="0" applyNumberFormat="1"/>
    <xf numFmtId="0" fontId="0" fillId="0" borderId="0" xfId="0" applyNumberFormat="1"/>
    <xf numFmtId="0" fontId="0" fillId="0" borderId="0" xfId="0" quotePrefix="1"/>
    <xf numFmtId="0" fontId="0" fillId="0" borderId="0" xfId="1" applyNumberFormat="1" applyFont="1" applyAlignment="1">
      <alignment horizontal="center"/>
    </xf>
    <xf numFmtId="0" fontId="6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8" fillId="0" borderId="0" xfId="2"/>
    <xf numFmtId="165" fontId="0" fillId="0" borderId="0" xfId="0" applyNumberFormat="1"/>
    <xf numFmtId="0" fontId="0" fillId="4" borderId="0" xfId="0" applyFill="1"/>
    <xf numFmtId="0" fontId="0" fillId="4" borderId="0" xfId="0" applyFill="1" applyAlignment="1">
      <alignment horizontal="right"/>
    </xf>
    <xf numFmtId="164" fontId="0" fillId="4" borderId="0" xfId="0" applyNumberFormat="1" applyFill="1" applyAlignment="1">
      <alignment horizontal="left"/>
    </xf>
    <xf numFmtId="0" fontId="7" fillId="3" borderId="0" xfId="0" applyFont="1" applyFill="1" applyAlignment="1">
      <alignment horizontal="centerContinuous"/>
    </xf>
    <xf numFmtId="0" fontId="0" fillId="5" borderId="0" xfId="0" applyFill="1" applyAlignment="1">
      <alignment horizontal="center" vertical="center"/>
    </xf>
    <xf numFmtId="44" fontId="0" fillId="0" borderId="0" xfId="1" applyFont="1" applyAlignment="1">
      <alignment horizont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/>
    <xf numFmtId="164" fontId="13" fillId="0" borderId="0" xfId="0" applyNumberFormat="1" applyFont="1"/>
    <xf numFmtId="165" fontId="13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44" fontId="13" fillId="0" borderId="0" xfId="1" applyFont="1"/>
    <xf numFmtId="44" fontId="13" fillId="0" borderId="0" xfId="1" applyFont="1" applyAlignment="1">
      <alignment horizontal="center"/>
    </xf>
    <xf numFmtId="0" fontId="2" fillId="0" borderId="0" xfId="0" applyFont="1" applyAlignment="1">
      <alignment vertical="center"/>
    </xf>
    <xf numFmtId="44" fontId="13" fillId="0" borderId="0" xfId="1" applyFont="1" applyAlignment="1"/>
    <xf numFmtId="44" fontId="14" fillId="0" borderId="2" xfId="1" applyFont="1" applyBorder="1"/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0" borderId="0" xfId="0" applyNumberFormat="1" applyFont="1" applyAlignment="1">
      <alignment horizontal="center"/>
    </xf>
    <xf numFmtId="0" fontId="11" fillId="0" borderId="0" xfId="0" applyFont="1"/>
    <xf numFmtId="0" fontId="5" fillId="0" borderId="0" xfId="0" applyFont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43">
    <dxf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</dxf>
    <dxf>
      <numFmt numFmtId="1" formatCode="0"/>
      <alignment horizontal="center" textRotation="0" wrapText="0" indent="0" justifyLastLine="0" shrinkToFit="0" readingOrder="0"/>
    </dxf>
    <dxf>
      <numFmt numFmtId="19" formatCode="dd/mm/yyyy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numFmt numFmtId="1" formatCode="0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numFmt numFmtId="165" formatCode="0#&quot; &quot;##&quot; &quot;##&quot; &quot;##&quot; &quot;##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220980</xdr:colOff>
      <xdr:row>5</xdr:row>
      <xdr:rowOff>121920</xdr:rowOff>
    </xdr:from>
    <xdr:to>
      <xdr:col>11</xdr:col>
      <xdr:colOff>586740</xdr:colOff>
      <xdr:row>9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353300" y="2827020"/>
          <a:ext cx="1950720" cy="8001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1775460</xdr:colOff>
      <xdr:row>0</xdr:row>
      <xdr:rowOff>1</xdr:rowOff>
    </xdr:from>
    <xdr:to>
      <xdr:col>4</xdr:col>
      <xdr:colOff>289029</xdr:colOff>
      <xdr:row>1</xdr:row>
      <xdr:rowOff>7621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486400" y="1"/>
          <a:ext cx="1096749" cy="1828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297180</xdr:colOff>
      <xdr:row>0</xdr:row>
      <xdr:rowOff>121920</xdr:rowOff>
    </xdr:from>
    <xdr:to>
      <xdr:col>11</xdr:col>
      <xdr:colOff>609069</xdr:colOff>
      <xdr:row>2</xdr:row>
      <xdr:rowOff>91439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439400" y="121920"/>
          <a:ext cx="1096749" cy="327659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0</xdr:row>
      <xdr:rowOff>0</xdr:rowOff>
    </xdr:from>
    <xdr:to>
      <xdr:col>11</xdr:col>
      <xdr:colOff>304269</xdr:colOff>
      <xdr:row>1</xdr:row>
      <xdr:rowOff>7620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450580" y="0"/>
          <a:ext cx="1096749" cy="1905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144780</xdr:colOff>
      <xdr:row>0</xdr:row>
      <xdr:rowOff>38100</xdr:rowOff>
    </xdr:from>
    <xdr:to>
      <xdr:col>10</xdr:col>
      <xdr:colOff>449049</xdr:colOff>
      <xdr:row>2</xdr:row>
      <xdr:rowOff>45720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494520" y="38100"/>
          <a:ext cx="1096749" cy="37338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640080</xdr:colOff>
      <xdr:row>0</xdr:row>
      <xdr:rowOff>45720</xdr:rowOff>
    </xdr:from>
    <xdr:to>
      <xdr:col>10</xdr:col>
      <xdr:colOff>37569</xdr:colOff>
      <xdr:row>2</xdr:row>
      <xdr:rowOff>0</xdr:rowOff>
    </xdr:to>
    <xdr:sp macro="[0]!af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972300" y="45720"/>
          <a:ext cx="1096749" cy="32004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Formulaire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632460</xdr:colOff>
          <xdr:row>2</xdr:row>
          <xdr:rowOff>38100</xdr:rowOff>
        </xdr:from>
        <xdr:to>
          <xdr:col>10</xdr:col>
          <xdr:colOff>45720</xdr:colOff>
          <xdr:row>4</xdr:row>
          <xdr:rowOff>0</xdr:rowOff>
        </xdr:to>
        <xdr:sp macro="" textlink="">
          <xdr:nvSpPr>
            <xdr:cNvPr id="6146" name="CommandButton1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4</xdr:row>
          <xdr:rowOff>91440</xdr:rowOff>
        </xdr:from>
        <xdr:to>
          <xdr:col>10</xdr:col>
          <xdr:colOff>449580</xdr:colOff>
          <xdr:row>5</xdr:row>
          <xdr:rowOff>144780</xdr:rowOff>
        </xdr:to>
        <xdr:sp macro="" textlink="">
          <xdr:nvSpPr>
            <xdr:cNvPr id="6147" name="Label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B024080-F227-4460-A732-6270CAC07E15}" name="T_alarme" displayName="T_alarme" ref="A10:C11" insertRow="1" totalsRowShown="0">
  <tableColumns count="3">
    <tableColumn id="1" xr3:uid="{63EC9789-5488-4F2B-9B30-5C97AB586CC5}" name="Rayon" dataDxfId="42"/>
    <tableColumn id="2" xr3:uid="{FCC92FE6-DEDC-482A-8176-27A0FE7E7AD5}" name="Produit" dataDxfId="41"/>
    <tableColumn id="3" xr3:uid="{095BE84A-B5FA-4CF0-9974-1070929C2112}" name="Stock" dataDxfId="4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lient" displayName="Client" ref="A1:J9" totalsRowShown="0" headerRowDxfId="39" dataDxfId="38">
  <tableColumns count="10">
    <tableColumn id="1" xr3:uid="{00000000-0010-0000-0000-000001000000}" name="ID" dataDxfId="37"/>
    <tableColumn id="2" xr3:uid="{00000000-0010-0000-0000-000002000000}" name="Nom" dataDxfId="36"/>
    <tableColumn id="10" xr3:uid="{EDE43E07-40C4-425A-9589-2ECEB0210293}" name="Prénom" dataDxfId="35"/>
    <tableColumn id="5" xr3:uid="{00000000-0010-0000-0000-000005000000}" name="Rue" dataDxfId="34"/>
    <tableColumn id="4" xr3:uid="{00000000-0010-0000-0000-000004000000}" name="Ville" dataDxfId="33"/>
    <tableColumn id="3" xr3:uid="{00000000-0010-0000-0000-000003000000}" name="CodePostal" dataDxfId="32"/>
    <tableColumn id="6" xr3:uid="{00000000-0010-0000-0000-000006000000}" name="Tph" dataDxfId="31"/>
    <tableColumn id="7" xr3:uid="{00000000-0010-0000-0000-000007000000}" name="Portable" dataDxfId="30"/>
    <tableColumn id="8" xr3:uid="{00000000-0010-0000-0000-000008000000}" name="Email" dataDxfId="29"/>
    <tableColumn id="9" xr3:uid="{00000000-0010-0000-0000-000009000000}" name="Remarque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38D6A5A-1122-4221-B645-A6195153A934}" name="produits" displayName="produits" ref="A1:J18" totalsRowShown="0" headerRowDxfId="27" dataDxfId="26">
  <tableColumns count="10">
    <tableColumn id="1" xr3:uid="{65169E8C-AE45-4737-B61F-8D73987613A1}" name="ID" dataDxfId="25"/>
    <tableColumn id="8" xr3:uid="{62AA50D0-200D-4AE1-BADC-6DF3FE13DDC7}" name="Rayon" dataDxfId="24"/>
    <tableColumn id="2" xr3:uid="{3897464C-6C2C-458C-A817-A53BE212F944}" name="Produit" dataDxfId="23"/>
    <tableColumn id="10" xr3:uid="{2792744A-E13B-4150-AD91-217BDF8A99BA}" name="Stock" dataDxfId="22"/>
    <tableColumn id="5" xr3:uid="{955B51E2-EAC1-42E6-BEE2-211D94517F23}" name="Prix d'achat" dataDxfId="21" dataCellStyle="Monétaire"/>
    <tableColumn id="4" xr3:uid="{59CAF9FF-5CF7-4AA6-9A4E-1F6DB1D53748}" name="TVA" dataDxfId="20"/>
    <tableColumn id="3" xr3:uid="{B656DE4C-6BDD-46C5-9872-D78C935B2AF8}" name="Marge" dataDxfId="19"/>
    <tableColumn id="6" xr3:uid="{06EC1F9D-1B33-4085-AB8D-9F017D5D4B14}" name="Prix de vente" dataDxfId="18" dataCellStyle="Monétaire"/>
    <tableColumn id="7" xr3:uid="{5BB844F6-7EA4-4323-9C00-EBA97A373070}" name="Fournisseur" dataDxfId="17"/>
    <tableColumn id="9" xr3:uid="{F439C0B4-0BB4-42B3-9794-6747517EA5CA}" name="Stock mini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090F714-B8EA-4EE6-8FE3-0E3A0EA0865D}" name="T_listrayon" displayName="T_listrayon" ref="N1:N15" totalsRowShown="0" headerRowDxfId="15" dataDxfId="14">
  <tableColumns count="1">
    <tableColumn id="1" xr3:uid="{24EF1456-9EFB-4935-97B3-B61D50540D2C}" name="Rayon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4C07F84-5963-4789-80CF-7913F9A10EE1}" name="T_Fournisseur" displayName="T_Fournisseur" ref="A1:J11" totalsRowShown="0" headerRowDxfId="12">
  <tableColumns count="10">
    <tableColumn id="1" xr3:uid="{32976731-5EA4-49C2-9BAD-AE46726D71D4}" name="ID"/>
    <tableColumn id="2" xr3:uid="{350C791C-6144-4BDE-8143-E05E6FF28DC9}" name="Entreprise"/>
    <tableColumn id="3" xr3:uid="{15C78B0F-BCA3-49B2-8700-2A44D97B88D0}" name="contact"/>
    <tableColumn id="4" xr3:uid="{9384D57E-6347-4B44-84A5-D9F13AA66963}" name="Rue"/>
    <tableColumn id="5" xr3:uid="{06A0244C-9231-4A8B-A5C7-A58A2211241C}" name="Ville"/>
    <tableColumn id="6" xr3:uid="{DBD11E4E-1960-48B5-A657-2ECBF346C130}" name="Code postal" dataDxfId="11"/>
    <tableColumn id="7" xr3:uid="{1C23CA56-C2C4-44EA-8E2E-436B239B9EA3}" name="Téléphone" dataDxfId="10"/>
    <tableColumn id="8" xr3:uid="{838E56AF-B911-4F9B-BF5B-BD0053133E86}" name="Portable" dataDxfId="9"/>
    <tableColumn id="9" xr3:uid="{5DD40A02-ECDA-4403-9082-170EC126825B}" name="Mail"/>
    <tableColumn id="10" xr3:uid="{932CF0CE-6032-4BCC-9B8F-D030C01E2782}" name="Fax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D721EA-A841-4F4A-9D93-8D1EDEE73AC0}" name="Mouvement" displayName="Mouvement" ref="A1:I6" totalsRowShown="0" headerRowDxfId="7">
  <tableColumns count="9">
    <tableColumn id="9" xr3:uid="{B871988F-2046-4942-8E7B-C3AB0289A08B}" name="Rayon"/>
    <tableColumn id="2" xr3:uid="{D6E8C5F3-0A4C-4FC2-8F52-3087D00D6605}" name="Désignation"/>
    <tableColumn id="3" xr3:uid="{CD10990D-A87D-4E01-B4C0-18F7A8B58648}" name="Entrée" dataDxfId="6"/>
    <tableColumn id="4" xr3:uid="{D254F446-2F06-4F04-85AE-D39E54CDD9D8}" name="Sortie" dataDxfId="5"/>
    <tableColumn id="5" xr3:uid="{3BAFADC3-E301-489D-88A6-11FE25C40536}" name="Date" dataDxfId="4"/>
    <tableColumn id="6" xr3:uid="{053C0CE6-FDE1-4D19-8A25-291C3BA25AF3}" name="Stock" dataDxfId="3"/>
    <tableColumn id="7" xr3:uid="{9C2EBCC4-EB07-4ED1-BBBF-211C1BE6B6ED}" name="Source" dataDxfId="2"/>
    <tableColumn id="1" xr3:uid="{B5E56DCA-8EC1-475A-B0B4-8013AF3F2AEC}" name="Paiement" dataDxfId="1"/>
    <tableColumn id="8" xr3:uid="{F169E09D-B676-44C2-8F54-57FCBE2CADCA}" name="Montan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mailto:mail6@free.fr" TargetMode="External"/><Relationship Id="rId7" Type="http://schemas.openxmlformats.org/officeDocument/2006/relationships/hyperlink" Target="mailto:mail7@free.fr" TargetMode="External"/><Relationship Id="rId2" Type="http://schemas.openxmlformats.org/officeDocument/2006/relationships/hyperlink" Target="mailto:mail4@free.fr" TargetMode="External"/><Relationship Id="rId1" Type="http://schemas.openxmlformats.org/officeDocument/2006/relationships/hyperlink" Target="mailto:mail2@free.fr" TargetMode="External"/><Relationship Id="rId6" Type="http://schemas.openxmlformats.org/officeDocument/2006/relationships/hyperlink" Target="mailto:mail5@free.fr" TargetMode="External"/><Relationship Id="rId5" Type="http://schemas.openxmlformats.org/officeDocument/2006/relationships/hyperlink" Target="mailto:mail9@free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mail8@free.fr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mailto:mail4@gmail.fr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mailto:mail3@gmail.fr" TargetMode="External"/><Relationship Id="rId1" Type="http://schemas.openxmlformats.org/officeDocument/2006/relationships/hyperlink" Target="mailto:mail2@gmail.fr" TargetMode="External"/><Relationship Id="rId6" Type="http://schemas.openxmlformats.org/officeDocument/2006/relationships/hyperlink" Target="mailto:mail7@gmail.fr" TargetMode="External"/><Relationship Id="rId5" Type="http://schemas.openxmlformats.org/officeDocument/2006/relationships/hyperlink" Target="mailto:mail6@gmail.fr" TargetMode="External"/><Relationship Id="rId4" Type="http://schemas.openxmlformats.org/officeDocument/2006/relationships/hyperlink" Target="mailto:mail5@gmail.fr" TargetMode="External"/><Relationship Id="rId9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F8618-F283-45C3-AAFF-8F4DD16E1A33}">
  <sheetPr codeName="Feuil2"/>
  <dimension ref="A1:L24"/>
  <sheetViews>
    <sheetView showGridLines="0" showRowColHeaders="0" workbookViewId="0">
      <selection activeCell="E15" sqref="E15"/>
    </sheetView>
  </sheetViews>
  <sheetFormatPr baseColWidth="10" defaultRowHeight="14.4" x14ac:dyDescent="0.3"/>
  <cols>
    <col min="1" max="1" width="15.6640625" customWidth="1"/>
    <col min="2" max="2" width="19" customWidth="1"/>
    <col min="3" max="3" width="8.77734375" customWidth="1"/>
    <col min="4" max="5" width="7" customWidth="1"/>
    <col min="6" max="6" width="6.33203125" hidden="1" customWidth="1"/>
    <col min="7" max="7" width="8" customWidth="1"/>
  </cols>
  <sheetData>
    <row r="1" spans="1:12" ht="69" x14ac:dyDescent="1.35">
      <c r="H1" s="46" t="s">
        <v>124</v>
      </c>
    </row>
    <row r="9" spans="1:12" ht="21" x14ac:dyDescent="0.3">
      <c r="B9" s="47" t="s">
        <v>126</v>
      </c>
    </row>
    <row r="10" spans="1:12" x14ac:dyDescent="0.3">
      <c r="A10" s="23" t="s">
        <v>67</v>
      </c>
      <c r="B10" s="23" t="s">
        <v>68</v>
      </c>
      <c r="C10" s="23" t="s">
        <v>11</v>
      </c>
    </row>
    <row r="11" spans="1:12" x14ac:dyDescent="0.3">
      <c r="A11" s="55"/>
      <c r="B11" s="1"/>
      <c r="C11" s="52"/>
    </row>
    <row r="13" spans="1:12" x14ac:dyDescent="0.3">
      <c r="J13" s="43" t="s">
        <v>102</v>
      </c>
      <c r="K13" s="43" t="s">
        <v>103</v>
      </c>
      <c r="L13" s="43" t="s">
        <v>104</v>
      </c>
    </row>
    <row r="14" spans="1:12" x14ac:dyDescent="0.3">
      <c r="I14" s="18">
        <f ca="1">TODAY()</f>
        <v>44527</v>
      </c>
      <c r="J14" s="27">
        <f ca="1">SUMIFS(Mouvement[Montant],Mouvement[Paiement],$J$13,Mouvement[Date],I14)</f>
        <v>615</v>
      </c>
      <c r="K14" s="27">
        <f ca="1">SUMIFS(Mouvement[Montant],Mouvement[Paiement],$K$13,Mouvement[Date],I14)</f>
        <v>0</v>
      </c>
      <c r="L14" s="27">
        <f ca="1">SUMIFS(Mouvement[Montant],Mouvement[Paiement],$L$13,Mouvement[Date],I14)</f>
        <v>14.95</v>
      </c>
    </row>
    <row r="15" spans="1:12" x14ac:dyDescent="0.3">
      <c r="I15" s="18">
        <f t="shared" ref="I15:I24" ca="1" si="0">IF(WEEKDAY(I14-1,2)&lt;7,I14-1,I14-2)</f>
        <v>44526</v>
      </c>
      <c r="J15" s="27">
        <f ca="1">SUMIFS(Mouvement[Montant],Mouvement[Paiement],$J$13,Mouvement[Date],I15)</f>
        <v>0</v>
      </c>
      <c r="K15" s="27">
        <f ca="1">SUMIFS(Mouvement[Montant],Mouvement[Paiement],$K$13,Mouvement[Date],I15)</f>
        <v>0</v>
      </c>
      <c r="L15" s="27">
        <f ca="1">SUMIFS(Mouvement[Montant],Mouvement[Paiement],$L$13,Mouvement[Date],I15)</f>
        <v>31.56</v>
      </c>
    </row>
    <row r="16" spans="1:12" x14ac:dyDescent="0.3">
      <c r="I16" s="18">
        <f t="shared" ca="1" si="0"/>
        <v>44525</v>
      </c>
      <c r="J16" s="27">
        <f ca="1">SUMIFS(Mouvement[Montant],Mouvement[Paiement],$J$13,Mouvement[Date],I16)</f>
        <v>0</v>
      </c>
      <c r="K16" s="27">
        <f ca="1">SUMIFS(Mouvement[Montant],Mouvement[Paiement],$K$13,Mouvement[Date],I16)</f>
        <v>0</v>
      </c>
      <c r="L16" s="27">
        <f ca="1">SUMIFS(Mouvement[Montant],Mouvement[Paiement],$L$13,Mouvement[Date],I16)</f>
        <v>0</v>
      </c>
    </row>
    <row r="17" spans="9:12" x14ac:dyDescent="0.3">
      <c r="I17" s="18">
        <f t="shared" ca="1" si="0"/>
        <v>44524</v>
      </c>
      <c r="J17" s="27">
        <f ca="1">SUMIFS(Mouvement[Montant],Mouvement[Paiement],$J$13,Mouvement[Date],I17)</f>
        <v>0</v>
      </c>
      <c r="K17" s="27">
        <f ca="1">SUMIFS(Mouvement[Montant],Mouvement[Paiement],$K$13,Mouvement[Date],I17)</f>
        <v>0</v>
      </c>
      <c r="L17" s="27">
        <f ca="1">SUMIFS(Mouvement[Montant],Mouvement[Paiement],$L$13,Mouvement[Date],I17)</f>
        <v>0</v>
      </c>
    </row>
    <row r="18" spans="9:12" x14ac:dyDescent="0.3">
      <c r="I18" s="18">
        <f t="shared" ca="1" si="0"/>
        <v>44523</v>
      </c>
      <c r="J18" s="27">
        <f ca="1">SUMIFS(Mouvement[Montant],Mouvement[Paiement],$J$13,Mouvement[Date],I18)</f>
        <v>0</v>
      </c>
      <c r="K18" s="27">
        <f ca="1">SUMIFS(Mouvement[Montant],Mouvement[Paiement],$K$13,Mouvement[Date],I18)</f>
        <v>0</v>
      </c>
      <c r="L18" s="27">
        <f ca="1">SUMIFS(Mouvement[Montant],Mouvement[Paiement],$L$13,Mouvement[Date],I18)</f>
        <v>0</v>
      </c>
    </row>
    <row r="19" spans="9:12" x14ac:dyDescent="0.3">
      <c r="I19" s="18">
        <f t="shared" ca="1" si="0"/>
        <v>44522</v>
      </c>
      <c r="J19" s="27">
        <f ca="1">SUMIFS(Mouvement[Montant],Mouvement[Paiement],$J$13,Mouvement[Date],I19)</f>
        <v>0</v>
      </c>
      <c r="K19" s="27">
        <f ca="1">SUMIFS(Mouvement[Montant],Mouvement[Paiement],$K$13,Mouvement[Date],I19)</f>
        <v>0</v>
      </c>
      <c r="L19" s="27">
        <f ca="1">SUMIFS(Mouvement[Montant],Mouvement[Paiement],$L$13,Mouvement[Date],I19)</f>
        <v>0</v>
      </c>
    </row>
    <row r="20" spans="9:12" x14ac:dyDescent="0.3">
      <c r="I20" s="18">
        <f t="shared" ca="1" si="0"/>
        <v>44520</v>
      </c>
      <c r="J20" s="27">
        <f ca="1">SUMIFS(Mouvement[Montant],Mouvement[Paiement],$J$13,Mouvement[Date],I20)</f>
        <v>0</v>
      </c>
      <c r="K20" s="27">
        <f ca="1">SUMIFS(Mouvement[Montant],Mouvement[Paiement],$K$13,Mouvement[Date],I20)</f>
        <v>0</v>
      </c>
      <c r="L20" s="27">
        <f ca="1">SUMIFS(Mouvement[Montant],Mouvement[Paiement],$L$13,Mouvement[Date],I20)</f>
        <v>0</v>
      </c>
    </row>
    <row r="21" spans="9:12" x14ac:dyDescent="0.3">
      <c r="I21" s="18">
        <f t="shared" ca="1" si="0"/>
        <v>44519</v>
      </c>
      <c r="J21" s="27">
        <f ca="1">SUMIFS(Mouvement[Montant],Mouvement[Paiement],$J$13,Mouvement[Date],I21)</f>
        <v>0</v>
      </c>
      <c r="K21" s="27">
        <f ca="1">SUMIFS(Mouvement[Montant],Mouvement[Paiement],$K$13,Mouvement[Date],I21)</f>
        <v>0</v>
      </c>
      <c r="L21" s="27">
        <f ca="1">SUMIFS(Mouvement[Montant],Mouvement[Paiement],$L$13,Mouvement[Date],I21)</f>
        <v>0</v>
      </c>
    </row>
    <row r="22" spans="9:12" x14ac:dyDescent="0.3">
      <c r="I22" s="18">
        <f t="shared" ca="1" si="0"/>
        <v>44518</v>
      </c>
      <c r="J22" s="27">
        <f ca="1">SUMIFS(Mouvement[Montant],Mouvement[Paiement],$J$13,Mouvement[Date],I22)</f>
        <v>0</v>
      </c>
      <c r="K22" s="27">
        <f ca="1">SUMIFS(Mouvement[Montant],Mouvement[Paiement],$K$13,Mouvement[Date],I22)</f>
        <v>0</v>
      </c>
      <c r="L22" s="27">
        <f ca="1">SUMIFS(Mouvement[Montant],Mouvement[Paiement],$L$13,Mouvement[Date],I22)</f>
        <v>0</v>
      </c>
    </row>
    <row r="23" spans="9:12" x14ac:dyDescent="0.3">
      <c r="I23" s="18">
        <f t="shared" ca="1" si="0"/>
        <v>44517</v>
      </c>
      <c r="J23" s="27">
        <f ca="1">SUMIFS(Mouvement[Montant],Mouvement[Paiement],$J$13,Mouvement[Date],I23)</f>
        <v>0</v>
      </c>
      <c r="K23" s="27">
        <f ca="1">SUMIFS(Mouvement[Montant],Mouvement[Paiement],$K$13,Mouvement[Date],I23)</f>
        <v>0</v>
      </c>
      <c r="L23" s="27">
        <f ca="1">SUMIFS(Mouvement[Montant],Mouvement[Paiement],$L$13,Mouvement[Date],I23)</f>
        <v>0</v>
      </c>
    </row>
    <row r="24" spans="9:12" x14ac:dyDescent="0.3">
      <c r="I24" s="18">
        <f t="shared" ca="1" si="0"/>
        <v>44516</v>
      </c>
      <c r="J24" s="27">
        <f ca="1">SUMIFS(Mouvement[Montant],Mouvement[Paiement],$J$13,Mouvement[Date],I24)</f>
        <v>0</v>
      </c>
      <c r="K24" s="27">
        <f ca="1">SUMIFS(Mouvement[Montant],Mouvement[Paiement],$K$13,Mouvement[Date],I24)</f>
        <v>0</v>
      </c>
      <c r="L24" s="27">
        <f ca="1">SUMIFS(Mouvement[Montant],Mouvement[Paiement],$L$13,Mouvement[Date],I24)</f>
        <v>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J9"/>
  <sheetViews>
    <sheetView workbookViewId="0">
      <selection activeCell="C6" sqref="C6"/>
    </sheetView>
  </sheetViews>
  <sheetFormatPr baseColWidth="10" defaultColWidth="11.44140625" defaultRowHeight="13.8" x14ac:dyDescent="0.3"/>
  <cols>
    <col min="1" max="1" width="3" style="1" bestFit="1" customWidth="1"/>
    <col min="2" max="2" width="21.6640625" style="1" customWidth="1"/>
    <col min="3" max="3" width="29.88671875" style="1" customWidth="1"/>
    <col min="4" max="4" width="37.6640625" style="1" customWidth="1"/>
    <col min="5" max="5" width="19.88671875" style="1" customWidth="1"/>
    <col min="6" max="6" width="9.6640625" style="7" customWidth="1"/>
    <col min="7" max="7" width="14.109375" style="9" customWidth="1"/>
    <col min="8" max="8" width="14.33203125" style="9" customWidth="1"/>
    <col min="9" max="9" width="24.33203125" style="1" customWidth="1"/>
    <col min="10" max="10" width="29.77734375" style="1" customWidth="1"/>
    <col min="11" max="16384" width="11.44140625" style="1"/>
  </cols>
  <sheetData>
    <row r="1" spans="1:10" s="5" customFormat="1" x14ac:dyDescent="0.3">
      <c r="A1" s="3" t="s">
        <v>0</v>
      </c>
      <c r="B1" s="3" t="s">
        <v>1</v>
      </c>
      <c r="C1" s="3" t="s">
        <v>9</v>
      </c>
      <c r="D1" s="3" t="s">
        <v>2</v>
      </c>
      <c r="E1" s="3" t="s">
        <v>3</v>
      </c>
      <c r="F1" s="6" t="s">
        <v>4</v>
      </c>
      <c r="G1" s="8" t="s">
        <v>5</v>
      </c>
      <c r="H1" s="8" t="s">
        <v>6</v>
      </c>
      <c r="I1" s="4" t="s">
        <v>7</v>
      </c>
      <c r="J1" s="4" t="s">
        <v>8</v>
      </c>
    </row>
    <row r="2" spans="1:10" x14ac:dyDescent="0.3">
      <c r="A2" s="1">
        <v>1</v>
      </c>
      <c r="B2" s="1" t="s">
        <v>62</v>
      </c>
      <c r="C2" s="1" t="s">
        <v>16</v>
      </c>
      <c r="D2" s="1" t="s">
        <v>40</v>
      </c>
      <c r="E2" s="1" t="s">
        <v>63</v>
      </c>
      <c r="F2" s="7">
        <v>38001</v>
      </c>
      <c r="G2" s="9">
        <v>411111111</v>
      </c>
      <c r="H2" s="9">
        <v>611111111</v>
      </c>
      <c r="I2" s="1" t="s">
        <v>64</v>
      </c>
      <c r="J2" s="1" t="s">
        <v>65</v>
      </c>
    </row>
    <row r="3" spans="1:10" ht="14.4" x14ac:dyDescent="0.3">
      <c r="A3" s="1">
        <v>2</v>
      </c>
      <c r="B3" s="1" t="s">
        <v>74</v>
      </c>
      <c r="C3" s="1" t="s">
        <v>75</v>
      </c>
      <c r="D3" s="1" t="s">
        <v>42</v>
      </c>
      <c r="E3" s="1" t="s">
        <v>43</v>
      </c>
      <c r="F3" s="7">
        <v>38002</v>
      </c>
      <c r="G3" s="9">
        <v>422222222</v>
      </c>
      <c r="H3" s="9">
        <v>622222222</v>
      </c>
      <c r="I3" s="37" t="s">
        <v>132</v>
      </c>
      <c r="J3" s="1" t="s">
        <v>76</v>
      </c>
    </row>
    <row r="4" spans="1:10" ht="14.4" x14ac:dyDescent="0.3">
      <c r="A4" s="1">
        <v>4</v>
      </c>
      <c r="B4" s="1" t="s">
        <v>77</v>
      </c>
      <c r="C4" s="1" t="s">
        <v>78</v>
      </c>
      <c r="D4" s="1" t="s">
        <v>51</v>
      </c>
      <c r="E4" s="1" t="s">
        <v>55</v>
      </c>
      <c r="F4" s="7">
        <v>38004</v>
      </c>
      <c r="G4" s="9">
        <v>444444444</v>
      </c>
      <c r="H4" s="9">
        <v>644444444</v>
      </c>
      <c r="I4" s="37" t="s">
        <v>138</v>
      </c>
      <c r="J4" s="1" t="s">
        <v>79</v>
      </c>
    </row>
    <row r="5" spans="1:10" ht="14.4" x14ac:dyDescent="0.3">
      <c r="A5" s="1">
        <v>6</v>
      </c>
      <c r="B5" s="1" t="s">
        <v>80</v>
      </c>
      <c r="C5" s="1" t="s">
        <v>81</v>
      </c>
      <c r="D5" s="1" t="s">
        <v>52</v>
      </c>
      <c r="E5" s="1" t="s">
        <v>82</v>
      </c>
      <c r="F5" s="7">
        <v>38005</v>
      </c>
      <c r="G5" s="9">
        <v>455555555</v>
      </c>
      <c r="H5" s="9">
        <v>655555555</v>
      </c>
      <c r="I5" s="37" t="s">
        <v>134</v>
      </c>
      <c r="J5" s="1" t="s">
        <v>83</v>
      </c>
    </row>
    <row r="6" spans="1:10" ht="14.4" x14ac:dyDescent="0.3">
      <c r="A6" s="48">
        <v>7</v>
      </c>
      <c r="B6" s="1" t="s">
        <v>84</v>
      </c>
      <c r="C6" s="1" t="s">
        <v>85</v>
      </c>
      <c r="D6" s="1" t="s">
        <v>53</v>
      </c>
      <c r="E6" s="1" t="s">
        <v>86</v>
      </c>
      <c r="F6" s="7">
        <v>38006</v>
      </c>
      <c r="G6" s="9">
        <v>466666666</v>
      </c>
      <c r="H6" s="9">
        <v>666666666</v>
      </c>
      <c r="I6" s="37" t="s">
        <v>135</v>
      </c>
      <c r="J6" s="1" t="s">
        <v>87</v>
      </c>
    </row>
    <row r="7" spans="1:10" ht="14.4" x14ac:dyDescent="0.3">
      <c r="A7" s="48">
        <v>8</v>
      </c>
      <c r="B7" s="1" t="s">
        <v>88</v>
      </c>
      <c r="C7" s="1" t="s">
        <v>89</v>
      </c>
      <c r="D7" s="1" t="s">
        <v>54</v>
      </c>
      <c r="E7" s="1" t="s">
        <v>90</v>
      </c>
      <c r="F7" s="7">
        <v>38007</v>
      </c>
      <c r="G7" s="9">
        <v>477777777</v>
      </c>
      <c r="H7" s="9">
        <v>677777777</v>
      </c>
      <c r="I7" s="37" t="s">
        <v>136</v>
      </c>
      <c r="J7" s="1" t="s">
        <v>91</v>
      </c>
    </row>
    <row r="8" spans="1:10" ht="14.4" x14ac:dyDescent="0.3">
      <c r="A8" s="48">
        <v>9</v>
      </c>
      <c r="B8" s="1" t="s">
        <v>92</v>
      </c>
      <c r="C8" s="1" t="s">
        <v>93</v>
      </c>
      <c r="D8" s="1" t="s">
        <v>48</v>
      </c>
      <c r="E8" s="1" t="s">
        <v>94</v>
      </c>
      <c r="F8" s="7">
        <v>38008</v>
      </c>
      <c r="G8" s="9">
        <v>488888888</v>
      </c>
      <c r="H8" s="9">
        <v>688888888</v>
      </c>
      <c r="I8" s="37" t="s">
        <v>137</v>
      </c>
      <c r="J8" s="1" t="s">
        <v>95</v>
      </c>
    </row>
    <row r="9" spans="1:10" ht="14.4" x14ac:dyDescent="0.3">
      <c r="A9" s="48">
        <v>10</v>
      </c>
      <c r="B9" s="48" t="s">
        <v>128</v>
      </c>
      <c r="C9" s="1" t="s">
        <v>129</v>
      </c>
      <c r="D9" s="1" t="s">
        <v>130</v>
      </c>
      <c r="E9" s="1" t="s">
        <v>131</v>
      </c>
      <c r="F9" s="49">
        <v>38009</v>
      </c>
      <c r="G9" s="50">
        <v>499999999</v>
      </c>
      <c r="H9" s="50">
        <v>699999999</v>
      </c>
      <c r="I9" s="37" t="s">
        <v>133</v>
      </c>
      <c r="J9" s="1" t="s">
        <v>139</v>
      </c>
    </row>
  </sheetData>
  <hyperlinks>
    <hyperlink ref="I3" r:id="rId1" xr:uid="{A97C2E46-CE43-409D-B23B-7B052BFD0FE2}"/>
    <hyperlink ref="I4" r:id="rId2" xr:uid="{B5DF751A-A0EF-4038-A253-A260B73B6783}"/>
    <hyperlink ref="I6" r:id="rId3" xr:uid="{39D6AE87-EF65-4F1A-9C3B-BD11AB02BEA5}"/>
    <hyperlink ref="I8" r:id="rId4" xr:uid="{27BB7DD1-406D-4378-8767-78B3CB28C16B}"/>
    <hyperlink ref="I9" r:id="rId5" xr:uid="{B956979F-867D-41A2-9774-AB0C371D8869}"/>
    <hyperlink ref="I5" r:id="rId6" xr:uid="{1EFFC7E4-194A-44AA-A282-E6A90785517C}"/>
    <hyperlink ref="I7" r:id="rId7" xr:uid="{804EF2D7-9CD6-4F93-B43A-50CBDE7C0281}"/>
  </hyperlinks>
  <pageMargins left="0.7" right="0.7" top="0.75" bottom="0.75" header="0.3" footer="0.3"/>
  <pageSetup paperSize="9" orientation="portrait" r:id="rId8"/>
  <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0E43-A468-4E23-ABDE-07EA81B58E18}">
  <sheetPr codeName="Feuil4"/>
  <dimension ref="A1:N18"/>
  <sheetViews>
    <sheetView workbookViewId="0">
      <selection activeCell="C9" sqref="C9"/>
    </sheetView>
  </sheetViews>
  <sheetFormatPr baseColWidth="10" defaultColWidth="11.44140625" defaultRowHeight="13.8" x14ac:dyDescent="0.3"/>
  <cols>
    <col min="1" max="1" width="4.44140625" style="1" customWidth="1"/>
    <col min="2" max="2" width="20.77734375" style="1" customWidth="1"/>
    <col min="3" max="3" width="37.109375" style="1" customWidth="1"/>
    <col min="4" max="4" width="12.33203125" style="2" customWidth="1"/>
    <col min="5" max="5" width="17.109375" style="12" customWidth="1"/>
    <col min="6" max="6" width="10.109375" style="2" customWidth="1"/>
    <col min="7" max="7" width="9.6640625" style="13" customWidth="1"/>
    <col min="8" max="8" width="14.109375" style="26" customWidth="1"/>
    <col min="9" max="9" width="19.88671875" style="1" customWidth="1"/>
    <col min="10" max="10" width="11.44140625" style="5"/>
    <col min="11" max="13" width="11.44140625" style="1"/>
    <col min="14" max="14" width="22.109375" style="1" customWidth="1"/>
    <col min="15" max="16384" width="11.44140625" style="1"/>
  </cols>
  <sheetData>
    <row r="1" spans="1:14" s="5" customFormat="1" ht="14.4" x14ac:dyDescent="0.3">
      <c r="A1" s="3" t="s">
        <v>0</v>
      </c>
      <c r="B1" s="3" t="s">
        <v>67</v>
      </c>
      <c r="C1" s="3" t="s">
        <v>68</v>
      </c>
      <c r="D1" s="3" t="s">
        <v>11</v>
      </c>
      <c r="E1" s="10" t="s">
        <v>12</v>
      </c>
      <c r="F1" s="3" t="s">
        <v>13</v>
      </c>
      <c r="G1" s="6" t="s">
        <v>14</v>
      </c>
      <c r="H1" s="25" t="s">
        <v>15</v>
      </c>
      <c r="I1" s="4" t="s">
        <v>17</v>
      </c>
      <c r="J1" s="3" t="s">
        <v>125</v>
      </c>
      <c r="N1" s="61" t="s">
        <v>67</v>
      </c>
    </row>
    <row r="2" spans="1:14" ht="14.4" x14ac:dyDescent="0.3">
      <c r="A2" s="1">
        <v>1</v>
      </c>
      <c r="B2" s="45" t="s">
        <v>119</v>
      </c>
      <c r="C2" s="1" t="s">
        <v>60</v>
      </c>
      <c r="D2" s="2">
        <v>10</v>
      </c>
      <c r="E2" s="12">
        <v>12.45</v>
      </c>
      <c r="F2" s="2">
        <v>19.600000000000001</v>
      </c>
      <c r="G2" s="36">
        <v>5.5</v>
      </c>
      <c r="H2" s="11">
        <v>15.709161</v>
      </c>
      <c r="I2" s="14" t="s">
        <v>61</v>
      </c>
      <c r="J2" s="51">
        <v>2</v>
      </c>
      <c r="N2" s="45" t="s">
        <v>114</v>
      </c>
    </row>
    <row r="3" spans="1:14" ht="14.4" x14ac:dyDescent="0.3">
      <c r="A3" s="1">
        <v>2</v>
      </c>
      <c r="B3" s="45" t="s">
        <v>119</v>
      </c>
      <c r="C3" s="1" t="s">
        <v>69</v>
      </c>
      <c r="D3" s="2">
        <v>12</v>
      </c>
      <c r="E3" s="12">
        <v>15.45</v>
      </c>
      <c r="F3" s="2">
        <v>19.600000000000001</v>
      </c>
      <c r="G3" s="36">
        <v>5.5</v>
      </c>
      <c r="H3" s="11">
        <v>19.489999999999998</v>
      </c>
      <c r="I3" s="14" t="s">
        <v>96</v>
      </c>
      <c r="J3" s="51" t="s">
        <v>127</v>
      </c>
      <c r="N3" s="45" t="s">
        <v>121</v>
      </c>
    </row>
    <row r="4" spans="1:14" x14ac:dyDescent="0.3">
      <c r="A4" s="1">
        <v>3</v>
      </c>
      <c r="B4" s="1" t="s">
        <v>71</v>
      </c>
      <c r="C4" s="1" t="s">
        <v>107</v>
      </c>
      <c r="D4" s="2">
        <v>120</v>
      </c>
      <c r="E4" s="12">
        <v>7.75</v>
      </c>
      <c r="F4" s="2">
        <v>19.600000000000001</v>
      </c>
      <c r="G4" s="36">
        <v>5.5</v>
      </c>
      <c r="H4" s="11">
        <v>9.7787950000000006</v>
      </c>
      <c r="I4" s="14" t="s">
        <v>113</v>
      </c>
      <c r="J4" s="51">
        <v>10</v>
      </c>
      <c r="N4" s="1" t="s">
        <v>72</v>
      </c>
    </row>
    <row r="5" spans="1:14" x14ac:dyDescent="0.3">
      <c r="A5" s="1">
        <v>4</v>
      </c>
      <c r="B5" s="1" t="s">
        <v>72</v>
      </c>
      <c r="C5" s="1" t="s">
        <v>108</v>
      </c>
      <c r="D5" s="2">
        <v>10</v>
      </c>
      <c r="E5" s="12">
        <v>21.45</v>
      </c>
      <c r="F5" s="2">
        <v>19.600000000000001</v>
      </c>
      <c r="G5" s="36">
        <v>5.5</v>
      </c>
      <c r="H5" s="11">
        <v>27.07</v>
      </c>
      <c r="I5" s="14" t="s">
        <v>97</v>
      </c>
      <c r="J5" s="51">
        <v>2</v>
      </c>
      <c r="N5" s="1" t="s">
        <v>73</v>
      </c>
    </row>
    <row r="6" spans="1:14" ht="14.4" x14ac:dyDescent="0.3">
      <c r="A6" s="1">
        <v>5</v>
      </c>
      <c r="B6" s="45" t="s">
        <v>120</v>
      </c>
      <c r="C6" s="1" t="s">
        <v>70</v>
      </c>
      <c r="D6" s="2">
        <v>20</v>
      </c>
      <c r="E6" s="12">
        <v>24.45</v>
      </c>
      <c r="F6" s="2">
        <v>19.600000000000001</v>
      </c>
      <c r="G6" s="36">
        <v>5.5</v>
      </c>
      <c r="H6" s="11">
        <v>30.850521000000001</v>
      </c>
      <c r="I6" s="14" t="s">
        <v>98</v>
      </c>
      <c r="J6" s="51">
        <v>5</v>
      </c>
      <c r="N6" s="45" t="s">
        <v>117</v>
      </c>
    </row>
    <row r="7" spans="1:14" ht="14.4" x14ac:dyDescent="0.3">
      <c r="A7" s="1">
        <v>6</v>
      </c>
      <c r="B7" s="1" t="s">
        <v>73</v>
      </c>
      <c r="C7" s="1" t="s">
        <v>109</v>
      </c>
      <c r="D7" s="2">
        <v>20</v>
      </c>
      <c r="E7" s="12">
        <v>27.45</v>
      </c>
      <c r="F7" s="2">
        <v>19.600000000000001</v>
      </c>
      <c r="G7" s="36">
        <v>5.5</v>
      </c>
      <c r="H7" s="11">
        <v>34.64</v>
      </c>
      <c r="I7" s="14" t="s">
        <v>99</v>
      </c>
      <c r="J7" s="51">
        <v>3</v>
      </c>
      <c r="N7" s="45" t="s">
        <v>123</v>
      </c>
    </row>
    <row r="8" spans="1:14" ht="14.4" x14ac:dyDescent="0.3">
      <c r="A8" s="1">
        <v>8</v>
      </c>
      <c r="B8" s="1" t="s">
        <v>71</v>
      </c>
      <c r="C8" s="1" t="s">
        <v>111</v>
      </c>
      <c r="D8" s="2">
        <v>50</v>
      </c>
      <c r="E8" s="12">
        <v>8.34</v>
      </c>
      <c r="F8" s="2">
        <v>19.600000000000001</v>
      </c>
      <c r="G8" s="36">
        <v>5.5</v>
      </c>
      <c r="H8" s="11">
        <v>10.5232452</v>
      </c>
      <c r="I8" s="14" t="s">
        <v>112</v>
      </c>
      <c r="J8" s="51">
        <v>10</v>
      </c>
      <c r="N8" s="45" t="s">
        <v>120</v>
      </c>
    </row>
    <row r="9" spans="1:14" ht="14.4" x14ac:dyDescent="0.3">
      <c r="A9" s="1">
        <v>9</v>
      </c>
      <c r="B9" s="55" t="s">
        <v>114</v>
      </c>
      <c r="C9" s="1" t="s">
        <v>147</v>
      </c>
      <c r="D9" s="52">
        <v>10</v>
      </c>
      <c r="E9" s="53">
        <v>7.25</v>
      </c>
      <c r="F9" s="2">
        <v>19.600000000000001</v>
      </c>
      <c r="G9" s="36">
        <v>5.5</v>
      </c>
      <c r="H9" s="54">
        <v>9.1479049999999997</v>
      </c>
      <c r="I9" s="14" t="s">
        <v>97</v>
      </c>
      <c r="J9" s="51">
        <v>2</v>
      </c>
      <c r="N9" s="45" t="s">
        <v>119</v>
      </c>
    </row>
    <row r="10" spans="1:14" ht="14.4" x14ac:dyDescent="0.3">
      <c r="A10" s="1">
        <v>10</v>
      </c>
      <c r="B10" s="55" t="s">
        <v>121</v>
      </c>
      <c r="C10" s="1" t="s">
        <v>140</v>
      </c>
      <c r="D10" s="52">
        <v>450</v>
      </c>
      <c r="E10" s="53">
        <v>9.75</v>
      </c>
      <c r="F10" s="2">
        <v>19.600000000000001</v>
      </c>
      <c r="G10" s="36">
        <v>5.5</v>
      </c>
      <c r="H10" s="54">
        <v>12.302355</v>
      </c>
      <c r="I10" s="14" t="s">
        <v>98</v>
      </c>
      <c r="J10" s="51">
        <v>100</v>
      </c>
      <c r="N10" s="45" t="s">
        <v>152</v>
      </c>
    </row>
    <row r="11" spans="1:14" ht="14.4" x14ac:dyDescent="0.3">
      <c r="A11" s="1">
        <v>11</v>
      </c>
      <c r="B11" s="55" t="s">
        <v>117</v>
      </c>
      <c r="C11" s="1" t="s">
        <v>141</v>
      </c>
      <c r="D11" s="52">
        <v>100</v>
      </c>
      <c r="E11" s="53">
        <v>2.68</v>
      </c>
      <c r="F11" s="2">
        <v>19.600000000000001</v>
      </c>
      <c r="G11" s="36">
        <v>5.5</v>
      </c>
      <c r="H11" s="54">
        <v>3.3815704000000002</v>
      </c>
      <c r="I11" s="14" t="s">
        <v>99</v>
      </c>
      <c r="J11" s="51">
        <v>20</v>
      </c>
      <c r="N11" s="45" t="s">
        <v>115</v>
      </c>
    </row>
    <row r="12" spans="1:14" ht="14.4" x14ac:dyDescent="0.3">
      <c r="A12" s="1">
        <v>12</v>
      </c>
      <c r="B12" s="55" t="s">
        <v>123</v>
      </c>
      <c r="C12" s="1" t="s">
        <v>142</v>
      </c>
      <c r="D12" s="52">
        <v>20</v>
      </c>
      <c r="E12" s="53">
        <v>2.85</v>
      </c>
      <c r="F12" s="2">
        <v>19.600000000000001</v>
      </c>
      <c r="G12" s="36">
        <v>5.5</v>
      </c>
      <c r="H12" s="54">
        <v>3.5960730000000001</v>
      </c>
      <c r="I12" s="14" t="s">
        <v>100</v>
      </c>
      <c r="J12" s="51">
        <v>2</v>
      </c>
      <c r="N12" s="45" t="s">
        <v>122</v>
      </c>
    </row>
    <row r="13" spans="1:14" ht="14.4" x14ac:dyDescent="0.3">
      <c r="A13" s="1">
        <v>13</v>
      </c>
      <c r="B13" s="55" t="s">
        <v>115</v>
      </c>
      <c r="C13" s="1" t="s">
        <v>143</v>
      </c>
      <c r="D13" s="52">
        <v>50</v>
      </c>
      <c r="E13" s="53">
        <v>0.9</v>
      </c>
      <c r="F13" s="2">
        <v>19.600000000000001</v>
      </c>
      <c r="G13" s="36">
        <v>5.5</v>
      </c>
      <c r="H13" s="54">
        <v>1.135602</v>
      </c>
      <c r="I13" s="14" t="s">
        <v>101</v>
      </c>
      <c r="J13" s="51">
        <v>10</v>
      </c>
      <c r="N13" s="45" t="s">
        <v>116</v>
      </c>
    </row>
    <row r="14" spans="1:14" ht="14.4" x14ac:dyDescent="0.3">
      <c r="A14" s="1">
        <v>14</v>
      </c>
      <c r="B14" s="55" t="s">
        <v>122</v>
      </c>
      <c r="C14" s="1" t="s">
        <v>144</v>
      </c>
      <c r="D14" s="52">
        <v>10</v>
      </c>
      <c r="E14" s="53">
        <v>3.25</v>
      </c>
      <c r="F14" s="2">
        <v>19.600000000000001</v>
      </c>
      <c r="G14" s="36">
        <v>5.5</v>
      </c>
      <c r="H14" s="54">
        <v>4.1007850000000001</v>
      </c>
      <c r="I14" s="14" t="s">
        <v>97</v>
      </c>
      <c r="J14" s="51">
        <v>2</v>
      </c>
      <c r="N14" s="45" t="s">
        <v>118</v>
      </c>
    </row>
    <row r="15" spans="1:14" x14ac:dyDescent="0.3">
      <c r="A15" s="1">
        <v>15</v>
      </c>
      <c r="B15" s="55" t="s">
        <v>116</v>
      </c>
      <c r="C15" s="1" t="s">
        <v>145</v>
      </c>
      <c r="D15" s="52">
        <v>80</v>
      </c>
      <c r="E15" s="56">
        <v>4.78</v>
      </c>
      <c r="F15" s="2">
        <v>19.600000000000001</v>
      </c>
      <c r="G15" s="36">
        <v>5.5</v>
      </c>
      <c r="H15" s="54">
        <v>6.0313084000000003</v>
      </c>
      <c r="I15" s="14" t="s">
        <v>98</v>
      </c>
      <c r="J15" s="51">
        <v>10</v>
      </c>
      <c r="N15" s="1" t="s">
        <v>71</v>
      </c>
    </row>
    <row r="16" spans="1:14" x14ac:dyDescent="0.3">
      <c r="A16" s="1">
        <v>16</v>
      </c>
      <c r="B16" s="55" t="s">
        <v>118</v>
      </c>
      <c r="C16" s="1" t="s">
        <v>146</v>
      </c>
      <c r="D16" s="52">
        <v>6</v>
      </c>
      <c r="E16" s="53">
        <v>6.25</v>
      </c>
      <c r="F16" s="2">
        <v>19.600000000000001</v>
      </c>
      <c r="G16" s="36">
        <v>5.5</v>
      </c>
      <c r="H16" s="54">
        <v>7.89</v>
      </c>
      <c r="I16" s="14" t="s">
        <v>99</v>
      </c>
      <c r="J16" s="51">
        <v>1</v>
      </c>
    </row>
    <row r="17" spans="1:10" x14ac:dyDescent="0.3">
      <c r="A17" s="48">
        <v>17</v>
      </c>
      <c r="B17" s="1" t="s">
        <v>121</v>
      </c>
      <c r="C17" s="48" t="s">
        <v>154</v>
      </c>
      <c r="D17" s="52">
        <v>24</v>
      </c>
      <c r="E17" s="53">
        <v>11.85</v>
      </c>
      <c r="F17" s="52">
        <v>19.600000000000001</v>
      </c>
      <c r="G17" s="62">
        <v>5.5</v>
      </c>
      <c r="H17" s="54">
        <v>14.952093</v>
      </c>
      <c r="I17" s="63" t="s">
        <v>155</v>
      </c>
      <c r="J17" s="51">
        <v>5</v>
      </c>
    </row>
    <row r="18" spans="1:10" x14ac:dyDescent="0.3">
      <c r="A18" s="1">
        <v>18</v>
      </c>
      <c r="B18" s="1" t="s">
        <v>120</v>
      </c>
      <c r="C18" s="1" t="s">
        <v>110</v>
      </c>
      <c r="D18" s="2">
        <v>20</v>
      </c>
      <c r="E18" s="12">
        <v>9.75</v>
      </c>
      <c r="F18" s="2">
        <v>19.600000000000001</v>
      </c>
      <c r="G18" s="36">
        <v>5.5</v>
      </c>
      <c r="H18" s="11">
        <v>12.302355</v>
      </c>
      <c r="I18" s="14" t="s">
        <v>97</v>
      </c>
      <c r="J18" s="64">
        <v>5</v>
      </c>
    </row>
  </sheetData>
  <sortState ref="N2:N14">
    <sortCondition ref="N2"/>
  </sortState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ED877-D0F3-41D9-8410-D77F49F751DD}">
  <sheetPr codeName="Feuil7"/>
  <dimension ref="A1:J11"/>
  <sheetViews>
    <sheetView workbookViewId="0">
      <selection activeCell="C11" sqref="C11"/>
    </sheetView>
  </sheetViews>
  <sheetFormatPr baseColWidth="10" defaultRowHeight="14.4" x14ac:dyDescent="0.3"/>
  <cols>
    <col min="1" max="1" width="5.5546875" customWidth="1"/>
    <col min="2" max="2" width="18" customWidth="1"/>
    <col min="6" max="6" width="12.5546875" customWidth="1"/>
    <col min="7" max="7" width="13.33203125" customWidth="1"/>
    <col min="8" max="8" width="12.77734375" bestFit="1" customWidth="1"/>
    <col min="9" max="9" width="17.77734375" customWidth="1"/>
    <col min="10" max="10" width="14.88671875" customWidth="1"/>
  </cols>
  <sheetData>
    <row r="1" spans="1:10" s="15" customFormat="1" x14ac:dyDescent="0.3">
      <c r="A1" s="15" t="s">
        <v>0</v>
      </c>
      <c r="B1" s="15" t="s">
        <v>18</v>
      </c>
      <c r="C1" s="15" t="s">
        <v>45</v>
      </c>
      <c r="D1" s="15" t="s">
        <v>2</v>
      </c>
      <c r="E1" s="15" t="s">
        <v>3</v>
      </c>
      <c r="F1" s="15" t="s">
        <v>47</v>
      </c>
      <c r="G1" s="15" t="s">
        <v>20</v>
      </c>
      <c r="H1" s="15" t="s">
        <v>6</v>
      </c>
      <c r="I1" s="15" t="s">
        <v>21</v>
      </c>
      <c r="J1" s="15" t="s">
        <v>22</v>
      </c>
    </row>
    <row r="2" spans="1:10" x14ac:dyDescent="0.3">
      <c r="A2">
        <v>1</v>
      </c>
      <c r="B2" t="s">
        <v>61</v>
      </c>
      <c r="C2" t="s">
        <v>39</v>
      </c>
      <c r="D2" t="s">
        <v>40</v>
      </c>
      <c r="E2" t="s">
        <v>63</v>
      </c>
      <c r="F2" s="23">
        <v>75001</v>
      </c>
      <c r="G2" s="38">
        <v>101010101</v>
      </c>
      <c r="H2" s="38">
        <v>601010101</v>
      </c>
      <c r="I2" s="37" t="s">
        <v>66</v>
      </c>
      <c r="J2" s="38">
        <v>101010111</v>
      </c>
    </row>
    <row r="3" spans="1:10" x14ac:dyDescent="0.3">
      <c r="A3">
        <v>2</v>
      </c>
      <c r="B3" t="s">
        <v>96</v>
      </c>
      <c r="C3" t="s">
        <v>41</v>
      </c>
      <c r="D3" t="s">
        <v>42</v>
      </c>
      <c r="E3" t="s">
        <v>43</v>
      </c>
      <c r="F3" s="23">
        <v>75001</v>
      </c>
      <c r="G3" s="38">
        <v>102020202</v>
      </c>
      <c r="H3" s="38">
        <v>602020202</v>
      </c>
      <c r="I3" s="37" t="s">
        <v>156</v>
      </c>
      <c r="J3" s="38">
        <v>101010112</v>
      </c>
    </row>
    <row r="4" spans="1:10" x14ac:dyDescent="0.3">
      <c r="A4">
        <v>4</v>
      </c>
      <c r="B4" t="s">
        <v>97</v>
      </c>
      <c r="C4" t="s">
        <v>49</v>
      </c>
      <c r="D4" t="s">
        <v>51</v>
      </c>
      <c r="E4" t="s">
        <v>55</v>
      </c>
      <c r="F4" s="23">
        <v>75001</v>
      </c>
      <c r="G4" s="38">
        <v>104040404</v>
      </c>
      <c r="H4" s="38">
        <v>604040404</v>
      </c>
      <c r="I4" s="37" t="s">
        <v>157</v>
      </c>
      <c r="J4" s="38">
        <v>101010114</v>
      </c>
    </row>
    <row r="5" spans="1:10" x14ac:dyDescent="0.3">
      <c r="A5">
        <v>5</v>
      </c>
      <c r="B5" t="s">
        <v>98</v>
      </c>
      <c r="C5" t="s">
        <v>50</v>
      </c>
      <c r="D5" t="s">
        <v>52</v>
      </c>
      <c r="E5" t="s">
        <v>82</v>
      </c>
      <c r="F5" s="23">
        <v>75001</v>
      </c>
      <c r="G5" s="38">
        <v>105050505</v>
      </c>
      <c r="H5" s="38">
        <v>605050505</v>
      </c>
      <c r="I5" s="37" t="s">
        <v>158</v>
      </c>
      <c r="J5" s="38">
        <v>101010115</v>
      </c>
    </row>
    <row r="6" spans="1:10" x14ac:dyDescent="0.3">
      <c r="A6">
        <v>6</v>
      </c>
      <c r="B6" t="s">
        <v>99</v>
      </c>
      <c r="C6" t="s">
        <v>46</v>
      </c>
      <c r="D6" t="s">
        <v>53</v>
      </c>
      <c r="E6" t="s">
        <v>86</v>
      </c>
      <c r="F6" s="23">
        <v>75001</v>
      </c>
      <c r="G6" s="38">
        <v>106060606</v>
      </c>
      <c r="H6" s="38">
        <v>606060606</v>
      </c>
      <c r="I6" s="37" t="s">
        <v>159</v>
      </c>
      <c r="J6" s="38">
        <v>101010116</v>
      </c>
    </row>
    <row r="7" spans="1:10" x14ac:dyDescent="0.3">
      <c r="A7">
        <v>7</v>
      </c>
      <c r="B7" t="s">
        <v>100</v>
      </c>
      <c r="C7" t="s">
        <v>56</v>
      </c>
      <c r="D7" t="s">
        <v>54</v>
      </c>
      <c r="E7" t="s">
        <v>90</v>
      </c>
      <c r="F7" s="23">
        <v>75001</v>
      </c>
      <c r="G7" s="38">
        <v>107070707</v>
      </c>
      <c r="H7" s="38">
        <v>607070707</v>
      </c>
      <c r="I7" s="37" t="s">
        <v>160</v>
      </c>
      <c r="J7" s="38">
        <v>101010117</v>
      </c>
    </row>
    <row r="8" spans="1:10" x14ac:dyDescent="0.3">
      <c r="A8">
        <v>8</v>
      </c>
      <c r="B8" t="s">
        <v>101</v>
      </c>
      <c r="C8" t="s">
        <v>44</v>
      </c>
      <c r="D8" t="s">
        <v>48</v>
      </c>
      <c r="E8" t="s">
        <v>94</v>
      </c>
      <c r="F8" s="23">
        <v>75001</v>
      </c>
      <c r="G8" s="38">
        <v>108080808</v>
      </c>
      <c r="H8" s="38">
        <v>608080808</v>
      </c>
      <c r="I8" s="37" t="s">
        <v>161</v>
      </c>
      <c r="J8" s="38">
        <v>101010118</v>
      </c>
    </row>
    <row r="9" spans="1:10" x14ac:dyDescent="0.3">
      <c r="A9">
        <v>8</v>
      </c>
      <c r="B9" t="s">
        <v>113</v>
      </c>
      <c r="C9" t="s">
        <v>164</v>
      </c>
      <c r="D9" t="s">
        <v>165</v>
      </c>
      <c r="E9" t="s">
        <v>166</v>
      </c>
      <c r="F9" s="23">
        <v>38099</v>
      </c>
      <c r="G9" s="38">
        <v>899999999</v>
      </c>
      <c r="H9" s="38">
        <v>699999999</v>
      </c>
      <c r="I9" t="s">
        <v>167</v>
      </c>
      <c r="J9" s="38">
        <v>899999990</v>
      </c>
    </row>
    <row r="10" spans="1:10" x14ac:dyDescent="0.3">
      <c r="A10">
        <v>10</v>
      </c>
      <c r="B10" t="s">
        <v>112</v>
      </c>
      <c r="F10" s="23"/>
      <c r="G10" s="38"/>
      <c r="H10" s="38"/>
      <c r="J10" s="38"/>
    </row>
    <row r="11" spans="1:10" x14ac:dyDescent="0.3">
      <c r="A11">
        <v>10</v>
      </c>
      <c r="B11" t="s">
        <v>155</v>
      </c>
      <c r="C11" t="s">
        <v>168</v>
      </c>
      <c r="D11" t="s">
        <v>169</v>
      </c>
      <c r="E11" t="s">
        <v>170</v>
      </c>
      <c r="F11" s="23">
        <v>38888</v>
      </c>
      <c r="G11" s="38">
        <v>488888888</v>
      </c>
      <c r="H11" s="38">
        <v>788888888</v>
      </c>
      <c r="I11" t="s">
        <v>171</v>
      </c>
      <c r="J11" s="38">
        <v>488888889</v>
      </c>
    </row>
  </sheetData>
  <hyperlinks>
    <hyperlink ref="I3" r:id="rId1" xr:uid="{B6F52F74-8584-43EA-B780-61239F1EB26C}"/>
    <hyperlink ref="I4" r:id="rId2" xr:uid="{736F3883-B357-49D5-A4AE-774433B51456}"/>
    <hyperlink ref="I5" r:id="rId3" xr:uid="{04C9421E-81F5-4334-836F-3E1CA7C14FA3}"/>
    <hyperlink ref="I6" r:id="rId4" xr:uid="{7D3F61E2-3268-4490-AC50-3CCD5B3E9334}"/>
    <hyperlink ref="I7" r:id="rId5" xr:uid="{10032063-BCF6-4F1F-BFEE-A906CE5F5F48}"/>
    <hyperlink ref="I8" r:id="rId6" xr:uid="{5DA54B3F-0310-4155-B99E-1E7B191153FF}"/>
  </hyperlinks>
  <pageMargins left="0.7" right="0.7" top="0.75" bottom="0.75" header="0.3" footer="0.3"/>
  <pageSetup paperSize="9" orientation="portrait" horizontalDpi="360" verticalDpi="360" r:id="rId7"/>
  <drawing r:id="rId8"/>
  <tableParts count="1">
    <tablePart r:id="rId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5CCB-8DBD-4EFC-948E-2EB4023A1D05}">
  <sheetPr codeName="Feuil5"/>
  <dimension ref="A1:I6"/>
  <sheetViews>
    <sheetView showZeros="0" workbookViewId="0">
      <selection activeCell="C16" sqref="C16"/>
    </sheetView>
  </sheetViews>
  <sheetFormatPr baseColWidth="10" defaultRowHeight="14.4" x14ac:dyDescent="0.3"/>
  <cols>
    <col min="2" max="2" width="26" customWidth="1"/>
    <col min="3" max="4" width="11.5546875" style="34"/>
    <col min="5" max="5" width="13.44140625" style="35" customWidth="1"/>
    <col min="6" max="6" width="11.5546875" style="34"/>
    <col min="7" max="7" width="27.5546875" customWidth="1"/>
    <col min="12" max="12" width="11.5546875" customWidth="1"/>
  </cols>
  <sheetData>
    <row r="1" spans="1:9" x14ac:dyDescent="0.3">
      <c r="A1" s="33" t="s">
        <v>67</v>
      </c>
      <c r="B1" s="16" t="s">
        <v>10</v>
      </c>
      <c r="C1" s="19" t="s">
        <v>23</v>
      </c>
      <c r="D1" s="19" t="s">
        <v>24</v>
      </c>
      <c r="E1" s="17" t="s">
        <v>25</v>
      </c>
      <c r="F1" s="21" t="s">
        <v>11</v>
      </c>
      <c r="G1" s="33" t="s">
        <v>38</v>
      </c>
      <c r="H1" s="33" t="s">
        <v>106</v>
      </c>
      <c r="I1" s="33" t="s">
        <v>105</v>
      </c>
    </row>
    <row r="2" spans="1:9" x14ac:dyDescent="0.3">
      <c r="A2" t="s">
        <v>118</v>
      </c>
      <c r="B2" t="s">
        <v>146</v>
      </c>
      <c r="D2" s="34">
        <v>4</v>
      </c>
      <c r="E2" s="35">
        <v>44526</v>
      </c>
      <c r="F2" s="34">
        <v>5</v>
      </c>
      <c r="G2" s="20" t="s">
        <v>148</v>
      </c>
      <c r="H2" s="34" t="s">
        <v>104</v>
      </c>
      <c r="I2" s="44">
        <v>31.56</v>
      </c>
    </row>
    <row r="3" spans="1:9" x14ac:dyDescent="0.3">
      <c r="A3" t="s">
        <v>118</v>
      </c>
      <c r="B3" t="s">
        <v>146</v>
      </c>
      <c r="C3" s="34">
        <v>5</v>
      </c>
      <c r="D3" s="34">
        <v>0</v>
      </c>
      <c r="E3" s="35">
        <v>44526</v>
      </c>
      <c r="F3" s="34">
        <v>6</v>
      </c>
      <c r="G3" s="20" t="s">
        <v>151</v>
      </c>
      <c r="H3" s="34"/>
      <c r="I3" s="44"/>
    </row>
    <row r="4" spans="1:9" x14ac:dyDescent="0.3">
      <c r="A4" t="s">
        <v>121</v>
      </c>
      <c r="B4" t="s">
        <v>140</v>
      </c>
      <c r="D4" s="34">
        <v>50</v>
      </c>
      <c r="E4" s="35">
        <v>44527</v>
      </c>
      <c r="F4" s="34">
        <v>450</v>
      </c>
      <c r="G4" s="20" t="s">
        <v>153</v>
      </c>
      <c r="H4" s="34" t="s">
        <v>102</v>
      </c>
      <c r="I4" s="44">
        <v>615</v>
      </c>
    </row>
    <row r="5" spans="1:9" x14ac:dyDescent="0.3">
      <c r="A5" t="s">
        <v>121</v>
      </c>
      <c r="B5" t="s">
        <v>154</v>
      </c>
      <c r="D5" s="34">
        <v>1</v>
      </c>
      <c r="E5" s="35">
        <v>44527</v>
      </c>
      <c r="F5" s="34">
        <v>24</v>
      </c>
      <c r="G5" s="20" t="s">
        <v>163</v>
      </c>
      <c r="H5" s="34" t="s">
        <v>104</v>
      </c>
      <c r="I5" s="44">
        <v>14.95</v>
      </c>
    </row>
    <row r="6" spans="1:9" x14ac:dyDescent="0.3">
      <c r="A6" t="s">
        <v>72</v>
      </c>
      <c r="B6" t="s">
        <v>108</v>
      </c>
      <c r="C6" s="34">
        <v>10</v>
      </c>
      <c r="D6" s="34">
        <v>0</v>
      </c>
      <c r="E6" s="35">
        <v>44527</v>
      </c>
      <c r="F6" s="34">
        <v>10</v>
      </c>
      <c r="G6" s="20" t="s">
        <v>151</v>
      </c>
      <c r="H6" s="34"/>
      <c r="I6" s="44"/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BC447-2556-4157-90E6-1A2CBC5D31D8}">
  <sheetPr codeName="Feuil6"/>
  <dimension ref="A1:L48"/>
  <sheetViews>
    <sheetView showGridLines="0" showRowColHeaders="0" tabSelected="1" zoomScaleNormal="100" workbookViewId="0">
      <selection activeCell="F31" sqref="F30:F31"/>
    </sheetView>
  </sheetViews>
  <sheetFormatPr baseColWidth="10" defaultRowHeight="14.4" x14ac:dyDescent="0.3"/>
  <cols>
    <col min="1" max="1" width="19.21875" customWidth="1"/>
    <col min="2" max="2" width="18.21875" customWidth="1"/>
    <col min="3" max="3" width="7" customWidth="1"/>
    <col min="4" max="4" width="11.88671875" bestFit="1" customWidth="1"/>
    <col min="5" max="5" width="11" customWidth="1"/>
    <col min="8" max="8" width="1.88671875" customWidth="1"/>
    <col min="9" max="9" width="12.88671875" bestFit="1" customWidth="1"/>
    <col min="10" max="10" width="11.88671875" bestFit="1" customWidth="1"/>
    <col min="12" max="12" width="11.5546875" hidden="1" customWidth="1"/>
  </cols>
  <sheetData>
    <row r="1" spans="1:12" x14ac:dyDescent="0.3">
      <c r="A1" t="s">
        <v>18</v>
      </c>
      <c r="E1" s="42" t="s">
        <v>37</v>
      </c>
      <c r="F1" s="42"/>
      <c r="G1" s="42"/>
      <c r="L1">
        <v>26</v>
      </c>
    </row>
    <row r="2" spans="1:12" x14ac:dyDescent="0.3">
      <c r="A2" t="s">
        <v>19</v>
      </c>
      <c r="E2" s="40" t="s">
        <v>31</v>
      </c>
      <c r="F2" s="39" t="s">
        <v>77</v>
      </c>
      <c r="G2" s="39"/>
    </row>
    <row r="3" spans="1:12" x14ac:dyDescent="0.3">
      <c r="A3" t="s">
        <v>26</v>
      </c>
      <c r="B3" t="s">
        <v>3</v>
      </c>
      <c r="E3" s="40" t="s">
        <v>57</v>
      </c>
      <c r="F3" s="39" t="s">
        <v>81</v>
      </c>
      <c r="G3" s="39"/>
    </row>
    <row r="4" spans="1:12" x14ac:dyDescent="0.3">
      <c r="E4" s="40" t="s">
        <v>32</v>
      </c>
      <c r="F4" s="39" t="s">
        <v>52</v>
      </c>
      <c r="G4" s="39"/>
    </row>
    <row r="5" spans="1:12" x14ac:dyDescent="0.3">
      <c r="E5" s="40" t="s">
        <v>34</v>
      </c>
      <c r="F5" s="39" t="s">
        <v>82</v>
      </c>
      <c r="G5" s="39"/>
    </row>
    <row r="6" spans="1:12" x14ac:dyDescent="0.3">
      <c r="E6" s="40" t="s">
        <v>33</v>
      </c>
      <c r="F6" s="41">
        <v>38005</v>
      </c>
      <c r="G6" s="39"/>
    </row>
    <row r="8" spans="1:12" x14ac:dyDescent="0.3">
      <c r="A8" s="22" t="s">
        <v>27</v>
      </c>
      <c r="B8" s="60" t="s">
        <v>162</v>
      </c>
      <c r="D8" s="22" t="s">
        <v>36</v>
      </c>
      <c r="E8" s="18">
        <v>44527</v>
      </c>
    </row>
    <row r="10" spans="1:12" x14ac:dyDescent="0.3">
      <c r="A10" s="24" t="s">
        <v>67</v>
      </c>
      <c r="B10" s="24" t="s">
        <v>28</v>
      </c>
      <c r="C10" s="24" t="s">
        <v>30</v>
      </c>
      <c r="D10" s="24" t="s">
        <v>29</v>
      </c>
      <c r="E10" s="24" t="s">
        <v>13</v>
      </c>
      <c r="F10" s="24" t="s">
        <v>58</v>
      </c>
      <c r="G10" s="24" t="s">
        <v>59</v>
      </c>
    </row>
    <row r="11" spans="1:12" x14ac:dyDescent="0.3">
      <c r="A11" t="s">
        <v>121</v>
      </c>
      <c r="B11" t="s">
        <v>154</v>
      </c>
      <c r="C11" s="23">
        <v>1</v>
      </c>
      <c r="D11" s="27">
        <v>14.95</v>
      </c>
      <c r="E11" s="32">
        <v>14.95</v>
      </c>
      <c r="F11" s="27">
        <f>IF(D11&lt;&gt;"",D11*100/(100+E11)*C11,"")</f>
        <v>13.005654632448891</v>
      </c>
      <c r="G11" s="27">
        <f>IF(D11*C11&gt;0,D11*C11,"")</f>
        <v>14.95</v>
      </c>
      <c r="I11" s="28"/>
      <c r="J11" s="31"/>
    </row>
    <row r="12" spans="1:12" x14ac:dyDescent="0.3">
      <c r="C12" s="23"/>
      <c r="D12" s="27"/>
      <c r="E12" s="32"/>
      <c r="F12" s="27" t="str">
        <f t="shared" ref="F12:F46" si="0">IF(D12&lt;&gt;"",D12*100/(100+E12)*C12,"")</f>
        <v/>
      </c>
      <c r="G12" s="27" t="str">
        <f t="shared" ref="G12:G28" si="1">IF(D12*C12&gt;0,D12*C12,"")</f>
        <v/>
      </c>
      <c r="J12" s="29"/>
    </row>
    <row r="13" spans="1:12" x14ac:dyDescent="0.3">
      <c r="C13" s="23"/>
      <c r="D13" s="27"/>
      <c r="E13" s="32"/>
      <c r="F13" s="27" t="str">
        <f t="shared" si="0"/>
        <v/>
      </c>
      <c r="G13" s="27" t="str">
        <f t="shared" si="1"/>
        <v/>
      </c>
      <c r="J13" s="30"/>
    </row>
    <row r="14" spans="1:12" x14ac:dyDescent="0.3">
      <c r="C14" s="23"/>
      <c r="D14" s="27"/>
      <c r="E14" s="32"/>
      <c r="F14" s="27" t="str">
        <f t="shared" si="0"/>
        <v/>
      </c>
      <c r="G14" s="27" t="str">
        <f t="shared" si="1"/>
        <v/>
      </c>
    </row>
    <row r="15" spans="1:12" x14ac:dyDescent="0.3">
      <c r="C15" s="23"/>
      <c r="D15" s="27"/>
      <c r="E15" s="32"/>
      <c r="F15" s="27" t="str">
        <f t="shared" si="0"/>
        <v/>
      </c>
      <c r="G15" s="27" t="str">
        <f t="shared" si="1"/>
        <v/>
      </c>
      <c r="J15" s="28"/>
    </row>
    <row r="16" spans="1:12" x14ac:dyDescent="0.3">
      <c r="C16" s="23"/>
      <c r="D16" s="27"/>
      <c r="E16" s="32"/>
      <c r="F16" s="27" t="str">
        <f t="shared" si="0"/>
        <v/>
      </c>
      <c r="G16" s="27" t="str">
        <f t="shared" si="1"/>
        <v/>
      </c>
    </row>
    <row r="17" spans="3:7" x14ac:dyDescent="0.3">
      <c r="C17" s="23"/>
      <c r="D17" s="27"/>
      <c r="E17" s="32"/>
      <c r="F17" s="27" t="str">
        <f t="shared" si="0"/>
        <v/>
      </c>
      <c r="G17" s="27" t="str">
        <f t="shared" si="1"/>
        <v/>
      </c>
    </row>
    <row r="18" spans="3:7" x14ac:dyDescent="0.3">
      <c r="C18" s="23"/>
      <c r="D18" s="27"/>
      <c r="E18" s="32"/>
      <c r="F18" s="27" t="str">
        <f t="shared" si="0"/>
        <v/>
      </c>
      <c r="G18" s="27" t="str">
        <f t="shared" si="1"/>
        <v/>
      </c>
    </row>
    <row r="19" spans="3:7" x14ac:dyDescent="0.3">
      <c r="C19" s="23"/>
      <c r="D19" s="27"/>
      <c r="E19" s="32"/>
      <c r="F19" s="27" t="str">
        <f t="shared" si="0"/>
        <v/>
      </c>
      <c r="G19" s="27" t="str">
        <f t="shared" si="1"/>
        <v/>
      </c>
    </row>
    <row r="20" spans="3:7" x14ac:dyDescent="0.3">
      <c r="C20" s="23"/>
      <c r="D20" s="27"/>
      <c r="E20" s="32"/>
      <c r="F20" s="27" t="str">
        <f t="shared" si="0"/>
        <v/>
      </c>
      <c r="G20" s="27" t="str">
        <f t="shared" si="1"/>
        <v/>
      </c>
    </row>
    <row r="21" spans="3:7" x14ac:dyDescent="0.3">
      <c r="C21" s="23"/>
      <c r="D21" s="27"/>
      <c r="E21" s="32"/>
      <c r="F21" s="27" t="str">
        <f t="shared" si="0"/>
        <v/>
      </c>
      <c r="G21" s="27" t="str">
        <f t="shared" si="1"/>
        <v/>
      </c>
    </row>
    <row r="22" spans="3:7" x14ac:dyDescent="0.3">
      <c r="C22" s="23"/>
      <c r="D22" s="27"/>
      <c r="E22" s="32"/>
      <c r="F22" s="27" t="str">
        <f t="shared" si="0"/>
        <v/>
      </c>
      <c r="G22" s="27" t="str">
        <f t="shared" si="1"/>
        <v/>
      </c>
    </row>
    <row r="23" spans="3:7" x14ac:dyDescent="0.3">
      <c r="C23" s="23"/>
      <c r="D23" s="27"/>
      <c r="E23" s="32"/>
      <c r="F23" s="27" t="str">
        <f t="shared" si="0"/>
        <v/>
      </c>
      <c r="G23" s="27" t="str">
        <f t="shared" si="1"/>
        <v/>
      </c>
    </row>
    <row r="24" spans="3:7" x14ac:dyDescent="0.3">
      <c r="C24" s="23"/>
      <c r="D24" s="27"/>
      <c r="E24" s="32"/>
      <c r="F24" s="27" t="str">
        <f t="shared" si="0"/>
        <v/>
      </c>
      <c r="G24" s="27" t="str">
        <f t="shared" si="1"/>
        <v/>
      </c>
    </row>
    <row r="25" spans="3:7" x14ac:dyDescent="0.3">
      <c r="C25" s="23"/>
      <c r="D25" s="27"/>
      <c r="E25" s="32"/>
      <c r="F25" s="27" t="str">
        <f t="shared" si="0"/>
        <v/>
      </c>
      <c r="G25" s="27" t="str">
        <f t="shared" si="1"/>
        <v/>
      </c>
    </row>
    <row r="26" spans="3:7" x14ac:dyDescent="0.3">
      <c r="C26" s="23"/>
      <c r="D26" s="27"/>
      <c r="E26" s="32"/>
      <c r="F26" s="27" t="str">
        <f t="shared" si="0"/>
        <v/>
      </c>
      <c r="G26" s="27" t="str">
        <f t="shared" si="1"/>
        <v/>
      </c>
    </row>
    <row r="27" spans="3:7" x14ac:dyDescent="0.3">
      <c r="C27" s="23"/>
      <c r="D27" s="27"/>
      <c r="E27" s="32"/>
      <c r="F27" s="27" t="str">
        <f t="shared" si="0"/>
        <v/>
      </c>
      <c r="G27" s="27" t="str">
        <f t="shared" si="1"/>
        <v/>
      </c>
    </row>
    <row r="28" spans="3:7" x14ac:dyDescent="0.3">
      <c r="C28" s="23"/>
      <c r="D28" s="27"/>
      <c r="E28" s="32"/>
      <c r="F28" s="27" t="str">
        <f t="shared" si="0"/>
        <v/>
      </c>
      <c r="G28" s="27" t="str">
        <f t="shared" si="1"/>
        <v/>
      </c>
    </row>
    <row r="29" spans="3:7" x14ac:dyDescent="0.3">
      <c r="C29" s="23"/>
      <c r="D29" s="27"/>
      <c r="E29" s="32"/>
      <c r="F29" s="27" t="str">
        <f t="shared" si="0"/>
        <v/>
      </c>
      <c r="G29" s="27"/>
    </row>
    <row r="30" spans="3:7" x14ac:dyDescent="0.3">
      <c r="C30" s="23"/>
      <c r="D30" s="27"/>
      <c r="E30" s="32"/>
      <c r="F30" s="27" t="str">
        <f t="shared" si="0"/>
        <v/>
      </c>
      <c r="G30" s="27"/>
    </row>
    <row r="31" spans="3:7" x14ac:dyDescent="0.3">
      <c r="C31" s="23"/>
      <c r="D31" s="27"/>
      <c r="E31" s="32"/>
      <c r="F31" s="27" t="str">
        <f t="shared" si="0"/>
        <v/>
      </c>
      <c r="G31" s="27"/>
    </row>
    <row r="32" spans="3:7" x14ac:dyDescent="0.3">
      <c r="C32" s="23"/>
      <c r="D32" s="27"/>
      <c r="E32" s="32"/>
      <c r="F32" s="27" t="str">
        <f t="shared" si="0"/>
        <v/>
      </c>
      <c r="G32" s="27"/>
    </row>
    <row r="33" spans="1:8" x14ac:dyDescent="0.3">
      <c r="C33" s="23"/>
      <c r="D33" s="27"/>
      <c r="E33" s="32"/>
      <c r="F33" s="27" t="str">
        <f t="shared" si="0"/>
        <v/>
      </c>
      <c r="G33" s="27"/>
    </row>
    <row r="34" spans="1:8" x14ac:dyDescent="0.3">
      <c r="C34" s="23"/>
      <c r="D34" s="27"/>
      <c r="E34" s="32"/>
      <c r="F34" s="27" t="str">
        <f t="shared" si="0"/>
        <v/>
      </c>
      <c r="G34" s="27"/>
    </row>
    <row r="35" spans="1:8" x14ac:dyDescent="0.3">
      <c r="C35" s="23"/>
      <c r="D35" s="27"/>
      <c r="E35" s="32"/>
      <c r="F35" s="27" t="str">
        <f t="shared" si="0"/>
        <v/>
      </c>
      <c r="G35" s="27"/>
    </row>
    <row r="36" spans="1:8" x14ac:dyDescent="0.3">
      <c r="C36" s="23"/>
      <c r="D36" s="27"/>
      <c r="E36" s="32"/>
      <c r="F36" s="27" t="str">
        <f t="shared" si="0"/>
        <v/>
      </c>
      <c r="G36" s="27"/>
    </row>
    <row r="37" spans="1:8" x14ac:dyDescent="0.3">
      <c r="C37" s="23"/>
      <c r="D37" s="27"/>
      <c r="E37" s="32"/>
      <c r="F37" s="27" t="str">
        <f t="shared" si="0"/>
        <v/>
      </c>
      <c r="G37" s="27"/>
    </row>
    <row r="38" spans="1:8" x14ac:dyDescent="0.3">
      <c r="C38" s="23"/>
      <c r="D38" s="27"/>
      <c r="E38" s="32"/>
      <c r="F38" s="27" t="str">
        <f t="shared" si="0"/>
        <v/>
      </c>
      <c r="G38" s="27"/>
    </row>
    <row r="39" spans="1:8" x14ac:dyDescent="0.3">
      <c r="C39" s="23"/>
      <c r="D39" s="27"/>
      <c r="E39" s="32"/>
      <c r="F39" s="27" t="str">
        <f t="shared" si="0"/>
        <v/>
      </c>
      <c r="G39" s="27"/>
    </row>
    <row r="40" spans="1:8" x14ac:dyDescent="0.3">
      <c r="C40" s="23"/>
      <c r="D40" s="27"/>
      <c r="E40" s="32"/>
      <c r="F40" s="27" t="str">
        <f t="shared" si="0"/>
        <v/>
      </c>
      <c r="G40" s="27"/>
    </row>
    <row r="41" spans="1:8" x14ac:dyDescent="0.3">
      <c r="C41" s="23"/>
      <c r="D41" s="27"/>
      <c r="E41" s="32"/>
      <c r="F41" s="27" t="str">
        <f t="shared" si="0"/>
        <v/>
      </c>
      <c r="G41" s="27"/>
    </row>
    <row r="42" spans="1:8" x14ac:dyDescent="0.3">
      <c r="C42" s="23"/>
      <c r="D42" s="27"/>
      <c r="E42" s="32"/>
      <c r="F42" s="27" t="str">
        <f t="shared" si="0"/>
        <v/>
      </c>
      <c r="G42" s="27"/>
    </row>
    <row r="43" spans="1:8" x14ac:dyDescent="0.3">
      <c r="C43" s="23"/>
      <c r="D43" s="27"/>
      <c r="E43" s="32"/>
      <c r="F43" s="27" t="str">
        <f t="shared" si="0"/>
        <v/>
      </c>
      <c r="G43" s="27"/>
    </row>
    <row r="44" spans="1:8" x14ac:dyDescent="0.3">
      <c r="C44" s="23"/>
      <c r="D44" s="27"/>
      <c r="E44" s="32"/>
      <c r="F44" s="27" t="str">
        <f t="shared" si="0"/>
        <v/>
      </c>
      <c r="G44" s="27"/>
    </row>
    <row r="45" spans="1:8" x14ac:dyDescent="0.3">
      <c r="C45" s="23"/>
      <c r="D45" s="27"/>
      <c r="E45" s="32"/>
      <c r="F45" s="27" t="str">
        <f t="shared" si="0"/>
        <v/>
      </c>
      <c r="G45" s="27"/>
    </row>
    <row r="46" spans="1:8" ht="15" thickBot="1" x14ac:dyDescent="0.35">
      <c r="C46" s="23"/>
      <c r="D46" s="27"/>
      <c r="E46" s="32"/>
      <c r="F46" s="27" t="str">
        <f t="shared" si="0"/>
        <v/>
      </c>
      <c r="G46" s="27"/>
    </row>
    <row r="47" spans="1:8" ht="15" thickBot="1" x14ac:dyDescent="0.35">
      <c r="A47" s="58"/>
      <c r="B47" s="58"/>
      <c r="C47" s="58"/>
      <c r="D47" s="58"/>
      <c r="E47" s="58"/>
      <c r="F47" s="59" t="s">
        <v>149</v>
      </c>
      <c r="G47" s="59">
        <v>0</v>
      </c>
      <c r="H47" s="58" t="s">
        <v>150</v>
      </c>
    </row>
    <row r="48" spans="1:8" ht="15" thickTop="1" x14ac:dyDescent="0.3">
      <c r="F48" s="22" t="s">
        <v>35</v>
      </c>
      <c r="G48" s="57">
        <f>SUM(G11:G46)-(SUM(G11:G46)*G47/100)</f>
        <v>14.95</v>
      </c>
    </row>
  </sheetData>
  <printOptions horizontalCentered="1"/>
  <pageMargins left="0.39370078740157483" right="0.39370078740157483" top="0.74803149606299213" bottom="0.74803149606299213" header="0.31496062992125984" footer="0.31496062992125984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6" r:id="rId4" name="CommandButton1">
          <controlPr defaultSize="0" print="0" autoLine="0" r:id="rId5">
            <anchor moveWithCells="1">
              <from>
                <xdr:col>8</xdr:col>
                <xdr:colOff>632460</xdr:colOff>
                <xdr:row>2</xdr:row>
                <xdr:rowOff>38100</xdr:rowOff>
              </from>
              <to>
                <xdr:col>10</xdr:col>
                <xdr:colOff>45720</xdr:colOff>
                <xdr:row>4</xdr:row>
                <xdr:rowOff>0</xdr:rowOff>
              </to>
            </anchor>
          </controlPr>
        </control>
      </mc:Choice>
      <mc:Fallback>
        <control shapeId="6146" r:id="rId4" name="CommandButton1"/>
      </mc:Fallback>
    </mc:AlternateContent>
    <mc:AlternateContent xmlns:mc="http://schemas.openxmlformats.org/markup-compatibility/2006">
      <mc:Choice Requires="x14">
        <control shapeId="6147" r:id="rId6" name="Label1">
          <controlPr defaultSize="0" print="0" autoLine="0" r:id="rId7">
            <anchor moveWithCells="1">
              <from>
                <xdr:col>8</xdr:col>
                <xdr:colOff>571500</xdr:colOff>
                <xdr:row>4</xdr:row>
                <xdr:rowOff>91440</xdr:rowOff>
              </from>
              <to>
                <xdr:col>10</xdr:col>
                <xdr:colOff>449580</xdr:colOff>
                <xdr:row>5</xdr:row>
                <xdr:rowOff>144780</xdr:rowOff>
              </to>
            </anchor>
          </controlPr>
        </control>
      </mc:Choice>
      <mc:Fallback>
        <control shapeId="6147" r:id="rId6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Clients</vt:lpstr>
      <vt:lpstr>Produits</vt:lpstr>
      <vt:lpstr>Fournisseur</vt:lpstr>
      <vt:lpstr>Mouvement</vt:lpstr>
      <vt:lpstr>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François ROUZE</cp:lastModifiedBy>
  <cp:lastPrinted>2021-11-27T09:25:19Z</cp:lastPrinted>
  <dcterms:created xsi:type="dcterms:W3CDTF">2018-08-26T12:37:47Z</dcterms:created>
  <dcterms:modified xsi:type="dcterms:W3CDTF">2021-11-27T09:25:28Z</dcterms:modified>
</cp:coreProperties>
</file>