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drawings/drawing4.xml" ContentType="application/vnd.openxmlformats-officedocument.drawing+xml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D1A76E2C-2E24-486D-B718-6A0BB815047F}" xr6:coauthVersionLast="36" xr6:coauthVersionMax="36" xr10:uidLastSave="{00000000-0000-0000-0000-000000000000}"/>
  <bookViews>
    <workbookView xWindow="0" yWindow="0" windowWidth="28800" windowHeight="12432" activeTab="2" xr2:uid="{00000000-000D-0000-FFFF-FFFF00000000}"/>
  </bookViews>
  <sheets>
    <sheet name="Tableau de bord" sheetId="1" r:id="rId1"/>
    <sheet name="Tableau_affaires" sheetId="2" r:id="rId2"/>
    <sheet name="Suivi_affaires" sheetId="5" r:id="rId3"/>
    <sheet name="Archives" sheetId="4" r:id="rId4"/>
    <sheet name="Data" sheetId="3" state="hidden" r:id="rId5"/>
  </sheets>
  <definedNames>
    <definedName name="_xlnm._FilterDatabase" localSheetId="3" hidden="1">Archives!$L$13:$M$13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8" i="5" l="1"/>
  <c r="I56" i="5"/>
  <c r="I45" i="5"/>
  <c r="I43" i="5"/>
  <c r="G87" i="5" l="1"/>
  <c r="G85" i="5"/>
  <c r="G83" i="5"/>
  <c r="G33" i="5"/>
  <c r="F10" i="5" l="1"/>
  <c r="J2" i="1"/>
  <c r="C73" i="5" l="1"/>
  <c r="K68" i="5"/>
  <c r="G43" i="5"/>
  <c r="G56" i="5"/>
  <c r="G31" i="5"/>
  <c r="L34" i="5"/>
</calcChain>
</file>

<file path=xl/sharedStrings.xml><?xml version="1.0" encoding="utf-8"?>
<sst xmlns="http://schemas.openxmlformats.org/spreadsheetml/2006/main" count="292" uniqueCount="183">
  <si>
    <t xml:space="preserve">  ARCHIVE</t>
  </si>
  <si>
    <t xml:space="preserve">   
   - Accès au tableau des affaires </t>
  </si>
  <si>
    <t xml:space="preserve">CODE </t>
  </si>
  <si>
    <t>AGENCE</t>
  </si>
  <si>
    <t>ABP</t>
  </si>
  <si>
    <t>A.D.E</t>
  </si>
  <si>
    <t>AIR ET FEU SOLUTIONS</t>
  </si>
  <si>
    <t>ARROKA BTP NORD</t>
  </si>
  <si>
    <t>ART TEC BATIMENT</t>
  </si>
  <si>
    <t>AUGUSTO ET FRERES</t>
  </si>
  <si>
    <t>BARBOS &amp; FILS</t>
  </si>
  <si>
    <t>BAT IVAN</t>
  </si>
  <si>
    <t>BAZE</t>
  </si>
  <si>
    <t>CAMPOS  JEAN-PAUL</t>
  </si>
  <si>
    <t>CANLI  METEHAN</t>
  </si>
  <si>
    <t>C.M. COSTRUZIONI SRL</t>
  </si>
  <si>
    <t>CONCEPT MENUISERIES</t>
  </si>
  <si>
    <t>DACHEUX PVC ALU</t>
  </si>
  <si>
    <t>DECAP 91</t>
  </si>
  <si>
    <t>DRG BATIMENT</t>
  </si>
  <si>
    <t>E-ATTESTATIONS.COM</t>
  </si>
  <si>
    <t>E.F.P.B.</t>
  </si>
  <si>
    <t>ETABLISSEMENT LORILLARD</t>
  </si>
  <si>
    <t>FRANCE MENUISERIE SHOWROOM</t>
  </si>
  <si>
    <t>GDR COMPANY</t>
  </si>
  <si>
    <t>GREGOIRE 12</t>
  </si>
  <si>
    <t>ISOLEA</t>
  </si>
  <si>
    <t>JARNIAS TRAVAUX SPECIAUX</t>
  </si>
  <si>
    <t>MARCUS</t>
  </si>
  <si>
    <t>MENUISERIE BATIMENT CONSTRUCTION</t>
  </si>
  <si>
    <t>MHL</t>
  </si>
  <si>
    <t>PHENIX FENETRES FRANCE</t>
  </si>
  <si>
    <t>POSE MENUISERIE GENERALE P.M.G.</t>
  </si>
  <si>
    <t>REMOVE</t>
  </si>
  <si>
    <t>RENOVA-POSE 24</t>
  </si>
  <si>
    <t>RO.IMEC</t>
  </si>
  <si>
    <t>SARL LEVOTUBE PRESTATIONS</t>
  </si>
  <si>
    <t>S.F.T.P.</t>
  </si>
  <si>
    <t>SOCIETE ISOLATION TECHNIQUES MODERNES APPLIQUEES A LA MENUISERIE</t>
  </si>
  <si>
    <t>SOPREMA ENTREPRISES</t>
  </si>
  <si>
    <t>THEODORE RENOVATIONS</t>
  </si>
  <si>
    <t>VALANDE  CHRISTOPHE</t>
  </si>
  <si>
    <t>VALORISATION DU PATRIMOINE IMMOBILIER INGENIERIE</t>
  </si>
  <si>
    <t xml:space="preserve">  REF CHANTIER</t>
  </si>
  <si>
    <t xml:space="preserve">  MAITRISE D'OUVRAGE</t>
  </si>
  <si>
    <t xml:space="preserve">  MAITRISE D'ŒUVRE</t>
  </si>
  <si>
    <t>Flavien HEYRAUD</t>
  </si>
  <si>
    <t>Allison CAILLET</t>
  </si>
  <si>
    <t>Luc BRAVO</t>
  </si>
  <si>
    <t>Marc FERRAUD</t>
  </si>
  <si>
    <t>Nicolas SCHULTZE</t>
  </si>
  <si>
    <t>Victor BRUYER</t>
  </si>
  <si>
    <t>Alexandre PLOUCHART</t>
  </si>
  <si>
    <t>Damien LEROY</t>
  </si>
  <si>
    <t>Jacques PICQUET</t>
  </si>
  <si>
    <t>Julien BEROUDIAUX</t>
  </si>
  <si>
    <t>Loic FLAMENT</t>
  </si>
  <si>
    <t>Thierry CENSE</t>
  </si>
  <si>
    <t>Aurore PFLIEGER</t>
  </si>
  <si>
    <t>Benoit LORENC</t>
  </si>
  <si>
    <t>Simon LAMBERT</t>
  </si>
  <si>
    <t>Christian HUET</t>
  </si>
  <si>
    <t>Christophe CHALANGE</t>
  </si>
  <si>
    <t>Jean-Christian MAITRIER</t>
  </si>
  <si>
    <t>Jérémy CABARET</t>
  </si>
  <si>
    <t>Joseph ALPY</t>
  </si>
  <si>
    <t>Kevin COCHON</t>
  </si>
  <si>
    <t>Laurent ROBERT</t>
  </si>
  <si>
    <t>Marius MUNIAK</t>
  </si>
  <si>
    <t>Olivier DESGRANGES</t>
  </si>
  <si>
    <t>Stéphane NICOLINO</t>
  </si>
  <si>
    <t>Xavier DURAND</t>
  </si>
  <si>
    <t>AUVERGNE - RHONE ALPES</t>
  </si>
  <si>
    <t>NOUVELLE AQUITAINE</t>
  </si>
  <si>
    <t>OCCITANIE</t>
  </si>
  <si>
    <t>PACA</t>
  </si>
  <si>
    <t>Anna LACAPERE</t>
  </si>
  <si>
    <t>Antoine ROUMEGOUS</t>
  </si>
  <si>
    <t>Artur CORRIA</t>
  </si>
  <si>
    <t>Reda TAZI</t>
  </si>
  <si>
    <t>Vivien BOMONT</t>
  </si>
  <si>
    <t>Igor CHAUVELOT</t>
  </si>
  <si>
    <t>Marco DANTE</t>
  </si>
  <si>
    <t>Olivier BALLET</t>
  </si>
  <si>
    <t>Samuel THOREAU</t>
  </si>
  <si>
    <t>Sarah DALIN</t>
  </si>
  <si>
    <t>Arnaud MALTETE</t>
  </si>
  <si>
    <t>Arnaud MERISIER</t>
  </si>
  <si>
    <t>Olivier CANOLLE</t>
  </si>
  <si>
    <t>Olivier ROUARD</t>
  </si>
  <si>
    <t>Stéphane ARVIEU</t>
  </si>
  <si>
    <t>Thomas FLAVIGNY</t>
  </si>
  <si>
    <t>SOUS-TRAITANTS</t>
  </si>
  <si>
    <t xml:space="preserve">  DATE PASSATION</t>
  </si>
  <si>
    <t>DATE CREATION</t>
  </si>
  <si>
    <t>IDF - CENTRE VAL DE LOIRE</t>
  </si>
  <si>
    <t>agence</t>
  </si>
  <si>
    <t>code</t>
  </si>
  <si>
    <t>ctx</t>
  </si>
  <si>
    <t>HAUT DE FRANCE</t>
  </si>
  <si>
    <t>AGENCES</t>
  </si>
  <si>
    <t>- SELECTION -</t>
  </si>
  <si>
    <t>Chefs de chantier</t>
  </si>
  <si>
    <t>Nicolas Baulande</t>
  </si>
  <si>
    <t>etc</t>
  </si>
  <si>
    <t>INTERVENANTS</t>
  </si>
  <si>
    <t>AFFAIRE</t>
  </si>
  <si>
    <t/>
  </si>
  <si>
    <t>- SELECT -</t>
  </si>
  <si>
    <r>
      <t xml:space="preserve">   - </t>
    </r>
    <r>
      <rPr>
        <u/>
        <sz val="12"/>
        <color theme="1" tint="0.14999847407452621"/>
        <rFont val="Segoe UI"/>
        <family val="2"/>
      </rPr>
      <t>Accès au tableau des affaires (ajout d'affaires + intervenants)</t>
    </r>
  </si>
  <si>
    <r>
      <t xml:space="preserve">   - </t>
    </r>
    <r>
      <rPr>
        <u/>
        <sz val="12"/>
        <color theme="1" tint="0.14999847407452621"/>
        <rFont val="Segoe UI"/>
        <family val="2"/>
      </rPr>
      <t xml:space="preserve">Accès au tableau des archives </t>
    </r>
  </si>
  <si>
    <t>AFHI</t>
  </si>
  <si>
    <t>John DO</t>
  </si>
  <si>
    <t>05/01/2022</t>
  </si>
  <si>
    <t>Steve NASH</t>
  </si>
  <si>
    <t xml:space="preserve">  DATE INTERVENTION</t>
  </si>
  <si>
    <t xml:space="preserve">   CONDUCTEUR</t>
  </si>
  <si>
    <t>CHEF DE CHANTIER</t>
  </si>
  <si>
    <t>SOUS-TRAITANT</t>
  </si>
  <si>
    <t>CHEVILLY LARUE</t>
  </si>
  <si>
    <t xml:space="preserve">  SUIVI DES AFFAIRES</t>
  </si>
  <si>
    <r>
      <t xml:space="preserve">   - </t>
    </r>
    <r>
      <rPr>
        <u/>
        <sz val="12"/>
        <color theme="1" tint="0.14999847407452621"/>
        <rFont val="Segoe UI"/>
        <family val="2"/>
      </rPr>
      <t>Accès au tableau de suivi des affaires</t>
    </r>
  </si>
  <si>
    <t xml:space="preserve">   CREATION DES AFFAIRES</t>
  </si>
  <si>
    <t>06/01/2022</t>
  </si>
  <si>
    <t>10/03/2022</t>
  </si>
  <si>
    <t>BRETAGNE</t>
  </si>
  <si>
    <t>Code chantier :</t>
  </si>
  <si>
    <t xml:space="preserve">Conducteur de travaux : </t>
  </si>
  <si>
    <t>Chef de chantier :</t>
  </si>
  <si>
    <t>Sous-traitant :</t>
  </si>
  <si>
    <t>Ref chantier :</t>
  </si>
  <si>
    <t>Date de passation :</t>
  </si>
  <si>
    <t>Date d'ouverture :</t>
  </si>
  <si>
    <t>Date de d'intervention :</t>
  </si>
  <si>
    <t>FICHE DE SUIVI DE CHANTIER</t>
  </si>
  <si>
    <t>Nombre d'ouvrier sur site :</t>
  </si>
  <si>
    <t>TABLEAU DE BORD</t>
  </si>
  <si>
    <t>DT - DOE</t>
  </si>
  <si>
    <t>Dossier technique :</t>
  </si>
  <si>
    <t>Date de la demande</t>
  </si>
  <si>
    <t>Date d'envoi</t>
  </si>
  <si>
    <t>Dossier d'ouvrages exécutés :</t>
  </si>
  <si>
    <t>Sous-traitant 1 :</t>
  </si>
  <si>
    <t xml:space="preserve">Date de retour client </t>
  </si>
  <si>
    <t>PPSPS</t>
  </si>
  <si>
    <t>PPSPS :</t>
  </si>
  <si>
    <t>CLÔTURE DE CHANTIER</t>
  </si>
  <si>
    <t>Certificat de capacité</t>
  </si>
  <si>
    <t>PV de réception</t>
  </si>
  <si>
    <t>Qualibat</t>
  </si>
  <si>
    <t>Paiement :</t>
  </si>
  <si>
    <t>Direct</t>
  </si>
  <si>
    <t>LDE</t>
  </si>
  <si>
    <t>Date de fin de chantier :</t>
  </si>
  <si>
    <t>Envoi au client :</t>
  </si>
  <si>
    <t>OUI          NON</t>
  </si>
  <si>
    <t>10/01/2022</t>
  </si>
  <si>
    <t>NGM</t>
  </si>
  <si>
    <t>BNP- HABITAT</t>
  </si>
  <si>
    <t>John LEGEND</t>
  </si>
  <si>
    <t>Hamir BENTALA</t>
  </si>
  <si>
    <t>Date de retour</t>
  </si>
  <si>
    <t>17/01/2022</t>
  </si>
  <si>
    <t>AEYP</t>
  </si>
  <si>
    <t>BLOIS HABITAT</t>
  </si>
  <si>
    <t>Bernard Novak</t>
  </si>
  <si>
    <t>Jean-Pierre Balai</t>
  </si>
  <si>
    <t>07/04/2022</t>
  </si>
  <si>
    <t>NBR OUVRIER</t>
  </si>
  <si>
    <t>DATE FIN DE CHANTIER</t>
  </si>
  <si>
    <t>AEVM</t>
  </si>
  <si>
    <t>BAGNEUX HABITAT</t>
  </si>
  <si>
    <t>Stephane lefrancois</t>
  </si>
  <si>
    <t>Bertrand Blier</t>
  </si>
  <si>
    <t>15/02/2022</t>
  </si>
  <si>
    <t>3</t>
  </si>
  <si>
    <t>22/06/2022</t>
  </si>
  <si>
    <t>DT</t>
  </si>
  <si>
    <t>DOE</t>
  </si>
  <si>
    <t>DATE DE LA DEMANDE DOE</t>
  </si>
  <si>
    <t>DATE D'ENVOI DOE</t>
  </si>
  <si>
    <t>DATE DE LA DEMANDE DT</t>
  </si>
  <si>
    <t>DATE D'ENVOI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</si>
</sst>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#,##0.00\ &quot;€&quot;"/>
  </numFmts>
  <fonts count="16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000000"/>
      <name val="Segoe UI"/>
      <family val="2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u/>
      <sz val="12"/>
      <color theme="1" tint="0.14999847407452621"/>
      <name val="Segoe UI"/>
      <family val="2"/>
    </font>
    <font>
      <sz val="12"/>
      <color theme="1" tint="0.14999847407452621"/>
      <name val="Segoe UI"/>
      <family val="2"/>
    </font>
    <font>
      <sz val="10"/>
      <color rgb="FF000000"/>
      <name val="SEGOU UI"/>
    </font>
    <font>
      <b/>
      <sz val="20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rgb="FF06387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305496"/>
        <bgColor indexed="64"/>
      </patternFill>
    </fill>
    <fill>
      <patternFill patternType="solid">
        <fgColor rgb="FF063871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67">
    <border>
      <left/>
      <right/>
      <top/>
      <bottom/>
      <diagonal/>
    </border>
    <border>
      <left/>
      <right/>
      <top style="medium">
        <color theme="1" tint="0.499984740745262"/>
      </top>
      <bottom/>
      <diagonal/>
    </border>
    <border>
      <left/>
      <right style="medium">
        <color theme="1" tint="0.499984740745262"/>
      </right>
      <top style="medium">
        <color theme="1" tint="0.499984740745262"/>
      </top>
      <bottom/>
      <diagonal/>
    </border>
    <border>
      <left style="medium">
        <color theme="1" tint="0.499984740745262"/>
      </left>
      <right/>
      <top/>
      <bottom/>
      <diagonal/>
    </border>
    <border>
      <left/>
      <right style="medium">
        <color theme="1" tint="0.499984740745262"/>
      </right>
      <top/>
      <bottom/>
      <diagonal/>
    </border>
    <border>
      <left style="medium">
        <color theme="1" tint="0.499984740745262"/>
      </left>
      <right/>
      <top/>
      <bottom style="double">
        <color theme="1" tint="0.499984740745262"/>
      </bottom>
      <diagonal/>
    </border>
    <border>
      <left/>
      <right/>
      <top/>
      <bottom style="double">
        <color theme="1" tint="0.499984740745262"/>
      </bottom>
      <diagonal/>
    </border>
    <border>
      <left/>
      <right style="medium">
        <color theme="1" tint="0.499984740745262"/>
      </right>
      <top/>
      <bottom style="double">
        <color theme="1" tint="0.499984740745262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theme="0"/>
      </right>
      <top/>
      <bottom style="double">
        <color indexed="64"/>
      </bottom>
      <diagonal/>
    </border>
    <border>
      <left style="medium">
        <color indexed="64"/>
      </left>
      <right style="thin">
        <color auto="1"/>
      </right>
      <top style="double">
        <color indexed="64"/>
      </top>
      <bottom/>
      <diagonal/>
    </border>
    <border>
      <left style="thin">
        <color auto="1"/>
      </left>
      <right style="thin">
        <color auto="1"/>
      </right>
      <top style="double">
        <color indexed="64"/>
      </top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medium">
        <color indexed="64"/>
      </left>
      <right style="thin">
        <color auto="1"/>
      </right>
      <top/>
      <bottom style="medium">
        <color theme="1"/>
      </bottom>
      <diagonal/>
    </border>
    <border>
      <left style="thin">
        <color auto="1"/>
      </left>
      <right style="thin">
        <color auto="1"/>
      </right>
      <top/>
      <bottom style="medium">
        <color theme="1"/>
      </bottom>
      <diagonal/>
    </border>
    <border>
      <left style="thin">
        <color auto="1"/>
      </left>
      <right style="medium">
        <color indexed="64"/>
      </right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auto="1"/>
      </left>
      <right style="medium">
        <color indexed="64"/>
      </right>
      <top style="double">
        <color indexed="64"/>
      </top>
      <bottom style="medium">
        <color theme="1"/>
      </bottom>
      <diagonal/>
    </border>
    <border>
      <left style="medium">
        <color auto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medium">
        <color auto="1"/>
      </right>
      <top style="thin">
        <color theme="1"/>
      </top>
      <bottom style="thin">
        <color theme="1"/>
      </bottom>
      <diagonal/>
    </border>
    <border>
      <left style="thin">
        <color theme="0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theme="0"/>
      </right>
      <top/>
      <bottom/>
      <diagonal/>
    </border>
    <border>
      <left/>
      <right style="thick">
        <color indexed="64"/>
      </right>
      <top style="double">
        <color indexed="64"/>
      </top>
      <bottom/>
      <diagonal/>
    </border>
    <border>
      <left style="thin">
        <color auto="1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auto="1"/>
      </left>
      <right/>
      <top style="double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 style="double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94">
    <xf numFmtId="0" fontId="0" fillId="0" borderId="0" xfId="0"/>
    <xf numFmtId="0" fontId="0" fillId="4" borderId="0" xfId="0" applyFill="1"/>
    <xf numFmtId="0" fontId="0" fillId="2" borderId="0" xfId="0" applyFill="1" applyBorder="1"/>
    <xf numFmtId="0" fontId="0" fillId="2" borderId="0" xfId="0" applyFill="1" applyBorder="1" applyAlignment="1">
      <alignment vertical="top"/>
    </xf>
    <xf numFmtId="0" fontId="0" fillId="2" borderId="3" xfId="0" applyFill="1" applyBorder="1"/>
    <xf numFmtId="0" fontId="0" fillId="2" borderId="4" xfId="0" applyFill="1" applyBorder="1"/>
    <xf numFmtId="0" fontId="0" fillId="2" borderId="3" xfId="0" applyFill="1" applyBorder="1" applyAlignment="1">
      <alignment vertical="top" wrapText="1"/>
    </xf>
    <xf numFmtId="0" fontId="0" fillId="2" borderId="4" xfId="0" applyFill="1" applyBorder="1" applyAlignment="1">
      <alignment vertical="top"/>
    </xf>
    <xf numFmtId="0" fontId="0" fillId="2" borderId="3" xfId="0" applyFill="1" applyBorder="1" applyAlignment="1">
      <alignment vertical="top"/>
    </xf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6" borderId="8" xfId="0" applyFill="1" applyBorder="1" applyAlignment="1"/>
    <xf numFmtId="0" fontId="0" fillId="6" borderId="0" xfId="0" applyFill="1" applyBorder="1" applyAlignment="1"/>
    <xf numFmtId="0" fontId="0" fillId="6" borderId="14" xfId="0" applyFill="1" applyBorder="1" applyAlignment="1"/>
    <xf numFmtId="0" fontId="0" fillId="0" borderId="8" xfId="0" applyFill="1" applyBorder="1" applyAlignment="1">
      <alignment horizontal="center" vertical="center"/>
    </xf>
    <xf numFmtId="0" fontId="0" fillId="0" borderId="18" xfId="0" applyFill="1" applyBorder="1" applyAlignment="1">
      <alignment horizontal="left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left" vertical="center"/>
    </xf>
    <xf numFmtId="0" fontId="0" fillId="0" borderId="0" xfId="0" quotePrefix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4" fillId="6" borderId="0" xfId="0" applyFont="1" applyFill="1" applyBorder="1" applyAlignment="1">
      <alignment vertical="center"/>
    </xf>
    <xf numFmtId="0" fontId="5" fillId="6" borderId="0" xfId="0" applyFont="1" applyFill="1" applyBorder="1" applyAlignment="1">
      <alignment vertical="center"/>
    </xf>
    <xf numFmtId="0" fontId="0" fillId="0" borderId="19" xfId="0" applyFill="1" applyBorder="1" applyAlignment="1">
      <alignment horizontal="left" vertical="center"/>
    </xf>
    <xf numFmtId="0" fontId="0" fillId="0" borderId="9" xfId="0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/>
    <xf numFmtId="0" fontId="0" fillId="0" borderId="9" xfId="0" applyFill="1" applyBorder="1"/>
    <xf numFmtId="0" fontId="3" fillId="0" borderId="26" xfId="0" applyFont="1" applyBorder="1" applyAlignment="1">
      <alignment horizontal="left" vertical="center"/>
    </xf>
    <xf numFmtId="0" fontId="3" fillId="0" borderId="27" xfId="0" applyFont="1" applyBorder="1" applyAlignment="1">
      <alignment horizontal="center" vertical="center"/>
    </xf>
    <xf numFmtId="0" fontId="3" fillId="0" borderId="27" xfId="0" applyFont="1" applyBorder="1" applyAlignment="1">
      <alignment horizontal="left" vertical="center"/>
    </xf>
    <xf numFmtId="0" fontId="0" fillId="4" borderId="0" xfId="0" applyFill="1" applyBorder="1"/>
    <xf numFmtId="0" fontId="0" fillId="2" borderId="29" xfId="0" applyFill="1" applyBorder="1"/>
    <xf numFmtId="0" fontId="0" fillId="4" borderId="36" xfId="0" applyFill="1" applyBorder="1"/>
    <xf numFmtId="0" fontId="0" fillId="4" borderId="37" xfId="0" applyFill="1" applyBorder="1"/>
    <xf numFmtId="0" fontId="0" fillId="4" borderId="38" xfId="0" applyFill="1" applyBorder="1"/>
    <xf numFmtId="0" fontId="0" fillId="4" borderId="35" xfId="0" applyFill="1" applyBorder="1"/>
    <xf numFmtId="0" fontId="10" fillId="4" borderId="0" xfId="0" applyFont="1" applyFill="1" applyBorder="1" applyAlignment="1">
      <alignment horizontal="left" vertical="center"/>
    </xf>
    <xf numFmtId="0" fontId="10" fillId="4" borderId="0" xfId="0" applyFont="1" applyFill="1" applyBorder="1"/>
    <xf numFmtId="0" fontId="0" fillId="4" borderId="39" xfId="0" applyFill="1" applyBorder="1"/>
    <xf numFmtId="0" fontId="0" fillId="4" borderId="40" xfId="0" applyFill="1" applyBorder="1"/>
    <xf numFmtId="0" fontId="0" fillId="4" borderId="41" xfId="0" applyFill="1" applyBorder="1"/>
    <xf numFmtId="0" fontId="0" fillId="4" borderId="42" xfId="0" applyFill="1" applyBorder="1"/>
    <xf numFmtId="0" fontId="0" fillId="6" borderId="36" xfId="0" applyFill="1" applyBorder="1" applyAlignment="1"/>
    <xf numFmtId="0" fontId="0" fillId="6" borderId="37" xfId="0" applyFill="1" applyBorder="1" applyAlignment="1"/>
    <xf numFmtId="0" fontId="0" fillId="6" borderId="38" xfId="0" applyFill="1" applyBorder="1" applyAlignment="1"/>
    <xf numFmtId="0" fontId="0" fillId="6" borderId="35" xfId="0" applyFill="1" applyBorder="1" applyAlignment="1"/>
    <xf numFmtId="0" fontId="0" fillId="6" borderId="39" xfId="0" applyFill="1" applyBorder="1" applyAlignment="1"/>
    <xf numFmtId="0" fontId="4" fillId="6" borderId="35" xfId="0" applyFont="1" applyFill="1" applyBorder="1" applyAlignment="1">
      <alignment vertical="center"/>
    </xf>
    <xf numFmtId="0" fontId="5" fillId="6" borderId="39" xfId="0" applyFont="1" applyFill="1" applyBorder="1" applyAlignment="1">
      <alignment vertical="center"/>
    </xf>
    <xf numFmtId="0" fontId="4" fillId="6" borderId="40" xfId="0" applyFont="1" applyFill="1" applyBorder="1" applyAlignment="1">
      <alignment vertical="center"/>
    </xf>
    <xf numFmtId="0" fontId="4" fillId="6" borderId="41" xfId="0" applyFont="1" applyFill="1" applyBorder="1" applyAlignment="1">
      <alignment vertical="center"/>
    </xf>
    <xf numFmtId="0" fontId="5" fillId="6" borderId="41" xfId="0" applyFont="1" applyFill="1" applyBorder="1" applyAlignment="1">
      <alignment vertical="center"/>
    </xf>
    <xf numFmtId="0" fontId="5" fillId="6" borderId="42" xfId="0" applyFont="1" applyFill="1" applyBorder="1" applyAlignment="1">
      <alignment vertical="center"/>
    </xf>
    <xf numFmtId="0" fontId="0" fillId="6" borderId="30" xfId="0" applyFill="1" applyBorder="1"/>
    <xf numFmtId="0" fontId="0" fillId="6" borderId="31" xfId="0" applyFill="1" applyBorder="1"/>
    <xf numFmtId="0" fontId="0" fillId="6" borderId="32" xfId="0" applyFill="1" applyBorder="1"/>
    <xf numFmtId="0" fontId="0" fillId="5" borderId="1" xfId="0" applyFill="1" applyBorder="1" applyAlignment="1"/>
    <xf numFmtId="0" fontId="0" fillId="5" borderId="2" xfId="0" applyFill="1" applyBorder="1" applyAlignment="1"/>
    <xf numFmtId="0" fontId="0" fillId="5" borderId="0" xfId="0" applyFill="1" applyBorder="1" applyAlignment="1"/>
    <xf numFmtId="0" fontId="0" fillId="5" borderId="4" xfId="0" applyFill="1" applyBorder="1" applyAlignment="1"/>
    <xf numFmtId="0" fontId="0" fillId="5" borderId="6" xfId="0" applyFill="1" applyBorder="1" applyAlignment="1"/>
    <xf numFmtId="0" fontId="0" fillId="5" borderId="7" xfId="0" applyFill="1" applyBorder="1" applyAlignment="1"/>
    <xf numFmtId="0" fontId="11" fillId="4" borderId="0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/>
    </xf>
    <xf numFmtId="0" fontId="11" fillId="4" borderId="0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vertical="center"/>
    </xf>
    <xf numFmtId="0" fontId="10" fillId="4" borderId="43" xfId="0" applyFont="1" applyFill="1" applyBorder="1"/>
    <xf numFmtId="0" fontId="0" fillId="4" borderId="43" xfId="0" applyFill="1" applyBorder="1"/>
    <xf numFmtId="165" fontId="0" fillId="2" borderId="29" xfId="0" applyNumberFormat="1" applyFill="1" applyBorder="1" applyAlignment="1">
      <alignment horizontal="center" vertical="center"/>
    </xf>
    <xf numFmtId="164" fontId="0" fillId="2" borderId="29" xfId="0" applyNumberFormat="1" applyFill="1" applyBorder="1" applyAlignment="1">
      <alignment horizontal="center" vertical="center"/>
    </xf>
    <xf numFmtId="164" fontId="0" fillId="2" borderId="29" xfId="0" applyNumberFormat="1" applyFill="1" applyBorder="1" applyAlignment="1">
      <alignment vertical="center"/>
    </xf>
    <xf numFmtId="0" fontId="0" fillId="2" borderId="29" xfId="0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/>
    </xf>
    <xf numFmtId="0" fontId="0" fillId="8" borderId="47" xfId="0" applyFont="1" applyFill="1" applyBorder="1" applyAlignment="1">
      <alignment horizontal="center" vertical="center"/>
    </xf>
    <xf numFmtId="0" fontId="0" fillId="8" borderId="48" xfId="0" applyFont="1" applyFill="1" applyBorder="1"/>
    <xf numFmtId="0" fontId="0" fillId="8" borderId="48" xfId="0" applyFont="1" applyFill="1" applyBorder="1" applyAlignment="1">
      <alignment horizontal="center" vertical="center"/>
    </xf>
    <xf numFmtId="0" fontId="0" fillId="4" borderId="49" xfId="0" applyFont="1" applyFill="1" applyBorder="1"/>
    <xf numFmtId="0" fontId="0" fillId="4" borderId="50" xfId="0" applyFont="1" applyFill="1" applyBorder="1"/>
    <xf numFmtId="0" fontId="0" fillId="8" borderId="51" xfId="0" applyFont="1" applyFill="1" applyBorder="1"/>
    <xf numFmtId="0" fontId="0" fillId="0" borderId="51" xfId="0" applyFont="1" applyBorder="1"/>
    <xf numFmtId="0" fontId="5" fillId="6" borderId="16" xfId="0" applyFont="1" applyFill="1" applyBorder="1" applyAlignment="1">
      <alignment vertical="center"/>
    </xf>
    <xf numFmtId="0" fontId="0" fillId="8" borderId="54" xfId="0" applyFont="1" applyFill="1" applyBorder="1" applyAlignment="1">
      <alignment horizontal="center" vertical="center"/>
    </xf>
    <xf numFmtId="14" fontId="0" fillId="2" borderId="29" xfId="0" applyNumberFormat="1" applyFill="1" applyBorder="1" applyAlignment="1">
      <alignment horizontal="center" vertical="center"/>
    </xf>
    <xf numFmtId="1" fontId="0" fillId="2" borderId="29" xfId="0" applyNumberForma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14" fontId="0" fillId="8" borderId="52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left" vertical="center" wrapText="1"/>
    </xf>
    <xf numFmtId="1" fontId="0" fillId="0" borderId="39" xfId="0" applyNumberFormat="1" applyFill="1" applyBorder="1" applyAlignment="1">
      <alignment horizontal="center" vertical="center"/>
    </xf>
    <xf numFmtId="14" fontId="0" fillId="0" borderId="9" xfId="0" applyNumberFormat="1" applyFill="1" applyBorder="1"/>
    <xf numFmtId="14" fontId="0" fillId="0" borderId="8" xfId="0" applyNumberFormat="1" applyFill="1" applyBorder="1" applyAlignment="1">
      <alignment horizontal="center" vertical="center"/>
    </xf>
    <xf numFmtId="0" fontId="3" fillId="0" borderId="26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 wrapText="1"/>
    </xf>
    <xf numFmtId="0" fontId="3" fillId="0" borderId="27" xfId="0" applyFont="1" applyBorder="1" applyAlignment="1">
      <alignment horizontal="left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0" fontId="5" fillId="6" borderId="12" xfId="0" applyFont="1" applyFill="1" applyBorder="1" applyAlignment="1">
      <alignment vertical="center"/>
    </xf>
    <xf numFmtId="0" fontId="0" fillId="6" borderId="56" xfId="0" applyFill="1" applyBorder="1" applyAlignment="1"/>
    <xf numFmtId="0" fontId="0" fillId="6" borderId="45" xfId="0" applyFill="1" applyBorder="1" applyAlignment="1"/>
    <xf numFmtId="0" fontId="0" fillId="0" borderId="55" xfId="0" applyFill="1" applyBorder="1" applyAlignment="1">
      <alignment horizontal="center" vertical="center" wrapText="1"/>
    </xf>
    <xf numFmtId="0" fontId="0" fillId="0" borderId="57" xfId="0" applyFill="1" applyBorder="1" applyAlignment="1">
      <alignment horizontal="center" vertical="center" wrapText="1"/>
    </xf>
    <xf numFmtId="0" fontId="0" fillId="0" borderId="58" xfId="0" applyFill="1" applyBorder="1" applyAlignment="1">
      <alignment horizontal="center" vertical="center"/>
    </xf>
    <xf numFmtId="14" fontId="0" fillId="0" borderId="58" xfId="0" applyNumberFormat="1" applyFill="1" applyBorder="1" applyAlignment="1">
      <alignment horizontal="center" vertical="center"/>
    </xf>
    <xf numFmtId="0" fontId="0" fillId="0" borderId="60" xfId="0" applyBorder="1" applyAlignment="1">
      <alignment horizontal="left" vertical="center"/>
    </xf>
    <xf numFmtId="0" fontId="0" fillId="0" borderId="59" xfId="0" applyBorder="1" applyAlignment="1">
      <alignment horizontal="left" vertical="center" wrapText="1"/>
    </xf>
    <xf numFmtId="0" fontId="0" fillId="0" borderId="61" xfId="0" applyBorder="1" applyAlignment="1">
      <alignment horizontal="center" vertical="center"/>
    </xf>
    <xf numFmtId="0" fontId="0" fillId="4" borderId="61" xfId="0" applyFill="1" applyBorder="1"/>
    <xf numFmtId="0" fontId="0" fillId="0" borderId="62" xfId="0" applyFill="1" applyBorder="1" applyAlignment="1">
      <alignment horizontal="center" vertical="center" wrapText="1"/>
    </xf>
    <xf numFmtId="0" fontId="0" fillId="0" borderId="61" xfId="0" applyFill="1" applyBorder="1" applyAlignment="1">
      <alignment horizontal="center" vertical="center"/>
    </xf>
    <xf numFmtId="0" fontId="0" fillId="0" borderId="63" xfId="0" applyFill="1" applyBorder="1" applyAlignment="1">
      <alignment horizontal="center" vertical="center"/>
    </xf>
    <xf numFmtId="0" fontId="0" fillId="0" borderId="64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4" borderId="0" xfId="0" applyFill="1" applyBorder="1" applyAlignment="1">
      <alignment horizontal="right"/>
    </xf>
    <xf numFmtId="14" fontId="0" fillId="0" borderId="61" xfId="0" applyNumberFormat="1" applyFill="1" applyBorder="1" applyAlignment="1">
      <alignment horizontal="center" vertical="center" wrapText="1"/>
    </xf>
    <xf numFmtId="14" fontId="12" fillId="5" borderId="11" xfId="0" applyNumberFormat="1" applyFont="1" applyFill="1" applyBorder="1" applyAlignment="1">
      <alignment horizontal="center" vertical="center"/>
    </xf>
    <xf numFmtId="14" fontId="12" fillId="5" borderId="13" xfId="0" applyNumberFormat="1" applyFont="1" applyFill="1" applyBorder="1" applyAlignment="1">
      <alignment horizontal="center" vertical="center"/>
    </xf>
    <xf numFmtId="14" fontId="12" fillId="5" borderId="44" xfId="0" applyNumberFormat="1" applyFont="1" applyFill="1" applyBorder="1" applyAlignment="1">
      <alignment horizontal="center" vertical="center"/>
    </xf>
    <xf numFmtId="14" fontId="12" fillId="5" borderId="45" xfId="0" applyNumberFormat="1" applyFont="1" applyFill="1" applyBorder="1" applyAlignment="1">
      <alignment horizontal="center" vertical="center"/>
    </xf>
    <xf numFmtId="14" fontId="12" fillId="5" borderId="0" xfId="0" applyNumberFormat="1" applyFont="1" applyFill="1" applyBorder="1" applyAlignment="1">
      <alignment horizontal="center" vertical="center"/>
    </xf>
    <xf numFmtId="0" fontId="12" fillId="5" borderId="0" xfId="0" applyFont="1" applyFill="1" applyBorder="1" applyAlignment="1">
      <alignment horizontal="center" vertical="center"/>
    </xf>
    <xf numFmtId="0" fontId="9" fillId="5" borderId="20" xfId="0" applyFont="1" applyFill="1" applyBorder="1" applyAlignment="1">
      <alignment horizontal="center" vertical="center"/>
    </xf>
    <xf numFmtId="0" fontId="9" fillId="5" borderId="21" xfId="0" applyFont="1" applyFill="1" applyBorder="1" applyAlignment="1">
      <alignment horizontal="center" vertical="center"/>
    </xf>
    <xf numFmtId="0" fontId="9" fillId="5" borderId="22" xfId="0" applyFont="1" applyFill="1" applyBorder="1" applyAlignment="1">
      <alignment horizontal="center" vertical="center"/>
    </xf>
    <xf numFmtId="0" fontId="9" fillId="5" borderId="33" xfId="0" applyFont="1" applyFill="1" applyBorder="1" applyAlignment="1">
      <alignment horizontal="center" vertical="center"/>
    </xf>
    <xf numFmtId="0" fontId="9" fillId="5" borderId="0" xfId="0" applyFont="1" applyFill="1" applyBorder="1" applyAlignment="1">
      <alignment horizontal="center" vertical="center"/>
    </xf>
    <xf numFmtId="0" fontId="9" fillId="5" borderId="34" xfId="0" applyFont="1" applyFill="1" applyBorder="1" applyAlignment="1">
      <alignment horizontal="center" vertical="center"/>
    </xf>
    <xf numFmtId="0" fontId="9" fillId="5" borderId="23" xfId="0" applyFont="1" applyFill="1" applyBorder="1" applyAlignment="1">
      <alignment horizontal="center" vertical="center"/>
    </xf>
    <xf numFmtId="0" fontId="9" fillId="5" borderId="24" xfId="0" applyFont="1" applyFill="1" applyBorder="1" applyAlignment="1">
      <alignment horizontal="center" vertical="center"/>
    </xf>
    <xf numFmtId="0" fontId="9" fillId="5" borderId="25" xfId="0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left" vertical="top"/>
    </xf>
    <xf numFmtId="0" fontId="7" fillId="2" borderId="0" xfId="1" applyFont="1" applyFill="1" applyBorder="1" applyAlignment="1">
      <alignment horizontal="left" vertical="top"/>
    </xf>
    <xf numFmtId="0" fontId="7" fillId="2" borderId="4" xfId="1" applyFont="1" applyFill="1" applyBorder="1" applyAlignment="1">
      <alignment horizontal="left" vertical="top"/>
    </xf>
    <xf numFmtId="0" fontId="0" fillId="3" borderId="3" xfId="0" applyFill="1" applyBorder="1" applyAlignment="1">
      <alignment horizontal="left" vertical="center"/>
    </xf>
    <xf numFmtId="0" fontId="0" fillId="3" borderId="0" xfId="0" applyFill="1" applyBorder="1" applyAlignment="1">
      <alignment horizontal="left" vertical="center"/>
    </xf>
    <xf numFmtId="0" fontId="0" fillId="3" borderId="4" xfId="0" applyFill="1" applyBorder="1" applyAlignment="1">
      <alignment horizontal="left" vertical="center"/>
    </xf>
    <xf numFmtId="0" fontId="0" fillId="3" borderId="3" xfId="0" applyFill="1" applyBorder="1" applyAlignment="1">
      <alignment horizontal="left"/>
    </xf>
    <xf numFmtId="0" fontId="0" fillId="3" borderId="0" xfId="0" applyFill="1" applyBorder="1" applyAlignment="1">
      <alignment horizontal="left"/>
    </xf>
    <xf numFmtId="0" fontId="0" fillId="3" borderId="4" xfId="0" applyFill="1" applyBorder="1" applyAlignment="1">
      <alignment horizontal="left"/>
    </xf>
    <xf numFmtId="0" fontId="4" fillId="6" borderId="11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0" fontId="4" fillId="6" borderId="13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4" fillId="6" borderId="16" xfId="0" applyFont="1" applyFill="1" applyBorder="1" applyAlignment="1">
      <alignment horizontal="center" vertical="center"/>
    </xf>
    <xf numFmtId="0" fontId="4" fillId="6" borderId="17" xfId="0" applyFont="1" applyFill="1" applyBorder="1" applyAlignment="1">
      <alignment horizontal="center" vertical="center"/>
    </xf>
    <xf numFmtId="0" fontId="0" fillId="6" borderId="0" xfId="0" applyFill="1" applyBorder="1" applyAlignment="1">
      <alignment horizontal="center"/>
    </xf>
    <xf numFmtId="0" fontId="5" fillId="6" borderId="11" xfId="0" applyFont="1" applyFill="1" applyBorder="1" applyAlignment="1">
      <alignment horizontal="center" vertical="center"/>
    </xf>
    <xf numFmtId="0" fontId="5" fillId="6" borderId="12" xfId="0" applyFont="1" applyFill="1" applyBorder="1" applyAlignment="1">
      <alignment horizontal="center" vertical="center"/>
    </xf>
    <xf numFmtId="0" fontId="5" fillId="6" borderId="53" xfId="0" applyFont="1" applyFill="1" applyBorder="1" applyAlignment="1">
      <alignment horizontal="center" vertical="center"/>
    </xf>
    <xf numFmtId="0" fontId="5" fillId="6" borderId="0" xfId="0" applyFont="1" applyFill="1" applyBorder="1" applyAlignment="1">
      <alignment horizontal="center" vertical="center"/>
    </xf>
    <xf numFmtId="0" fontId="5" fillId="6" borderId="13" xfId="0" applyFont="1" applyFill="1" applyBorder="1" applyAlignment="1">
      <alignment horizontal="center" vertical="center"/>
    </xf>
    <xf numFmtId="0" fontId="5" fillId="6" borderId="56" xfId="0" applyFont="1" applyFill="1" applyBorder="1" applyAlignment="1">
      <alignment horizontal="center" vertical="center"/>
    </xf>
    <xf numFmtId="164" fontId="0" fillId="2" borderId="30" xfId="0" applyNumberFormat="1" applyFill="1" applyBorder="1" applyAlignment="1">
      <alignment horizontal="center" vertical="center"/>
    </xf>
    <xf numFmtId="164" fontId="0" fillId="2" borderId="32" xfId="0" applyNumberForma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165" fontId="0" fillId="2" borderId="30" xfId="0" applyNumberFormat="1" applyFill="1" applyBorder="1" applyAlignment="1">
      <alignment horizontal="center" vertical="center"/>
    </xf>
    <xf numFmtId="165" fontId="0" fillId="2" borderId="32" xfId="0" applyNumberFormat="1" applyFill="1" applyBorder="1" applyAlignment="1">
      <alignment horizontal="center" vertical="center"/>
    </xf>
    <xf numFmtId="0" fontId="0" fillId="7" borderId="30" xfId="0" applyFill="1" applyBorder="1" applyAlignment="1">
      <alignment horizontal="center"/>
    </xf>
    <xf numFmtId="0" fontId="0" fillId="7" borderId="31" xfId="0" applyFill="1" applyBorder="1" applyAlignment="1">
      <alignment horizontal="center"/>
    </xf>
    <xf numFmtId="0" fontId="0" fillId="7" borderId="32" xfId="0" applyFill="1" applyBorder="1" applyAlignment="1">
      <alignment horizontal="center"/>
    </xf>
    <xf numFmtId="0" fontId="11" fillId="4" borderId="0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/>
    </xf>
    <xf numFmtId="0" fontId="9" fillId="6" borderId="20" xfId="0" applyFont="1" applyFill="1" applyBorder="1" applyAlignment="1">
      <alignment horizontal="center" vertical="center"/>
    </xf>
    <xf numFmtId="0" fontId="5" fillId="6" borderId="21" xfId="0" applyFont="1" applyFill="1" applyBorder="1" applyAlignment="1">
      <alignment horizontal="center" vertical="center"/>
    </xf>
    <xf numFmtId="0" fontId="5" fillId="6" borderId="22" xfId="0" applyFont="1" applyFill="1" applyBorder="1" applyAlignment="1">
      <alignment horizontal="center" vertical="center"/>
    </xf>
    <xf numFmtId="0" fontId="5" fillId="6" borderId="33" xfId="0" applyFont="1" applyFill="1" applyBorder="1" applyAlignment="1">
      <alignment horizontal="center" vertical="center"/>
    </xf>
    <xf numFmtId="0" fontId="5" fillId="6" borderId="34" xfId="0" applyFont="1" applyFill="1" applyBorder="1" applyAlignment="1">
      <alignment horizontal="center" vertical="center"/>
    </xf>
    <xf numFmtId="0" fontId="5" fillId="6" borderId="23" xfId="0" applyFont="1" applyFill="1" applyBorder="1" applyAlignment="1">
      <alignment horizontal="center" vertical="center"/>
    </xf>
    <xf numFmtId="0" fontId="5" fillId="6" borderId="24" xfId="0" applyFont="1" applyFill="1" applyBorder="1" applyAlignment="1">
      <alignment horizontal="center" vertical="center"/>
    </xf>
    <xf numFmtId="0" fontId="5" fillId="6" borderId="25" xfId="0" applyFont="1" applyFill="1" applyBorder="1" applyAlignment="1">
      <alignment horizontal="center" vertical="center"/>
    </xf>
    <xf numFmtId="0" fontId="3" fillId="2" borderId="30" xfId="0" applyFont="1" applyFill="1" applyBorder="1" applyAlignment="1">
      <alignment horizontal="left" vertical="center"/>
    </xf>
    <xf numFmtId="0" fontId="3" fillId="2" borderId="31" xfId="0" applyFont="1" applyFill="1" applyBorder="1" applyAlignment="1">
      <alignment horizontal="left" vertical="center"/>
    </xf>
    <xf numFmtId="0" fontId="3" fillId="2" borderId="32" xfId="0" applyFont="1" applyFill="1" applyBorder="1" applyAlignment="1">
      <alignment horizontal="left" vertical="center"/>
    </xf>
    <xf numFmtId="0" fontId="0" fillId="2" borderId="30" xfId="0" applyFill="1" applyBorder="1" applyAlignment="1">
      <alignment horizontal="left" vertical="center"/>
    </xf>
    <xf numFmtId="0" fontId="0" fillId="2" borderId="31" xfId="0" applyFill="1" applyBorder="1" applyAlignment="1">
      <alignment horizontal="left" vertical="center"/>
    </xf>
    <xf numFmtId="0" fontId="0" fillId="2" borderId="32" xfId="0" applyFill="1" applyBorder="1" applyAlignment="1">
      <alignment horizontal="left" vertical="center"/>
    </xf>
    <xf numFmtId="14" fontId="5" fillId="6" borderId="65" xfId="0" applyNumberFormat="1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/>
    </xf>
    <xf numFmtId="0" fontId="0" fillId="2" borderId="29" xfId="0" applyNumberFormat="1" applyFill="1" applyBorder="1" applyAlignment="1">
      <alignment horizontal="center" vertical="center"/>
    </xf>
    <xf numFmtId="164" fontId="0" fillId="2" borderId="29" xfId="0" applyNumberFormat="1" applyFill="1" applyBorder="1"/>
    <xf numFmtId="0" fontId="0" fillId="4" borderId="0" xfId="0" applyNumberFormat="1" applyFill="1"/>
    <xf numFmtId="14" fontId="5" fillId="6" borderId="66" xfId="0" applyNumberFormat="1" applyFont="1" applyFill="1" applyBorder="1" applyAlignment="1">
      <alignment horizontal="center" vertical="center"/>
    </xf>
    <xf numFmtId="0" fontId="15" fillId="4" borderId="0" xfId="0" applyFont="1" applyFill="1" applyBorder="1"/>
    <xf numFmtId="0" fontId="15" fillId="4" borderId="0" xfId="0" applyFont="1" applyFill="1"/>
    <xf numFmtId="0" fontId="14" fillId="4" borderId="0" xfId="0" applyFont="1" applyFill="1"/>
  </cellXfs>
  <cellStyles count="2">
    <cellStyle name="Lien hypertexte" xfId="1" builtinId="8"/>
    <cellStyle name="Normal" xfId="0" builtinId="0"/>
  </cellStyles>
  <dxfs count="54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border outline="0">
        <top style="double">
          <color indexed="64"/>
        </top>
      </border>
    </dxf>
    <dxf>
      <fill>
        <patternFill patternType="solid">
          <fgColor indexed="64"/>
          <bgColor theme="0" tint="-4.9989318521683403E-2"/>
        </patternFill>
      </fill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/>
        <right style="thick">
          <color indexed="64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/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ck">
          <color indexed="64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/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ck">
          <color indexed="64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border diagonalUp="0" diagonalDown="0">
        <left style="thin">
          <color indexed="64"/>
        </left>
        <right style="medium">
          <color indexed="64"/>
        </right>
        <top/>
        <bottom/>
        <vertical style="thin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  <protection locked="1" hidden="0"/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border diagonalUp="0" diagonalDown="0" outline="0">
        <left style="medium">
          <color auto="1"/>
        </left>
        <right/>
        <top/>
        <bottom/>
      </border>
    </dxf>
    <dxf>
      <border diagonalUp="0" diagonalDown="0">
        <left style="thick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 outline="0">
        <left/>
        <right style="medium">
          <color indexed="64"/>
        </right>
        <top/>
        <bottom/>
      </border>
    </dxf>
    <dxf>
      <border diagonalUp="0" diagonalDown="0">
        <left/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/>
        <top/>
        <bottom/>
      </border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/>
        <top/>
        <bottom/>
        <vertical/>
        <horizontal/>
      </border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305496"/>
      <color rgb="FF063871"/>
      <color rgb="FFFF0000"/>
      <color rgb="FFFF87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'Tableau de bord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Template%20-%20Suivi%20des%20march&#233;s%202022.xlsm#'Tableau de bord'!A1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Template%20-%20Suivi%20des%20march&#233;s%202022.xlsm#'Tableau de bord'!A1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Template%20-%20Suivi%20des%20march&#233;s%202022.xlsm#'Tableau de bord'!A1" TargetMode="Externa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5.emf"/></Relationships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6.emf"/><Relationship Id="rId3" Type="http://schemas.openxmlformats.org/officeDocument/2006/relationships/image" Target="../media/image12.emf"/><Relationship Id="rId7" Type="http://schemas.openxmlformats.org/officeDocument/2006/relationships/image" Target="../media/image7.emf"/><Relationship Id="rId2" Type="http://schemas.openxmlformats.org/officeDocument/2006/relationships/image" Target="../media/image10.emf"/><Relationship Id="rId1" Type="http://schemas.openxmlformats.org/officeDocument/2006/relationships/image" Target="../media/image11.emf"/><Relationship Id="rId6" Type="http://schemas.openxmlformats.org/officeDocument/2006/relationships/image" Target="../media/image8.emf"/><Relationship Id="rId5" Type="http://schemas.openxmlformats.org/officeDocument/2006/relationships/image" Target="../media/image9.emf"/><Relationship Id="rId4" Type="http://schemas.openxmlformats.org/officeDocument/2006/relationships/image" Target="../media/image13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14.emf"/><Relationship Id="rId2" Type="http://schemas.openxmlformats.org/officeDocument/2006/relationships/image" Target="../media/image15.emf"/><Relationship Id="rId1" Type="http://schemas.openxmlformats.org/officeDocument/2006/relationships/image" Target="../media/image1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167640</xdr:colOff>
      <xdr:row>0</xdr:row>
      <xdr:rowOff>167640</xdr:rowOff>
    </xdr:from>
    <xdr:to>
      <xdr:col>3</xdr:col>
      <xdr:colOff>99260</xdr:colOff>
      <xdr:row>3</xdr:row>
      <xdr:rowOff>152446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7640" y="167640"/>
          <a:ext cx="2309060" cy="53344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1196340</xdr:colOff>
          <xdr:row>1</xdr:row>
          <xdr:rowOff>76200</xdr:rowOff>
        </xdr:from>
        <xdr:to>
          <xdr:col>6</xdr:col>
          <xdr:colOff>1005840</xdr:colOff>
          <xdr:row>2</xdr:row>
          <xdr:rowOff>236220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+ AFFAIRE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160020</xdr:colOff>
      <xdr:row>0</xdr:row>
      <xdr:rowOff>167640</xdr:rowOff>
    </xdr:from>
    <xdr:to>
      <xdr:col>1</xdr:col>
      <xdr:colOff>1318460</xdr:colOff>
      <xdr:row>3</xdr:row>
      <xdr:rowOff>22906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020" y="167640"/>
          <a:ext cx="2309060" cy="53344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53340</xdr:colOff>
          <xdr:row>1</xdr:row>
          <xdr:rowOff>76200</xdr:rowOff>
        </xdr:from>
        <xdr:to>
          <xdr:col>8</xdr:col>
          <xdr:colOff>106680</xdr:colOff>
          <xdr:row>2</xdr:row>
          <xdr:rowOff>236220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+ INTERVENANTS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1028700</xdr:colOff>
          <xdr:row>1</xdr:row>
          <xdr:rowOff>83820</xdr:rowOff>
        </xdr:from>
        <xdr:to>
          <xdr:col>9</xdr:col>
          <xdr:colOff>830580</xdr:colOff>
          <xdr:row>2</xdr:row>
          <xdr:rowOff>243840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SEGOU U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190500</xdr:colOff>
          <xdr:row>1</xdr:row>
          <xdr:rowOff>83820</xdr:rowOff>
        </xdr:from>
        <xdr:to>
          <xdr:col>8</xdr:col>
          <xdr:colOff>952500</xdr:colOff>
          <xdr:row>2</xdr:row>
          <xdr:rowOff>243840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106680</xdr:colOff>
          <xdr:row>1</xdr:row>
          <xdr:rowOff>83820</xdr:rowOff>
        </xdr:from>
        <xdr:to>
          <xdr:col>3</xdr:col>
          <xdr:colOff>1249680</xdr:colOff>
          <xdr:row>2</xdr:row>
          <xdr:rowOff>243840</xdr:rowOff>
        </xdr:to>
        <xdr:sp macro="" textlink="">
          <xdr:nvSpPr>
            <xdr:cNvPr id="2055" name="Lien1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1310640</xdr:colOff>
          <xdr:row>1</xdr:row>
          <xdr:rowOff>83820</xdr:rowOff>
        </xdr:from>
        <xdr:to>
          <xdr:col>4</xdr:col>
          <xdr:colOff>289560</xdr:colOff>
          <xdr:row>2</xdr:row>
          <xdr:rowOff>243840</xdr:rowOff>
        </xdr:to>
        <xdr:sp macro="" textlink="">
          <xdr:nvSpPr>
            <xdr:cNvPr id="2056" name="Lien2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358140</xdr:colOff>
          <xdr:row>1</xdr:row>
          <xdr:rowOff>83820</xdr:rowOff>
        </xdr:from>
        <xdr:to>
          <xdr:col>5</xdr:col>
          <xdr:colOff>91440</xdr:colOff>
          <xdr:row>2</xdr:row>
          <xdr:rowOff>243840</xdr:rowOff>
        </xdr:to>
        <xdr:sp macro="" textlink="">
          <xdr:nvSpPr>
            <xdr:cNvPr id="2057" name="Lien3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1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342900</xdr:colOff>
          <xdr:row>6</xdr:row>
          <xdr:rowOff>167640</xdr:rowOff>
        </xdr:from>
        <xdr:to>
          <xdr:col>16</xdr:col>
          <xdr:colOff>518160</xdr:colOff>
          <xdr:row>8</xdr:row>
          <xdr:rowOff>167640</xdr:rowOff>
        </xdr:to>
        <xdr:sp macro="" textlink="">
          <xdr:nvSpPr>
            <xdr:cNvPr id="2059" name="DOE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1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312420</xdr:colOff>
          <xdr:row>6</xdr:row>
          <xdr:rowOff>175260</xdr:rowOff>
        </xdr:from>
        <xdr:to>
          <xdr:col>14</xdr:col>
          <xdr:colOff>487680</xdr:colOff>
          <xdr:row>8</xdr:row>
          <xdr:rowOff>152400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1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DT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167640</xdr:colOff>
      <xdr:row>1</xdr:row>
      <xdr:rowOff>0</xdr:rowOff>
    </xdr:from>
    <xdr:to>
      <xdr:col>1</xdr:col>
      <xdr:colOff>1684220</xdr:colOff>
      <xdr:row>4</xdr:row>
      <xdr:rowOff>46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7640" y="182880"/>
          <a:ext cx="2309060" cy="54868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205740</xdr:colOff>
          <xdr:row>44</xdr:row>
          <xdr:rowOff>45720</xdr:rowOff>
        </xdr:from>
        <xdr:to>
          <xdr:col>2</xdr:col>
          <xdr:colOff>335280</xdr:colOff>
          <xdr:row>44</xdr:row>
          <xdr:rowOff>182880</xdr:rowOff>
        </xdr:to>
        <xdr:sp macro="" textlink="">
          <xdr:nvSpPr>
            <xdr:cNvPr id="3073" name="CheckBox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723900</xdr:colOff>
          <xdr:row>44</xdr:row>
          <xdr:rowOff>45720</xdr:rowOff>
        </xdr:from>
        <xdr:to>
          <xdr:col>3</xdr:col>
          <xdr:colOff>68580</xdr:colOff>
          <xdr:row>44</xdr:row>
          <xdr:rowOff>190500</xdr:rowOff>
        </xdr:to>
        <xdr:sp macro="" textlink="">
          <xdr:nvSpPr>
            <xdr:cNvPr id="3074" name="CheckBox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198120</xdr:colOff>
          <xdr:row>57</xdr:row>
          <xdr:rowOff>45720</xdr:rowOff>
        </xdr:from>
        <xdr:to>
          <xdr:col>2</xdr:col>
          <xdr:colOff>335280</xdr:colOff>
          <xdr:row>58</xdr:row>
          <xdr:rowOff>7620</xdr:rowOff>
        </xdr:to>
        <xdr:sp macro="" textlink="">
          <xdr:nvSpPr>
            <xdr:cNvPr id="3077" name="CheckBox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2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723900</xdr:colOff>
          <xdr:row>57</xdr:row>
          <xdr:rowOff>45720</xdr:rowOff>
        </xdr:from>
        <xdr:to>
          <xdr:col>3</xdr:col>
          <xdr:colOff>68580</xdr:colOff>
          <xdr:row>57</xdr:row>
          <xdr:rowOff>190500</xdr:rowOff>
        </xdr:to>
        <xdr:sp macro="" textlink="">
          <xdr:nvSpPr>
            <xdr:cNvPr id="3078" name="CheckBox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2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</xdr:row>
          <xdr:rowOff>114300</xdr:rowOff>
        </xdr:from>
        <xdr:to>
          <xdr:col>4</xdr:col>
          <xdr:colOff>426720</xdr:colOff>
          <xdr:row>3</xdr:row>
          <xdr:rowOff>91440</xdr:rowOff>
        </xdr:to>
        <xdr:sp macro="" textlink="">
          <xdr:nvSpPr>
            <xdr:cNvPr id="3079" name="Lien1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2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487680</xdr:colOff>
          <xdr:row>1</xdr:row>
          <xdr:rowOff>114300</xdr:rowOff>
        </xdr:from>
        <xdr:to>
          <xdr:col>5</xdr:col>
          <xdr:colOff>944880</xdr:colOff>
          <xdr:row>3</xdr:row>
          <xdr:rowOff>91440</xdr:rowOff>
        </xdr:to>
        <xdr:sp macro="" textlink="">
          <xdr:nvSpPr>
            <xdr:cNvPr id="3080" name="Lien2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2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1005840</xdr:colOff>
          <xdr:row>1</xdr:row>
          <xdr:rowOff>114300</xdr:rowOff>
        </xdr:from>
        <xdr:to>
          <xdr:col>6</xdr:col>
          <xdr:colOff>586740</xdr:colOff>
          <xdr:row>3</xdr:row>
          <xdr:rowOff>91440</xdr:rowOff>
        </xdr:to>
        <xdr:sp macro="" textlink="">
          <xdr:nvSpPr>
            <xdr:cNvPr id="3081" name="Lien3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2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320040</xdr:colOff>
          <xdr:row>1</xdr:row>
          <xdr:rowOff>121920</xdr:rowOff>
        </xdr:from>
        <xdr:to>
          <xdr:col>7</xdr:col>
          <xdr:colOff>1432560</xdr:colOff>
          <xdr:row>3</xdr:row>
          <xdr:rowOff>30480</xdr:rowOff>
        </xdr:to>
        <xdr:sp macro="" textlink="">
          <xdr:nvSpPr>
            <xdr:cNvPr id="3082" name="ComboBox1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2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160020</xdr:colOff>
      <xdr:row>0</xdr:row>
      <xdr:rowOff>167640</xdr:rowOff>
    </xdr:from>
    <xdr:to>
      <xdr:col>2</xdr:col>
      <xdr:colOff>548840</xdr:colOff>
      <xdr:row>3</xdr:row>
      <xdr:rowOff>167686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020" y="167640"/>
          <a:ext cx="2309060" cy="54868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739140</xdr:colOff>
          <xdr:row>1</xdr:row>
          <xdr:rowOff>121920</xdr:rowOff>
        </xdr:from>
        <xdr:to>
          <xdr:col>3</xdr:col>
          <xdr:colOff>1882140</xdr:colOff>
          <xdr:row>3</xdr:row>
          <xdr:rowOff>99060</xdr:rowOff>
        </xdr:to>
        <xdr:sp macro="" textlink="">
          <xdr:nvSpPr>
            <xdr:cNvPr id="4097" name="Lie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1943100</xdr:colOff>
          <xdr:row>1</xdr:row>
          <xdr:rowOff>121920</xdr:rowOff>
        </xdr:from>
        <xdr:to>
          <xdr:col>4</xdr:col>
          <xdr:colOff>723900</xdr:colOff>
          <xdr:row>3</xdr:row>
          <xdr:rowOff>99060</xdr:rowOff>
        </xdr:to>
        <xdr:sp macro="" textlink="">
          <xdr:nvSpPr>
            <xdr:cNvPr id="4098" name="Lien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3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784860</xdr:colOff>
          <xdr:row>1</xdr:row>
          <xdr:rowOff>121920</xdr:rowOff>
        </xdr:from>
        <xdr:to>
          <xdr:col>5</xdr:col>
          <xdr:colOff>609600</xdr:colOff>
          <xdr:row>3</xdr:row>
          <xdr:rowOff>99060</xdr:rowOff>
        </xdr:to>
        <xdr:sp macro="" textlink="">
          <xdr:nvSpPr>
            <xdr:cNvPr id="4099" name="Lien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3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_AFFAIRE" displayName="TABLEAU_AFFAIRE" ref="A13:Q17" headerRowDxfId="53" headerRowCellStyle="Normal" dataCellStyle="Normal">
  <autoFilter ref="A13:Q17" xr:uid="{00000000-0009-0000-0100-000002000000}"/>
  <tableColumns count="17">
    <tableColumn id="5" xr3:uid="{00000000-0010-0000-0000-000005000000}" name="DATE CREATION" totalsRowLabel="Total" dataDxfId="52" totalsRowDxfId="51" dataCellStyle="Normal"/>
    <tableColumn id="1" xr3:uid="{00000000-0010-0000-0000-000001000000}" name="AGENCE" totalsRowDxfId="50" dataCellStyle="Normal"/>
    <tableColumn id="3" xr3:uid="{00000000-0010-0000-0000-000003000000}" name="CODE " dataDxfId="49" totalsRowDxfId="48" dataCellStyle="Normal"/>
    <tableColumn id="4" xr3:uid="{00000000-0010-0000-0000-000004000000}" name="  REF CHANTIER" totalsRowDxfId="47" dataCellStyle="Normal"/>
    <tableColumn id="7" xr3:uid="{00000000-0010-0000-0000-000007000000}" name="  MAITRISE D'OUVRAGE" totalsRowDxfId="46" dataCellStyle="Normal"/>
    <tableColumn id="2" xr3:uid="{00000000-0010-0000-0000-000002000000}" name="  MAITRISE D'ŒUVRE" dataDxfId="45" totalsRowDxfId="44"/>
    <tableColumn id="6" xr3:uid="{00000000-0010-0000-0000-000006000000}" name="  DATE PASSATION" dataDxfId="43" totalsRowDxfId="42"/>
    <tableColumn id="9" xr3:uid="{00000000-0010-0000-0000-000009000000}" name="  DATE INTERVENTION" dataDxfId="41" totalsRowDxfId="40" dataCellStyle="Normal"/>
    <tableColumn id="11" xr3:uid="{00000000-0010-0000-0000-00000B000000}" name="   CONDUCTEUR" dataDxfId="39" totalsRowDxfId="38" dataCellStyle="Normal"/>
    <tableColumn id="8" xr3:uid="{00000000-0010-0000-0000-000008000000}" name="CHEF DE CHANTIER" totalsRowFunction="count" dataDxfId="37" totalsRowDxfId="36" dataCellStyle="Normal"/>
    <tableColumn id="10" xr3:uid="{00000000-0010-0000-0000-00000A000000}" name="SOUS-TRAITANT" dataDxfId="35" dataCellStyle="Normal"/>
    <tableColumn id="14" xr3:uid="{00000000-0010-0000-0000-00000E000000}" name="NBR OUVRIER" dataDxfId="34" dataCellStyle="Normal"/>
    <tableColumn id="15" xr3:uid="{00000000-0010-0000-0000-00000F000000}" name="DATE FIN DE CHANTIER" dataDxfId="33" dataCellStyle="Normal"/>
    <tableColumn id="13" xr3:uid="{00000000-0010-0000-0000-00000D000000}" name="DATE DE LA DEMANDE DT" dataDxfId="32" dataCellStyle="Normal"/>
    <tableColumn id="16" xr3:uid="{00000000-0010-0000-0000-000010000000}" name="DATE D'ENVOI DT" dataDxfId="31" dataCellStyle="Normal"/>
    <tableColumn id="12" xr3:uid="{00000000-0010-0000-0000-00000C000000}" name="DATE DE LA DEMANDE DOE" dataDxfId="30" dataCellStyle="Normal"/>
    <tableColumn id="17" xr3:uid="{00000000-0010-0000-0000-000011000000}" name="DATE D'ENVOI DOE" dataDxfId="29" dataCellStyle="Normal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1000000}" name="Tableau5" displayName="Tableau5" ref="A13:K14" insertRow="1" totalsRowShown="0" headerRowDxfId="28" dataDxfId="26" headerRowBorderDxfId="27" tableBorderDxfId="25">
  <autoFilter ref="A13:K14" xr:uid="{00000000-0009-0000-0100-000005000000}"/>
  <tableColumns count="11">
    <tableColumn id="1" xr3:uid="{00000000-0010-0000-0100-000001000000}" name="DATE CREATION" dataDxfId="24"/>
    <tableColumn id="2" xr3:uid="{00000000-0010-0000-0100-000002000000}" name="AGENCE" dataDxfId="23"/>
    <tableColumn id="3" xr3:uid="{00000000-0010-0000-0100-000003000000}" name="CODE " dataDxfId="22"/>
    <tableColumn id="4" xr3:uid="{00000000-0010-0000-0100-000004000000}" name="  REF CHANTIER" dataDxfId="21"/>
    <tableColumn id="5" xr3:uid="{00000000-0010-0000-0100-000005000000}" name="  MAITRISE D'OUVRAGE" dataDxfId="20"/>
    <tableColumn id="6" xr3:uid="{00000000-0010-0000-0100-000006000000}" name="  MAITRISE D'ŒUVRE" dataDxfId="19"/>
    <tableColumn id="7" xr3:uid="{00000000-0010-0000-0100-000007000000}" name="  DATE PASSATION" dataDxfId="18"/>
    <tableColumn id="8" xr3:uid="{00000000-0010-0000-0100-000008000000}" name="  DATE INTERVENTION" dataDxfId="17"/>
    <tableColumn id="9" xr3:uid="{00000000-0010-0000-0100-000009000000}" name="   CONDUCTEUR" dataDxfId="16"/>
    <tableColumn id="10" xr3:uid="{00000000-0010-0000-0100-00000A000000}" name="CHEF DE CHANTIER" dataDxfId="15"/>
    <tableColumn id="11" xr3:uid="{00000000-0010-0000-0100-00000B000000}" name="SOUS-TRAITANT" dataDxfId="14"/>
  </tableColumns>
  <tableStyleInfo name="TableStyleLight1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2000000}" name="SOUS_TRAITANTS" displayName="SOUS_TRAITANTS" ref="E1:E42" totalsRowShown="0" headerRowDxfId="13" dataDxfId="12">
  <autoFilter ref="E1:E42" xr:uid="{00000000-0009-0000-0100-000008000000}"/>
  <tableColumns count="1">
    <tableColumn id="1" xr3:uid="{00000000-0010-0000-0200-000001000000}" name="SOUS-TRAITANTS" dataDxfId="1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3000000}" name="Tableau1" displayName="Tableau1" ref="A1:C45" totalsRowShown="0" headerRowDxfId="10" dataDxfId="9">
  <autoFilter ref="A1:C45" xr:uid="{00000000-0009-0000-0100-000001000000}"/>
  <tableColumns count="3">
    <tableColumn id="1" xr3:uid="{00000000-0010-0000-0300-000001000000}" name="code" dataDxfId="8"/>
    <tableColumn id="2" xr3:uid="{00000000-0010-0000-0300-000002000000}" name="agence" dataDxfId="7"/>
    <tableColumn id="3" xr3:uid="{00000000-0010-0000-0300-000003000000}" name="ctx" dataDxfId="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4000000}" name="AGENCES" displayName="AGENCES" ref="G1:G9" totalsRowShown="0" headerRowDxfId="5" dataDxfId="4">
  <autoFilter ref="G1:G9" xr:uid="{00000000-0009-0000-0100-000003000000}"/>
  <tableColumns count="1">
    <tableColumn id="1" xr3:uid="{00000000-0010-0000-0400-000001000000}" name="AGENCES" dataDxfId="3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5000000}" name="CHEFS_CHANTIER" displayName="CHEFS_CHANTIER" ref="I1:I5" totalsRowShown="0" headerRowDxfId="2" dataDxfId="1">
  <autoFilter ref="I1:I5" xr:uid="{00000000-0009-0000-0100-000004000000}"/>
  <tableColumns count="1">
    <tableColumn id="1" xr3:uid="{00000000-0010-0000-0500-000001000000}" name="Chefs de chantie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Template%20-%20Suivi%20des%20march&#233;s%202022.xlsm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ctrlProp" Target="../ctrlProps/ctrlProp2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3.emf"/><Relationship Id="rId12" Type="http://schemas.openxmlformats.org/officeDocument/2006/relationships/ctrlProp" Target="../ctrlProps/ctrlProp1.xml"/><Relationship Id="rId17" Type="http://schemas.openxmlformats.org/officeDocument/2006/relationships/table" Target="../tables/table1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5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5.emf"/><Relationship Id="rId5" Type="http://schemas.openxmlformats.org/officeDocument/2006/relationships/image" Target="../media/image2.emf"/><Relationship Id="rId15" Type="http://schemas.openxmlformats.org/officeDocument/2006/relationships/ctrlProp" Target="../ctrlProps/ctrlProp4.xml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4.emf"/><Relationship Id="rId1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7.xml"/><Relationship Id="rId13" Type="http://schemas.openxmlformats.org/officeDocument/2006/relationships/image" Target="../media/image10.emf"/><Relationship Id="rId18" Type="http://schemas.openxmlformats.org/officeDocument/2006/relationships/control" Target="../activeX/activeX12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7.emf"/><Relationship Id="rId12" Type="http://schemas.openxmlformats.org/officeDocument/2006/relationships/control" Target="../activeX/activeX9.xml"/><Relationship Id="rId17" Type="http://schemas.openxmlformats.org/officeDocument/2006/relationships/image" Target="../media/image12.emf"/><Relationship Id="rId2" Type="http://schemas.openxmlformats.org/officeDocument/2006/relationships/drawing" Target="../drawings/drawing3.xml"/><Relationship Id="rId16" Type="http://schemas.openxmlformats.org/officeDocument/2006/relationships/control" Target="../activeX/activeX11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6.xml"/><Relationship Id="rId11" Type="http://schemas.openxmlformats.org/officeDocument/2006/relationships/image" Target="../media/image9.emf"/><Relationship Id="rId5" Type="http://schemas.openxmlformats.org/officeDocument/2006/relationships/image" Target="../media/image6.emf"/><Relationship Id="rId15" Type="http://schemas.openxmlformats.org/officeDocument/2006/relationships/image" Target="../media/image11.emf"/><Relationship Id="rId10" Type="http://schemas.openxmlformats.org/officeDocument/2006/relationships/control" Target="../activeX/activeX8.xml"/><Relationship Id="rId19" Type="http://schemas.openxmlformats.org/officeDocument/2006/relationships/image" Target="../media/image13.emf"/><Relationship Id="rId4" Type="http://schemas.openxmlformats.org/officeDocument/2006/relationships/control" Target="../activeX/activeX5.xml"/><Relationship Id="rId9" Type="http://schemas.openxmlformats.org/officeDocument/2006/relationships/image" Target="../media/image8.emf"/><Relationship Id="rId14" Type="http://schemas.openxmlformats.org/officeDocument/2006/relationships/control" Target="../activeX/activeX10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6.emf"/><Relationship Id="rId3" Type="http://schemas.openxmlformats.org/officeDocument/2006/relationships/control" Target="../activeX/activeX13.xml"/><Relationship Id="rId7" Type="http://schemas.openxmlformats.org/officeDocument/2006/relationships/control" Target="../activeX/activeX15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4.xml"/><Relationship Id="rId6" Type="http://schemas.openxmlformats.org/officeDocument/2006/relationships/image" Target="../media/image15.emf"/><Relationship Id="rId5" Type="http://schemas.openxmlformats.org/officeDocument/2006/relationships/control" Target="../activeX/activeX14.xml"/><Relationship Id="rId4" Type="http://schemas.openxmlformats.org/officeDocument/2006/relationships/image" Target="../media/image14.emf"/><Relationship Id="rId9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063871"/>
    <pageSetUpPr fitToPage="1"/>
  </sheetPr>
  <dimension ref="A1:L26"/>
  <sheetViews>
    <sheetView workbookViewId="0">
      <selection activeCell="A20" sqref="A20:L20"/>
    </sheetView>
  </sheetViews>
  <sheetFormatPr baseColWidth="10" defaultRowHeight="14.4"/>
  <cols>
    <col min="1" max="16384" width="11.5546875" style="1"/>
  </cols>
  <sheetData>
    <row r="1" spans="1:12">
      <c r="A1" s="64"/>
      <c r="B1" s="64"/>
      <c r="C1" s="64"/>
      <c r="D1" s="64"/>
      <c r="E1" s="64"/>
      <c r="F1" s="66"/>
      <c r="G1" s="66"/>
      <c r="H1" s="66"/>
      <c r="I1" s="64"/>
      <c r="J1" s="64"/>
      <c r="K1" s="64"/>
      <c r="L1" s="65"/>
    </row>
    <row r="2" spans="1:12">
      <c r="A2" s="66"/>
      <c r="B2" s="66"/>
      <c r="C2" s="66"/>
      <c r="D2" s="66"/>
      <c r="E2" s="66"/>
      <c r="F2" s="66"/>
      <c r="G2" s="128"/>
      <c r="H2" s="129"/>
      <c r="I2" s="66"/>
      <c r="J2" s="124">
        <f ca="1">TODAY()</f>
        <v>44592</v>
      </c>
      <c r="K2" s="125"/>
      <c r="L2" s="67"/>
    </row>
    <row r="3" spans="1:12">
      <c r="A3" s="66"/>
      <c r="B3" s="66"/>
      <c r="C3" s="66"/>
      <c r="D3" s="66"/>
      <c r="E3" s="66"/>
      <c r="F3" s="66"/>
      <c r="G3" s="129"/>
      <c r="H3" s="129"/>
      <c r="I3" s="66"/>
      <c r="J3" s="126"/>
      <c r="K3" s="127"/>
      <c r="L3" s="67"/>
    </row>
    <row r="4" spans="1:12">
      <c r="A4" s="66"/>
      <c r="B4" s="66"/>
      <c r="C4" s="66"/>
      <c r="D4" s="66"/>
      <c r="E4" s="66"/>
      <c r="F4" s="66"/>
      <c r="G4" s="66"/>
      <c r="H4" s="66"/>
      <c r="I4" s="66"/>
      <c r="J4" s="66"/>
      <c r="K4" s="66"/>
      <c r="L4" s="67"/>
    </row>
    <row r="5" spans="1:12" ht="15" thickBot="1">
      <c r="A5" s="66"/>
      <c r="B5" s="66"/>
      <c r="C5" s="66"/>
      <c r="D5" s="66"/>
      <c r="E5" s="66"/>
      <c r="F5" s="66"/>
      <c r="G5" s="66"/>
      <c r="H5" s="66"/>
      <c r="I5" s="66"/>
      <c r="J5" s="66"/>
      <c r="K5" s="66"/>
      <c r="L5" s="67"/>
    </row>
    <row r="6" spans="1:12">
      <c r="A6" s="66"/>
      <c r="B6" s="66"/>
      <c r="C6" s="130" t="s">
        <v>136</v>
      </c>
      <c r="D6" s="131"/>
      <c r="E6" s="131"/>
      <c r="F6" s="131"/>
      <c r="G6" s="131"/>
      <c r="H6" s="131"/>
      <c r="I6" s="131"/>
      <c r="J6" s="132"/>
      <c r="K6" s="66"/>
      <c r="L6" s="67"/>
    </row>
    <row r="7" spans="1:12">
      <c r="A7" s="66"/>
      <c r="B7" s="66"/>
      <c r="C7" s="133"/>
      <c r="D7" s="134"/>
      <c r="E7" s="134"/>
      <c r="F7" s="134"/>
      <c r="G7" s="134"/>
      <c r="H7" s="134"/>
      <c r="I7" s="134"/>
      <c r="J7" s="135"/>
      <c r="K7" s="66"/>
      <c r="L7" s="67"/>
    </row>
    <row r="8" spans="1:12">
      <c r="A8" s="66"/>
      <c r="B8" s="66"/>
      <c r="C8" s="133"/>
      <c r="D8" s="134"/>
      <c r="E8" s="134"/>
      <c r="F8" s="134"/>
      <c r="G8" s="134"/>
      <c r="H8" s="134"/>
      <c r="I8" s="134"/>
      <c r="J8" s="135"/>
      <c r="K8" s="66"/>
      <c r="L8" s="67"/>
    </row>
    <row r="9" spans="1:12">
      <c r="A9" s="66"/>
      <c r="B9" s="66"/>
      <c r="C9" s="133"/>
      <c r="D9" s="134"/>
      <c r="E9" s="134"/>
      <c r="F9" s="134"/>
      <c r="G9" s="134"/>
      <c r="H9" s="134"/>
      <c r="I9" s="134"/>
      <c r="J9" s="135"/>
      <c r="K9" s="66"/>
      <c r="L9" s="67"/>
    </row>
    <row r="10" spans="1:12" ht="15" thickBot="1">
      <c r="A10" s="66"/>
      <c r="B10" s="66"/>
      <c r="C10" s="136"/>
      <c r="D10" s="137"/>
      <c r="E10" s="137"/>
      <c r="F10" s="137"/>
      <c r="G10" s="137"/>
      <c r="H10" s="137"/>
      <c r="I10" s="137"/>
      <c r="J10" s="138"/>
      <c r="K10" s="66"/>
      <c r="L10" s="67"/>
    </row>
    <row r="11" spans="1:12">
      <c r="A11" s="66"/>
      <c r="B11" s="66"/>
      <c r="C11" s="66"/>
      <c r="D11" s="66"/>
      <c r="E11" s="66"/>
      <c r="F11" s="66"/>
      <c r="G11" s="66"/>
      <c r="H11" s="66"/>
      <c r="I11" s="66"/>
      <c r="J11" s="66"/>
      <c r="K11" s="66"/>
      <c r="L11" s="67"/>
    </row>
    <row r="12" spans="1:12" ht="15" thickBot="1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9"/>
    </row>
    <row r="13" spans="1:12" ht="15" thickTop="1">
      <c r="A13" s="4"/>
      <c r="B13" s="2"/>
      <c r="C13" s="2"/>
      <c r="D13" s="2"/>
      <c r="E13" s="2"/>
      <c r="F13" s="2"/>
      <c r="G13" s="2"/>
      <c r="H13" s="2"/>
      <c r="I13" s="2"/>
      <c r="J13" s="2"/>
      <c r="K13" s="2"/>
      <c r="L13" s="5"/>
    </row>
    <row r="14" spans="1:12">
      <c r="A14" s="142" t="s">
        <v>122</v>
      </c>
      <c r="B14" s="143"/>
      <c r="C14" s="143"/>
      <c r="D14" s="143"/>
      <c r="E14" s="143"/>
      <c r="F14" s="143"/>
      <c r="G14" s="143"/>
      <c r="H14" s="143"/>
      <c r="I14" s="143"/>
      <c r="J14" s="143"/>
      <c r="K14" s="143"/>
      <c r="L14" s="144"/>
    </row>
    <row r="15" spans="1:12" ht="14.4" customHeight="1">
      <c r="A15" s="6" t="s">
        <v>1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7"/>
    </row>
    <row r="16" spans="1:12" ht="19.2">
      <c r="A16" s="139" t="s">
        <v>109</v>
      </c>
      <c r="B16" s="140"/>
      <c r="C16" s="140"/>
      <c r="D16" s="140"/>
      <c r="E16" s="140"/>
      <c r="F16" s="140"/>
      <c r="G16" s="140"/>
      <c r="H16" s="140"/>
      <c r="I16" s="140"/>
      <c r="J16" s="140"/>
      <c r="K16" s="140"/>
      <c r="L16" s="141"/>
    </row>
    <row r="17" spans="1:12">
      <c r="A17" s="8"/>
      <c r="B17" s="3"/>
      <c r="C17" s="3"/>
      <c r="D17" s="3"/>
      <c r="E17" s="3"/>
      <c r="F17" s="3"/>
      <c r="G17" s="3"/>
      <c r="H17" s="3"/>
      <c r="I17" s="3"/>
      <c r="J17" s="3"/>
      <c r="K17" s="3"/>
      <c r="L17" s="7"/>
    </row>
    <row r="18" spans="1:12">
      <c r="A18" s="145" t="s">
        <v>120</v>
      </c>
      <c r="B18" s="146"/>
      <c r="C18" s="146"/>
      <c r="D18" s="146"/>
      <c r="E18" s="146"/>
      <c r="F18" s="146"/>
      <c r="G18" s="146"/>
      <c r="H18" s="146"/>
      <c r="I18" s="146"/>
      <c r="J18" s="146"/>
      <c r="K18" s="146"/>
      <c r="L18" s="147"/>
    </row>
    <row r="19" spans="1:12">
      <c r="A19" s="4"/>
      <c r="B19" s="2"/>
      <c r="C19" s="2"/>
      <c r="D19" s="2"/>
      <c r="E19" s="2"/>
      <c r="F19" s="2"/>
      <c r="G19" s="2"/>
      <c r="H19" s="2"/>
      <c r="I19" s="2"/>
      <c r="J19" s="2"/>
      <c r="K19" s="2"/>
      <c r="L19" s="5"/>
    </row>
    <row r="20" spans="1:12" ht="19.2">
      <c r="A20" s="139" t="s">
        <v>121</v>
      </c>
      <c r="B20" s="140"/>
      <c r="C20" s="140"/>
      <c r="D20" s="140"/>
      <c r="E20" s="140"/>
      <c r="F20" s="140"/>
      <c r="G20" s="140"/>
      <c r="H20" s="140"/>
      <c r="I20" s="140"/>
      <c r="J20" s="140"/>
      <c r="K20" s="140"/>
      <c r="L20" s="141"/>
    </row>
    <row r="21" spans="1:12">
      <c r="A21" s="4"/>
      <c r="B21" s="2"/>
      <c r="C21" s="2"/>
      <c r="D21" s="2"/>
      <c r="E21" s="2"/>
      <c r="F21" s="2"/>
      <c r="G21" s="2"/>
      <c r="H21" s="2"/>
      <c r="I21" s="2"/>
      <c r="J21" s="2"/>
      <c r="K21" s="2"/>
      <c r="L21" s="5"/>
    </row>
    <row r="22" spans="1:12">
      <c r="A22" s="142" t="s">
        <v>0</v>
      </c>
      <c r="B22" s="143"/>
      <c r="C22" s="143"/>
      <c r="D22" s="143"/>
      <c r="E22" s="143"/>
      <c r="F22" s="143"/>
      <c r="G22" s="143"/>
      <c r="H22" s="143"/>
      <c r="I22" s="143"/>
      <c r="J22" s="143"/>
      <c r="K22" s="143"/>
      <c r="L22" s="144"/>
    </row>
    <row r="23" spans="1:12">
      <c r="A23" s="4"/>
      <c r="B23" s="2"/>
      <c r="C23" s="2"/>
      <c r="D23" s="2"/>
      <c r="E23" s="2"/>
      <c r="F23" s="2"/>
      <c r="G23" s="2"/>
      <c r="H23" s="2"/>
      <c r="I23" s="2"/>
      <c r="J23" s="2"/>
      <c r="K23" s="2"/>
      <c r="L23" s="5"/>
    </row>
    <row r="24" spans="1:12" ht="19.2">
      <c r="A24" s="139" t="s">
        <v>110</v>
      </c>
      <c r="B24" s="140"/>
      <c r="C24" s="140"/>
      <c r="D24" s="140"/>
      <c r="E24" s="140"/>
      <c r="F24" s="140"/>
      <c r="G24" s="140"/>
      <c r="H24" s="140"/>
      <c r="I24" s="140"/>
      <c r="J24" s="140"/>
      <c r="K24" s="140"/>
      <c r="L24" s="141"/>
    </row>
    <row r="25" spans="1:12" ht="15" thickBot="1">
      <c r="A25" s="9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1"/>
    </row>
    <row r="26" spans="1:12" ht="15" thickTop="1"/>
  </sheetData>
  <mergeCells count="9">
    <mergeCell ref="J2:K3"/>
    <mergeCell ref="G2:H3"/>
    <mergeCell ref="C6:J10"/>
    <mergeCell ref="A24:L24"/>
    <mergeCell ref="A22:L22"/>
    <mergeCell ref="A16:L16"/>
    <mergeCell ref="A14:L14"/>
    <mergeCell ref="A18:L18"/>
    <mergeCell ref="A20:L20"/>
  </mergeCells>
  <hyperlinks>
    <hyperlink ref="A16:L16" r:id="rId1" location="'Tableau_affaires'!A1" display="   - Accès au tableau des affaires" xr:uid="{00000000-0004-0000-0000-000000000000}"/>
    <hyperlink ref="A24:L24" location="Archives!A1" display="   - Accès au tableau des archives " xr:uid="{00000000-0004-0000-0000-000001000000}"/>
    <hyperlink ref="A20:L20" location="Suivi_affaires!A1" display="   - Accès au tableau de suivi des affaires" xr:uid="{00000000-0004-0000-0000-000002000000}"/>
  </hyperlinks>
  <pageMargins left="0.70866141732283472" right="0.70866141732283472" top="0.74803149606299213" bottom="0.74803149606299213" header="0.31496062992125984" footer="0.31496062992125984"/>
  <pageSetup paperSize="9" scale="62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FF8700"/>
    <pageSetUpPr fitToPage="1"/>
  </sheetPr>
  <dimension ref="A1:T17"/>
  <sheetViews>
    <sheetView showGridLines="0" topLeftCell="H1" workbookViewId="0">
      <selection activeCell="N15" sqref="N15"/>
    </sheetView>
  </sheetViews>
  <sheetFormatPr baseColWidth="10" defaultRowHeight="14.4"/>
  <cols>
    <col min="1" max="1" width="16.77734375" style="1" bestFit="1" customWidth="1"/>
    <col min="2" max="2" width="23.5546875" style="1" bestFit="1" customWidth="1"/>
    <col min="3" max="3" width="11.44140625" style="1" customWidth="1"/>
    <col min="4" max="4" width="31.5546875" style="1" customWidth="1"/>
    <col min="5" max="5" width="20.5546875" style="1" customWidth="1"/>
    <col min="6" max="6" width="19.44140625" style="1" customWidth="1"/>
    <col min="7" max="7" width="15.109375" style="1" customWidth="1"/>
    <col min="8" max="8" width="16.33203125" style="1" customWidth="1"/>
    <col min="9" max="9" width="19.5546875" style="1" customWidth="1"/>
    <col min="10" max="10" width="18.77734375" style="1" customWidth="1"/>
    <col min="11" max="11" width="23" style="1" bestFit="1" customWidth="1"/>
    <col min="12" max="12" width="11.33203125" style="1" customWidth="1"/>
    <col min="13" max="13" width="14.5546875" style="1" bestFit="1" customWidth="1"/>
    <col min="14" max="17" width="12.21875" style="1" customWidth="1"/>
    <col min="18" max="16384" width="11.5546875" style="1"/>
  </cols>
  <sheetData>
    <row r="1" spans="1:20">
      <c r="A1" s="16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07"/>
      <c r="N1" s="17"/>
      <c r="O1" s="107"/>
      <c r="P1" s="17"/>
      <c r="Q1" s="107"/>
      <c r="R1" s="17"/>
      <c r="S1" s="17"/>
      <c r="T1" s="17"/>
    </row>
    <row r="2" spans="1:20">
      <c r="A2" s="16"/>
      <c r="B2" s="17"/>
      <c r="C2" s="17"/>
      <c r="D2" s="154"/>
      <c r="E2" s="154"/>
      <c r="F2" s="154"/>
      <c r="G2" s="154"/>
      <c r="H2" s="154"/>
      <c r="I2" s="154"/>
      <c r="J2" s="17"/>
      <c r="K2" s="17"/>
      <c r="L2" s="17"/>
      <c r="M2" s="107"/>
      <c r="N2" s="17"/>
      <c r="O2" s="107"/>
      <c r="P2" s="17"/>
      <c r="Q2" s="107"/>
      <c r="R2" s="17"/>
      <c r="S2" s="17"/>
      <c r="T2" s="17"/>
    </row>
    <row r="3" spans="1:20" ht="24.6" customHeight="1">
      <c r="A3" s="16"/>
      <c r="B3" s="17"/>
      <c r="C3" s="17"/>
      <c r="D3" s="154"/>
      <c r="E3" s="154"/>
      <c r="F3" s="154"/>
      <c r="G3" s="154"/>
      <c r="H3" s="154"/>
      <c r="I3" s="154"/>
      <c r="J3" s="17"/>
      <c r="K3" s="17"/>
      <c r="L3" s="17"/>
      <c r="M3" s="107"/>
      <c r="N3" s="17"/>
      <c r="O3" s="107"/>
      <c r="P3" s="17"/>
      <c r="Q3" s="107"/>
      <c r="R3" s="17"/>
      <c r="S3" s="17"/>
      <c r="T3" s="17"/>
    </row>
    <row r="4" spans="1:20">
      <c r="A4" s="16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07"/>
      <c r="N4" s="17"/>
      <c r="O4" s="107"/>
      <c r="P4" s="17"/>
      <c r="Q4" s="107"/>
      <c r="R4" s="17"/>
      <c r="S4" s="17"/>
      <c r="T4" s="17"/>
    </row>
    <row r="5" spans="1:20">
      <c r="A5" s="16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07"/>
      <c r="N5" s="17"/>
      <c r="O5" s="107"/>
      <c r="P5" s="17"/>
      <c r="Q5" s="107"/>
      <c r="R5" s="17"/>
      <c r="S5" s="17"/>
      <c r="T5" s="17"/>
    </row>
    <row r="6" spans="1:20">
      <c r="A6" s="16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07"/>
      <c r="N6" s="17"/>
      <c r="O6" s="107"/>
      <c r="P6" s="17"/>
      <c r="Q6" s="107"/>
      <c r="R6" s="17"/>
      <c r="S6" s="17"/>
      <c r="T6" s="17"/>
    </row>
    <row r="7" spans="1:20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07"/>
      <c r="N7" s="17"/>
      <c r="O7" s="107"/>
      <c r="P7" s="17"/>
      <c r="Q7" s="107"/>
      <c r="R7" s="17"/>
      <c r="S7" s="17"/>
      <c r="T7" s="17"/>
    </row>
    <row r="8" spans="1:20">
      <c r="A8" s="16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07"/>
      <c r="N8" s="17"/>
      <c r="O8" s="107"/>
      <c r="P8" s="17"/>
      <c r="Q8" s="107"/>
      <c r="R8" s="17"/>
      <c r="S8" s="17"/>
      <c r="T8" s="17"/>
    </row>
    <row r="9" spans="1:20">
      <c r="A9" s="16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07"/>
      <c r="N9" s="17"/>
      <c r="O9" s="107"/>
      <c r="P9" s="17"/>
      <c r="Q9" s="107"/>
      <c r="R9" s="17"/>
      <c r="S9" s="17"/>
      <c r="T9" s="17"/>
    </row>
    <row r="10" spans="1:20">
      <c r="A10" s="16"/>
      <c r="B10" s="17"/>
      <c r="C10" s="17"/>
      <c r="D10" s="17"/>
      <c r="E10" s="17"/>
      <c r="F10" s="17"/>
      <c r="G10" s="18"/>
      <c r="H10" s="18"/>
      <c r="I10" s="18"/>
      <c r="J10" s="18"/>
      <c r="K10" s="18"/>
      <c r="L10" s="18"/>
      <c r="M10" s="108"/>
      <c r="N10" s="18"/>
      <c r="O10" s="108"/>
      <c r="P10" s="18"/>
      <c r="Q10" s="108"/>
      <c r="R10" s="18"/>
      <c r="S10" s="18"/>
      <c r="T10" s="18"/>
    </row>
    <row r="11" spans="1:20" ht="14.4" customHeight="1">
      <c r="A11" s="148" t="s">
        <v>106</v>
      </c>
      <c r="B11" s="149"/>
      <c r="C11" s="149"/>
      <c r="D11" s="149"/>
      <c r="E11" s="149"/>
      <c r="F11" s="150"/>
      <c r="G11" s="155" t="s">
        <v>105</v>
      </c>
      <c r="H11" s="156"/>
      <c r="I11" s="156"/>
      <c r="J11" s="156"/>
      <c r="K11" s="156"/>
      <c r="L11" s="156"/>
      <c r="M11" s="156"/>
      <c r="N11" s="155" t="s">
        <v>177</v>
      </c>
      <c r="O11" s="159"/>
      <c r="P11" s="155" t="s">
        <v>178</v>
      </c>
      <c r="Q11" s="159"/>
      <c r="R11" s="106"/>
      <c r="S11" s="106"/>
      <c r="T11" s="106"/>
    </row>
    <row r="12" spans="1:20" ht="15" customHeight="1" thickBot="1">
      <c r="A12" s="151"/>
      <c r="B12" s="152"/>
      <c r="C12" s="152"/>
      <c r="D12" s="152"/>
      <c r="E12" s="152"/>
      <c r="F12" s="153"/>
      <c r="G12" s="157"/>
      <c r="H12" s="158"/>
      <c r="I12" s="158"/>
      <c r="J12" s="158"/>
      <c r="K12" s="158"/>
      <c r="L12" s="158"/>
      <c r="M12" s="158"/>
      <c r="N12" s="157"/>
      <c r="O12" s="160"/>
      <c r="P12" s="157"/>
      <c r="Q12" s="160"/>
      <c r="R12" s="29"/>
      <c r="S12" s="29"/>
      <c r="T12" s="29"/>
    </row>
    <row r="13" spans="1:20" ht="48.6" customHeight="1" thickTop="1">
      <c r="A13" s="20" t="s">
        <v>94</v>
      </c>
      <c r="B13" s="21" t="s">
        <v>3</v>
      </c>
      <c r="C13" s="21" t="s">
        <v>2</v>
      </c>
      <c r="D13" s="22" t="s">
        <v>43</v>
      </c>
      <c r="E13" s="22" t="s">
        <v>44</v>
      </c>
      <c r="F13" s="113" t="s">
        <v>45</v>
      </c>
      <c r="G13" s="114" t="s">
        <v>93</v>
      </c>
      <c r="H13" s="97" t="s">
        <v>115</v>
      </c>
      <c r="I13" s="22" t="s">
        <v>116</v>
      </c>
      <c r="J13" s="30" t="s">
        <v>117</v>
      </c>
      <c r="K13" s="121" t="s">
        <v>118</v>
      </c>
      <c r="L13" s="109" t="s">
        <v>168</v>
      </c>
      <c r="M13" s="110" t="s">
        <v>169</v>
      </c>
      <c r="N13" s="117" t="s">
        <v>181</v>
      </c>
      <c r="O13" s="110" t="s">
        <v>182</v>
      </c>
      <c r="P13" s="117" t="s">
        <v>179</v>
      </c>
      <c r="Q13" s="110" t="s">
        <v>180</v>
      </c>
    </row>
    <row r="14" spans="1:20" s="27" customFormat="1" ht="6" hidden="1" customHeight="1">
      <c r="A14" s="19"/>
      <c r="B14" s="26"/>
      <c r="C14" s="23" t="s">
        <v>108</v>
      </c>
      <c r="D14" s="26" t="s">
        <v>107</v>
      </c>
      <c r="E14" s="26" t="s">
        <v>107</v>
      </c>
      <c r="F14" s="26" t="s">
        <v>107</v>
      </c>
      <c r="G14" s="115"/>
      <c r="H14" s="31"/>
      <c r="I14" s="31"/>
      <c r="J14" s="32"/>
      <c r="K14" s="33"/>
      <c r="L14" s="32"/>
      <c r="M14" s="111"/>
      <c r="N14" s="118"/>
      <c r="O14" s="111"/>
      <c r="P14" s="120"/>
      <c r="Q14" s="119"/>
    </row>
    <row r="15" spans="1:20">
      <c r="A15" s="100" t="s">
        <v>113</v>
      </c>
      <c r="B15" s="24" t="s">
        <v>95</v>
      </c>
      <c r="C15" s="25" t="s">
        <v>111</v>
      </c>
      <c r="D15" s="24" t="s">
        <v>119</v>
      </c>
      <c r="E15" s="24" t="s">
        <v>112</v>
      </c>
      <c r="F15" s="38" t="s">
        <v>114</v>
      </c>
      <c r="G15" s="116" t="s">
        <v>123</v>
      </c>
      <c r="H15" s="99" t="s">
        <v>124</v>
      </c>
      <c r="I15" s="34" t="s">
        <v>66</v>
      </c>
      <c r="J15" s="34" t="s">
        <v>103</v>
      </c>
      <c r="K15" s="34" t="s">
        <v>31</v>
      </c>
      <c r="L15" s="98">
        <v>3</v>
      </c>
      <c r="M15" s="112">
        <v>44781</v>
      </c>
      <c r="N15" s="123">
        <v>44562</v>
      </c>
      <c r="O15" s="111" t="s">
        <v>107</v>
      </c>
      <c r="P15" s="118"/>
      <c r="Q15" s="111"/>
    </row>
    <row r="16" spans="1:20">
      <c r="A16" s="100" t="s">
        <v>156</v>
      </c>
      <c r="B16" s="24" t="s">
        <v>95</v>
      </c>
      <c r="C16" s="25" t="s">
        <v>157</v>
      </c>
      <c r="D16" s="24" t="s">
        <v>158</v>
      </c>
      <c r="E16" s="24" t="s">
        <v>159</v>
      </c>
      <c r="F16" s="38" t="s">
        <v>160</v>
      </c>
      <c r="G16" s="116" t="s">
        <v>156</v>
      </c>
      <c r="H16" s="99" t="s">
        <v>124</v>
      </c>
      <c r="I16" s="34" t="s">
        <v>60</v>
      </c>
      <c r="J16" s="34" t="s">
        <v>103</v>
      </c>
      <c r="K16" s="34" t="s">
        <v>31</v>
      </c>
      <c r="L16" s="98">
        <v>4</v>
      </c>
      <c r="M16" s="112">
        <v>44761</v>
      </c>
      <c r="N16" s="118"/>
      <c r="O16" s="111"/>
      <c r="P16" s="118"/>
      <c r="Q16" s="111"/>
    </row>
    <row r="17" spans="1:17">
      <c r="A17" s="100" t="s">
        <v>162</v>
      </c>
      <c r="B17" s="24" t="s">
        <v>95</v>
      </c>
      <c r="C17" s="25" t="s">
        <v>170</v>
      </c>
      <c r="D17" s="24" t="s">
        <v>171</v>
      </c>
      <c r="E17" s="24" t="s">
        <v>172</v>
      </c>
      <c r="F17" s="38" t="s">
        <v>173</v>
      </c>
      <c r="G17" s="116" t="s">
        <v>162</v>
      </c>
      <c r="H17" s="99" t="s">
        <v>174</v>
      </c>
      <c r="I17" s="34" t="s">
        <v>70</v>
      </c>
      <c r="J17" s="34" t="s">
        <v>103</v>
      </c>
      <c r="K17" s="34" t="s">
        <v>9</v>
      </c>
      <c r="L17" s="98" t="s">
        <v>175</v>
      </c>
      <c r="M17" s="111" t="s">
        <v>176</v>
      </c>
      <c r="N17" s="118"/>
      <c r="O17" s="111"/>
      <c r="P17" s="118"/>
      <c r="Q17" s="111"/>
    </row>
  </sheetData>
  <mergeCells count="5">
    <mergeCell ref="A11:F12"/>
    <mergeCell ref="D2:I3"/>
    <mergeCell ref="G11:M12"/>
    <mergeCell ref="N11:O12"/>
    <mergeCell ref="P11:Q12"/>
  </mergeCells>
  <pageMargins left="0.70866141732283472" right="0.70866141732283472" top="0.74803149606299213" bottom="0.74803149606299213" header="0.31496062992125984" footer="0.31496062992125984"/>
  <pageSetup paperSize="9" scale="40" orientation="portrait" r:id="rId1"/>
  <drawing r:id="rId2"/>
  <legacyDrawing r:id="rId3"/>
  <controls>
    <mc:AlternateContent xmlns:mc="http://schemas.openxmlformats.org/markup-compatibility/2006">
      <mc:Choice Requires="x14">
        <control shapeId="2057" r:id="rId4" name="Lien3">
          <controlPr defaultSize="0" autoLine="0" r:id="rId5">
            <anchor moveWithCells="1">
              <from>
                <xdr:col>4</xdr:col>
                <xdr:colOff>358140</xdr:colOff>
                <xdr:row>1</xdr:row>
                <xdr:rowOff>83820</xdr:rowOff>
              </from>
              <to>
                <xdr:col>5</xdr:col>
                <xdr:colOff>91440</xdr:colOff>
                <xdr:row>2</xdr:row>
                <xdr:rowOff>243840</xdr:rowOff>
              </to>
            </anchor>
          </controlPr>
        </control>
      </mc:Choice>
      <mc:Fallback>
        <control shapeId="2057" r:id="rId4" name="Lien3"/>
      </mc:Fallback>
    </mc:AlternateContent>
    <mc:AlternateContent xmlns:mc="http://schemas.openxmlformats.org/markup-compatibility/2006">
      <mc:Choice Requires="x14">
        <control shapeId="2056" r:id="rId6" name="Lien2">
          <controlPr defaultSize="0" autoLine="0" r:id="rId7">
            <anchor moveWithCells="1">
              <from>
                <xdr:col>3</xdr:col>
                <xdr:colOff>1310640</xdr:colOff>
                <xdr:row>1</xdr:row>
                <xdr:rowOff>83820</xdr:rowOff>
              </from>
              <to>
                <xdr:col>4</xdr:col>
                <xdr:colOff>289560</xdr:colOff>
                <xdr:row>2</xdr:row>
                <xdr:rowOff>243840</xdr:rowOff>
              </to>
            </anchor>
          </controlPr>
        </control>
      </mc:Choice>
      <mc:Fallback>
        <control shapeId="2056" r:id="rId6" name="Lien2"/>
      </mc:Fallback>
    </mc:AlternateContent>
    <mc:AlternateContent xmlns:mc="http://schemas.openxmlformats.org/markup-compatibility/2006">
      <mc:Choice Requires="x14">
        <control shapeId="2055" r:id="rId8" name="Lien1">
          <controlPr defaultSize="0" autoLine="0" r:id="rId9">
            <anchor moveWithCells="1">
              <from>
                <xdr:col>3</xdr:col>
                <xdr:colOff>106680</xdr:colOff>
                <xdr:row>1</xdr:row>
                <xdr:rowOff>83820</xdr:rowOff>
              </from>
              <to>
                <xdr:col>3</xdr:col>
                <xdr:colOff>1249680</xdr:colOff>
                <xdr:row>2</xdr:row>
                <xdr:rowOff>243840</xdr:rowOff>
              </to>
            </anchor>
          </controlPr>
        </control>
      </mc:Choice>
      <mc:Fallback>
        <control shapeId="2055" r:id="rId8" name="Lien1"/>
      </mc:Fallback>
    </mc:AlternateContent>
    <mc:AlternateContent xmlns:mc="http://schemas.openxmlformats.org/markup-compatibility/2006">
      <mc:Choice Requires="x14">
        <control shapeId="2059" r:id="rId10" name="DOE">
          <controlPr defaultSize="0" autoLine="0" r:id="rId11">
            <anchor moveWithCells="1">
              <from>
                <xdr:col>15</xdr:col>
                <xdr:colOff>342900</xdr:colOff>
                <xdr:row>6</xdr:row>
                <xdr:rowOff>167640</xdr:rowOff>
              </from>
              <to>
                <xdr:col>16</xdr:col>
                <xdr:colOff>518160</xdr:colOff>
                <xdr:row>8</xdr:row>
                <xdr:rowOff>167640</xdr:rowOff>
              </to>
            </anchor>
          </controlPr>
        </control>
      </mc:Choice>
      <mc:Fallback>
        <control shapeId="2059" r:id="rId10" name="DOE"/>
      </mc:Fallback>
    </mc:AlternateContent>
    <mc:AlternateContent xmlns:mc="http://schemas.openxmlformats.org/markup-compatibility/2006">
      <mc:Choice Requires="x14">
        <control shapeId="2049" r:id="rId12" name="Button 1">
          <controlPr defaultSize="0" print="0" autoFill="0" autoPict="0" macro="[0]!OpenWorksite">
            <anchor moveWithCells="1">
              <from>
                <xdr:col>5</xdr:col>
                <xdr:colOff>1196340</xdr:colOff>
                <xdr:row>1</xdr:row>
                <xdr:rowOff>76200</xdr:rowOff>
              </from>
              <to>
                <xdr:col>6</xdr:col>
                <xdr:colOff>1005840</xdr:colOff>
                <xdr:row>2</xdr:row>
                <xdr:rowOff>236220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0" r:id="rId13" name="Button 2">
          <controlPr defaultSize="0" print="0" autoFill="0" autoPict="0" macro="[0]!OpenSpeakers">
            <anchor moveWithCells="1" sizeWithCells="1">
              <from>
                <xdr:col>7</xdr:col>
                <xdr:colOff>53340</xdr:colOff>
                <xdr:row>1</xdr:row>
                <xdr:rowOff>76200</xdr:rowOff>
              </from>
              <to>
                <xdr:col>8</xdr:col>
                <xdr:colOff>106680</xdr:colOff>
                <xdr:row>2</xdr:row>
                <xdr:rowOff>236220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3" r:id="rId14" name="Button 5">
          <controlPr defaultSize="0" print="0" autoFill="0" autoPict="0" macro="[0]!OpenDelete">
            <anchor moveWithCells="1" sizeWithCells="1">
              <from>
                <xdr:col>8</xdr:col>
                <xdr:colOff>1028700</xdr:colOff>
                <xdr:row>1</xdr:row>
                <xdr:rowOff>83820</xdr:rowOff>
              </from>
              <to>
                <xdr:col>9</xdr:col>
                <xdr:colOff>830580</xdr:colOff>
                <xdr:row>2</xdr:row>
                <xdr:rowOff>243840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4" r:id="rId15" name="Button 6">
          <controlPr defaultSize="0" print="0" autoFill="0" autoPict="0" macro="[0]!OpenArchive">
            <anchor moveWithCells="1" sizeWithCells="1">
              <from>
                <xdr:col>8</xdr:col>
                <xdr:colOff>190500</xdr:colOff>
                <xdr:row>1</xdr:row>
                <xdr:rowOff>83820</xdr:rowOff>
              </from>
              <to>
                <xdr:col>8</xdr:col>
                <xdr:colOff>952500</xdr:colOff>
                <xdr:row>2</xdr:row>
                <xdr:rowOff>243840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1" r:id="rId16" name="Button 13">
          <controlPr defaultSize="0" print="0" autoFill="0" autoPict="0" macro="[0]!OpenDT">
            <anchor moveWithCells="1" sizeWithCells="1">
              <from>
                <xdr:col>13</xdr:col>
                <xdr:colOff>312420</xdr:colOff>
                <xdr:row>6</xdr:row>
                <xdr:rowOff>175260</xdr:rowOff>
              </from>
              <to>
                <xdr:col>14</xdr:col>
                <xdr:colOff>487680</xdr:colOff>
                <xdr:row>8</xdr:row>
                <xdr:rowOff>152400</xdr:rowOff>
              </to>
            </anchor>
          </controlPr>
        </control>
      </mc:Choice>
    </mc:AlternateContent>
  </controls>
  <tableParts count="1">
    <tablePart r:id="rId17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>
    <tabColor theme="7"/>
  </sheetPr>
  <dimension ref="A1:O89"/>
  <sheetViews>
    <sheetView tabSelected="1" topLeftCell="A51" zoomScaleNormal="100" workbookViewId="0">
      <selection activeCell="H87" sqref="H87"/>
    </sheetView>
  </sheetViews>
  <sheetFormatPr baseColWidth="10" defaultRowHeight="14.4"/>
  <cols>
    <col min="1" max="1" width="11.5546875" style="1"/>
    <col min="2" max="2" width="28.77734375" style="1" customWidth="1"/>
    <col min="3" max="3" width="11.5546875" style="1"/>
    <col min="4" max="4" width="11" style="1" customWidth="1"/>
    <col min="5" max="5" width="11.5546875" style="1"/>
    <col min="6" max="6" width="22.77734375" style="1" customWidth="1"/>
    <col min="7" max="7" width="26.88671875" style="1" customWidth="1"/>
    <col min="8" max="8" width="21" style="1" bestFit="1" customWidth="1"/>
    <col min="9" max="9" width="13.33203125" style="1" customWidth="1"/>
    <col min="10" max="16384" width="11.5546875" style="1"/>
  </cols>
  <sheetData>
    <row r="1" spans="1:10">
      <c r="A1" s="50"/>
      <c r="B1" s="51"/>
      <c r="C1" s="51"/>
      <c r="D1" s="51"/>
      <c r="E1" s="51"/>
      <c r="F1" s="51"/>
      <c r="G1" s="51"/>
      <c r="H1" s="51"/>
      <c r="I1" s="51"/>
      <c r="J1" s="52"/>
    </row>
    <row r="2" spans="1:10">
      <c r="A2" s="53"/>
      <c r="B2" s="17"/>
      <c r="C2" s="17"/>
      <c r="D2" s="17"/>
      <c r="E2" s="17"/>
      <c r="F2" s="17"/>
      <c r="G2" s="17"/>
      <c r="H2" s="17"/>
      <c r="I2" s="17"/>
      <c r="J2" s="54"/>
    </row>
    <row r="3" spans="1:10">
      <c r="A3" s="53"/>
      <c r="B3" s="17"/>
      <c r="C3" s="17"/>
      <c r="D3" s="17"/>
      <c r="E3" s="17"/>
      <c r="F3" s="17"/>
      <c r="G3" s="17"/>
      <c r="H3" s="17"/>
      <c r="I3" s="17"/>
      <c r="J3" s="54"/>
    </row>
    <row r="4" spans="1:10">
      <c r="A4" s="53"/>
      <c r="B4" s="17"/>
      <c r="C4" s="17"/>
      <c r="D4" s="17"/>
      <c r="E4" s="17"/>
      <c r="F4" s="17"/>
      <c r="G4" s="17"/>
      <c r="H4" s="17"/>
      <c r="I4" s="17"/>
      <c r="J4" s="54"/>
    </row>
    <row r="5" spans="1:10" ht="15" thickBot="1">
      <c r="A5" s="53"/>
      <c r="B5" s="17"/>
      <c r="C5" s="17"/>
      <c r="D5" s="17"/>
      <c r="E5" s="17"/>
      <c r="F5" s="17"/>
      <c r="G5" s="17"/>
      <c r="H5" s="17"/>
      <c r="I5" s="17"/>
      <c r="J5" s="54"/>
    </row>
    <row r="6" spans="1:10">
      <c r="A6" s="53"/>
      <c r="B6" s="17"/>
      <c r="C6" s="171" t="s">
        <v>134</v>
      </c>
      <c r="D6" s="172"/>
      <c r="E6" s="172"/>
      <c r="F6" s="172"/>
      <c r="G6" s="172"/>
      <c r="H6" s="173"/>
      <c r="I6" s="17"/>
      <c r="J6" s="54"/>
    </row>
    <row r="7" spans="1:10">
      <c r="A7" s="53"/>
      <c r="B7" s="17"/>
      <c r="C7" s="174"/>
      <c r="D7" s="158"/>
      <c r="E7" s="158"/>
      <c r="F7" s="158"/>
      <c r="G7" s="158"/>
      <c r="H7" s="175"/>
      <c r="I7" s="17"/>
      <c r="J7" s="54"/>
    </row>
    <row r="8" spans="1:10" ht="15" thickBot="1">
      <c r="A8" s="53"/>
      <c r="B8" s="17"/>
      <c r="C8" s="176"/>
      <c r="D8" s="177"/>
      <c r="E8" s="177"/>
      <c r="F8" s="177"/>
      <c r="G8" s="177"/>
      <c r="H8" s="178"/>
      <c r="I8" s="17"/>
      <c r="J8" s="54"/>
    </row>
    <row r="9" spans="1:10" ht="15" thickBot="1">
      <c r="A9" s="53"/>
      <c r="B9" s="17"/>
      <c r="C9" s="17"/>
      <c r="D9" s="17"/>
      <c r="E9" s="17"/>
      <c r="F9" s="17"/>
      <c r="G9" s="17"/>
      <c r="H9" s="17"/>
      <c r="I9" s="17"/>
      <c r="J9" s="54"/>
    </row>
    <row r="10" spans="1:10">
      <c r="A10" s="53"/>
      <c r="B10" s="17"/>
      <c r="C10" s="17"/>
      <c r="D10" s="17"/>
      <c r="E10" s="17"/>
      <c r="F10" s="185">
        <f ca="1">TODAY()</f>
        <v>44592</v>
      </c>
      <c r="G10" s="17"/>
      <c r="H10" s="17"/>
      <c r="I10" s="17"/>
      <c r="J10" s="54"/>
    </row>
    <row r="11" spans="1:10" ht="14.4" customHeight="1" thickBot="1">
      <c r="A11" s="55"/>
      <c r="B11" s="28"/>
      <c r="C11" s="28"/>
      <c r="D11" s="28"/>
      <c r="E11" s="28"/>
      <c r="F11" s="190"/>
      <c r="G11" s="29"/>
      <c r="H11" s="29"/>
      <c r="I11" s="29"/>
      <c r="J11" s="56"/>
    </row>
    <row r="12" spans="1:10" ht="15" customHeight="1">
      <c r="A12" s="57"/>
      <c r="B12" s="58"/>
      <c r="C12" s="58"/>
      <c r="D12" s="58"/>
      <c r="E12" s="58"/>
      <c r="F12" s="58"/>
      <c r="G12" s="59"/>
      <c r="H12" s="59"/>
      <c r="I12" s="59"/>
      <c r="J12" s="60"/>
    </row>
    <row r="13" spans="1:10">
      <c r="A13" s="40"/>
      <c r="B13" s="41"/>
      <c r="C13" s="41"/>
      <c r="D13" s="41"/>
      <c r="E13" s="41"/>
      <c r="F13" s="41"/>
      <c r="G13" s="41"/>
      <c r="H13" s="41"/>
      <c r="I13" s="41"/>
      <c r="J13" s="42"/>
    </row>
    <row r="14" spans="1:10" ht="15.6">
      <c r="A14" s="43"/>
      <c r="B14" s="44" t="s">
        <v>126</v>
      </c>
      <c r="C14" s="95" t="s">
        <v>111</v>
      </c>
      <c r="D14" s="38"/>
      <c r="E14" s="38"/>
      <c r="F14" s="38"/>
      <c r="G14" s="45" t="s">
        <v>132</v>
      </c>
      <c r="H14" s="80" t="s">
        <v>113</v>
      </c>
      <c r="I14" s="38"/>
      <c r="J14" s="46"/>
    </row>
    <row r="15" spans="1:10">
      <c r="A15" s="43"/>
      <c r="B15" s="38"/>
      <c r="C15" s="38"/>
      <c r="D15" s="38"/>
      <c r="E15" s="38"/>
      <c r="F15" s="38"/>
      <c r="G15" s="38"/>
      <c r="H15" s="38"/>
      <c r="I15" s="38"/>
      <c r="J15" s="46"/>
    </row>
    <row r="16" spans="1:10" ht="15.6">
      <c r="A16" s="43"/>
      <c r="B16" s="45" t="s">
        <v>130</v>
      </c>
      <c r="C16" s="179" t="s">
        <v>119</v>
      </c>
      <c r="D16" s="180"/>
      <c r="E16" s="181"/>
      <c r="F16" s="38"/>
      <c r="G16" s="45" t="s">
        <v>131</v>
      </c>
      <c r="H16" s="78" t="s">
        <v>123</v>
      </c>
      <c r="I16" s="38"/>
      <c r="J16" s="46"/>
    </row>
    <row r="17" spans="1:10">
      <c r="A17" s="43"/>
      <c r="B17" s="38"/>
      <c r="C17" s="38"/>
      <c r="D17" s="38"/>
      <c r="E17" s="38"/>
      <c r="F17" s="38"/>
      <c r="G17" s="38"/>
      <c r="H17" s="38"/>
      <c r="I17" s="38"/>
      <c r="J17" s="46"/>
    </row>
    <row r="18" spans="1:10" ht="15.6">
      <c r="A18" s="43"/>
      <c r="B18" s="45" t="s">
        <v>127</v>
      </c>
      <c r="C18" s="182" t="s">
        <v>66</v>
      </c>
      <c r="D18" s="183"/>
      <c r="E18" s="184"/>
      <c r="F18" s="38"/>
      <c r="G18" s="45" t="s">
        <v>133</v>
      </c>
      <c r="H18" s="93">
        <v>44602</v>
      </c>
      <c r="I18" s="38"/>
      <c r="J18" s="46"/>
    </row>
    <row r="19" spans="1:10">
      <c r="A19" s="43"/>
      <c r="B19" s="38"/>
      <c r="C19" s="38"/>
      <c r="D19" s="38"/>
      <c r="E19" s="38"/>
      <c r="F19" s="38"/>
      <c r="G19" s="38"/>
      <c r="H19" s="38"/>
      <c r="I19" s="38"/>
      <c r="J19" s="46"/>
    </row>
    <row r="20" spans="1:10" ht="15.6">
      <c r="A20" s="43"/>
      <c r="B20" s="45" t="s">
        <v>128</v>
      </c>
      <c r="C20" s="182" t="s">
        <v>103</v>
      </c>
      <c r="D20" s="183"/>
      <c r="E20" s="184"/>
      <c r="F20" s="38"/>
      <c r="G20" s="45" t="s">
        <v>153</v>
      </c>
      <c r="H20" s="93">
        <v>44622</v>
      </c>
      <c r="I20" s="38"/>
      <c r="J20" s="46"/>
    </row>
    <row r="21" spans="1:10">
      <c r="A21" s="43"/>
      <c r="B21" s="38"/>
      <c r="C21" s="38"/>
      <c r="D21" s="38"/>
      <c r="E21" s="38"/>
      <c r="F21" s="38"/>
      <c r="G21" s="38"/>
      <c r="H21" s="38"/>
      <c r="I21" s="38"/>
      <c r="J21" s="46"/>
    </row>
    <row r="22" spans="1:10" ht="15.6">
      <c r="A22" s="43"/>
      <c r="B22" s="45" t="s">
        <v>129</v>
      </c>
      <c r="C22" s="182" t="s">
        <v>31</v>
      </c>
      <c r="D22" s="183"/>
      <c r="E22" s="184"/>
      <c r="F22" s="38"/>
      <c r="G22" s="45" t="s">
        <v>135</v>
      </c>
      <c r="H22" s="94">
        <v>3</v>
      </c>
      <c r="I22" s="38"/>
      <c r="J22" s="46"/>
    </row>
    <row r="23" spans="1:10">
      <c r="A23" s="47"/>
      <c r="B23" s="48"/>
      <c r="C23" s="48"/>
      <c r="D23" s="48"/>
      <c r="E23" s="48"/>
      <c r="F23" s="48"/>
      <c r="G23" s="48"/>
      <c r="H23" s="48"/>
      <c r="I23" s="48"/>
      <c r="J23" s="49"/>
    </row>
    <row r="24" spans="1:10" ht="5.4" customHeight="1">
      <c r="A24" s="61"/>
      <c r="B24" s="62"/>
      <c r="C24" s="62"/>
      <c r="D24" s="62"/>
      <c r="E24" s="62"/>
      <c r="F24" s="62"/>
      <c r="G24" s="62"/>
      <c r="H24" s="62"/>
      <c r="I24" s="62"/>
      <c r="J24" s="63"/>
    </row>
    <row r="25" spans="1:10">
      <c r="A25" s="40"/>
      <c r="B25" s="41"/>
      <c r="C25" s="41"/>
      <c r="D25" s="41"/>
      <c r="E25" s="41"/>
      <c r="F25" s="41"/>
      <c r="G25" s="41"/>
      <c r="H25" s="41"/>
      <c r="I25" s="41"/>
      <c r="J25" s="42"/>
    </row>
    <row r="26" spans="1:10">
      <c r="A26" s="43"/>
      <c r="B26" s="38"/>
      <c r="C26" s="38"/>
      <c r="D26" s="38"/>
      <c r="E26" s="169" t="s">
        <v>137</v>
      </c>
      <c r="F26" s="169"/>
      <c r="G26" s="38"/>
      <c r="H26" s="38"/>
      <c r="I26" s="38"/>
      <c r="J26" s="46"/>
    </row>
    <row r="27" spans="1:10">
      <c r="A27" s="43"/>
      <c r="B27" s="38"/>
      <c r="C27" s="38"/>
      <c r="D27" s="38"/>
      <c r="E27" s="169"/>
      <c r="F27" s="169"/>
      <c r="G27" s="38"/>
      <c r="H27" s="38"/>
      <c r="I27" s="38"/>
      <c r="J27" s="46"/>
    </row>
    <row r="28" spans="1:10">
      <c r="A28" s="43"/>
      <c r="B28" s="38"/>
      <c r="C28" s="38"/>
      <c r="D28" s="38"/>
      <c r="E28" s="38"/>
      <c r="F28" s="38"/>
      <c r="G28" s="38"/>
      <c r="H28" s="38"/>
      <c r="I28" s="38"/>
      <c r="J28" s="46"/>
    </row>
    <row r="29" spans="1:10" ht="15.6">
      <c r="A29" s="43"/>
      <c r="B29" s="38"/>
      <c r="C29" s="170" t="s">
        <v>139</v>
      </c>
      <c r="D29" s="170"/>
      <c r="E29" s="38"/>
      <c r="F29" s="71" t="s">
        <v>140</v>
      </c>
      <c r="G29" s="38"/>
      <c r="H29" s="38"/>
      <c r="I29" s="38"/>
      <c r="J29" s="46"/>
    </row>
    <row r="30" spans="1:10">
      <c r="A30" s="43"/>
      <c r="B30" s="38"/>
      <c r="C30" s="38"/>
      <c r="D30" s="38"/>
      <c r="E30" s="38"/>
      <c r="F30" s="38"/>
      <c r="G30" s="38"/>
      <c r="H30" s="38"/>
      <c r="I30" s="38"/>
      <c r="J30" s="46"/>
    </row>
    <row r="31" spans="1:10" ht="15.6">
      <c r="A31" s="43"/>
      <c r="B31" s="45" t="s">
        <v>138</v>
      </c>
      <c r="C31" s="161">
        <v>44593</v>
      </c>
      <c r="D31" s="162"/>
      <c r="E31" s="38"/>
      <c r="F31" s="78" t="s">
        <v>107</v>
      </c>
      <c r="G31" s="122" t="str">
        <f ca="1">IF(C31+20&lt;$F$10," Date d'envoi échu",IF(C31+20=$F$10,"Dernier jour d'envoi DT",""))</f>
        <v/>
      </c>
      <c r="H31" s="38"/>
      <c r="I31" s="38"/>
      <c r="J31" s="46"/>
    </row>
    <row r="32" spans="1:10">
      <c r="A32" s="43"/>
      <c r="B32" s="38"/>
      <c r="C32" s="38"/>
      <c r="D32" s="38"/>
      <c r="E32" s="38"/>
      <c r="F32" s="38"/>
      <c r="G32" s="38"/>
      <c r="H32" s="38"/>
      <c r="I32" s="38"/>
      <c r="J32" s="46"/>
    </row>
    <row r="33" spans="1:15" ht="15.6">
      <c r="A33" s="43"/>
      <c r="B33" s="45" t="s">
        <v>141</v>
      </c>
      <c r="C33" s="161"/>
      <c r="D33" s="162"/>
      <c r="E33" s="38"/>
      <c r="F33" s="187"/>
      <c r="G33" s="38" t="str">
        <f ca="1">IF(H20-TODAY()&lt;=31,"Fin de chantier dans "&amp;H20-TODAY()&amp;" jours","")</f>
        <v>Fin de chantier dans 30 jours</v>
      </c>
      <c r="H33" s="38"/>
      <c r="I33" s="38"/>
      <c r="J33" s="46"/>
    </row>
    <row r="34" spans="1:15">
      <c r="A34" s="43"/>
      <c r="B34" s="38"/>
      <c r="C34" s="38"/>
      <c r="D34" s="38"/>
      <c r="E34" s="38"/>
      <c r="F34" s="38"/>
      <c r="G34" s="38"/>
      <c r="H34" s="38"/>
      <c r="I34" s="38"/>
      <c r="J34" s="46"/>
      <c r="L34" s="189">
        <f ca="1">H18-F10</f>
        <v>10</v>
      </c>
    </row>
    <row r="35" spans="1:15">
      <c r="A35" s="47"/>
      <c r="B35" s="48"/>
      <c r="C35" s="48"/>
      <c r="D35" s="48"/>
      <c r="E35" s="48"/>
      <c r="F35" s="48"/>
      <c r="G35" s="48"/>
      <c r="H35" s="48"/>
      <c r="I35" s="48"/>
      <c r="J35" s="49"/>
    </row>
    <row r="36" spans="1:15" ht="5.4" customHeight="1">
      <c r="A36" s="166"/>
      <c r="B36" s="167"/>
      <c r="C36" s="167"/>
      <c r="D36" s="167"/>
      <c r="E36" s="167"/>
      <c r="F36" s="167"/>
      <c r="G36" s="167"/>
      <c r="H36" s="167"/>
      <c r="I36" s="167"/>
      <c r="J36" s="168"/>
    </row>
    <row r="37" spans="1:15">
      <c r="A37" s="40"/>
      <c r="B37" s="41"/>
      <c r="C37" s="41"/>
      <c r="D37" s="41"/>
      <c r="E37" s="41"/>
      <c r="F37" s="41"/>
      <c r="G37" s="41"/>
      <c r="H37" s="41"/>
      <c r="I37" s="41"/>
      <c r="J37" s="42"/>
    </row>
    <row r="38" spans="1:15">
      <c r="A38" s="43"/>
      <c r="B38" s="38"/>
      <c r="C38" s="38"/>
      <c r="D38" s="38"/>
      <c r="E38" s="169" t="s">
        <v>118</v>
      </c>
      <c r="F38" s="169"/>
      <c r="G38" s="38"/>
      <c r="H38" s="38"/>
      <c r="I38" s="38"/>
      <c r="J38" s="46"/>
    </row>
    <row r="39" spans="1:15">
      <c r="A39" s="43"/>
      <c r="B39" s="38"/>
      <c r="C39" s="38"/>
      <c r="D39" s="38"/>
      <c r="E39" s="169"/>
      <c r="F39" s="169"/>
      <c r="G39" s="38"/>
      <c r="H39" s="38"/>
      <c r="I39" s="38"/>
      <c r="J39" s="46"/>
    </row>
    <row r="40" spans="1:15" ht="23.4">
      <c r="A40" s="43"/>
      <c r="B40" s="38"/>
      <c r="C40" s="38"/>
      <c r="D40" s="38"/>
      <c r="E40" s="70"/>
      <c r="F40" s="70"/>
      <c r="G40" s="38"/>
      <c r="H40" s="38"/>
      <c r="I40" s="38"/>
      <c r="J40" s="46"/>
    </row>
    <row r="41" spans="1:15" ht="15.6" customHeight="1">
      <c r="A41" s="43"/>
      <c r="B41" s="38"/>
      <c r="C41" s="170" t="s">
        <v>139</v>
      </c>
      <c r="D41" s="170"/>
      <c r="E41" s="70"/>
      <c r="F41" s="71" t="s">
        <v>140</v>
      </c>
      <c r="H41" s="71" t="s">
        <v>161</v>
      </c>
      <c r="I41" s="38"/>
      <c r="J41" s="46"/>
    </row>
    <row r="42" spans="1:15" ht="15.6" customHeight="1">
      <c r="A42" s="43"/>
      <c r="B42" s="38"/>
      <c r="C42" s="38"/>
      <c r="D42" s="38"/>
      <c r="E42" s="169"/>
      <c r="F42" s="169"/>
      <c r="G42" s="38"/>
      <c r="I42" s="38"/>
      <c r="J42" s="46"/>
    </row>
    <row r="43" spans="1:15" ht="15.6">
      <c r="A43" s="43"/>
      <c r="B43" s="45" t="s">
        <v>142</v>
      </c>
      <c r="C43" s="161"/>
      <c r="D43" s="162"/>
      <c r="E43" s="38"/>
      <c r="F43" s="78"/>
      <c r="G43" s="191" t="str">
        <f ca="1">IF($H$18-$F$10&lt;=31,"Intervention dans "&amp;$H$18-$F$10&amp;" jour(s)","")</f>
        <v>Intervention dans 10 jour(s)</v>
      </c>
      <c r="H43" s="188"/>
      <c r="I43" s="191" t="str">
        <f>IF(AND(F43&lt;&gt;"",$H$43=""),IF($F$43-$F$10&lt;7,"il vous reste "&amp;$F$43-$F$10&amp;" jour(s)",""),"")</f>
        <v/>
      </c>
      <c r="J43" s="46"/>
    </row>
    <row r="44" spans="1:15">
      <c r="A44" s="43"/>
      <c r="B44" s="38"/>
      <c r="C44" s="38"/>
      <c r="D44" s="38"/>
      <c r="E44" s="38"/>
      <c r="F44" s="38"/>
      <c r="G44" s="38"/>
      <c r="H44" s="38"/>
      <c r="I44" s="38"/>
      <c r="J44" s="46"/>
      <c r="N44" s="38"/>
      <c r="O44" s="38"/>
    </row>
    <row r="45" spans="1:15" ht="15.6">
      <c r="A45" s="43"/>
      <c r="B45" s="45" t="s">
        <v>154</v>
      </c>
      <c r="C45" s="186" t="s">
        <v>155</v>
      </c>
      <c r="D45" s="186"/>
      <c r="F45" s="39"/>
      <c r="G45" s="38"/>
      <c r="H45" s="78"/>
      <c r="I45" s="193" t="str">
        <f>IF(AND(F43&lt;&gt;"",$H$45=""),IF($F$10-$F$43&lt;=31,"Envoyé il y a "&amp;$F$10-$F$43&amp;" jours",""),"")</f>
        <v/>
      </c>
      <c r="J45" s="46"/>
      <c r="N45" s="38"/>
      <c r="O45" s="38"/>
    </row>
    <row r="46" spans="1:15" ht="15.6">
      <c r="A46" s="43"/>
      <c r="B46" s="38"/>
      <c r="C46" s="74"/>
      <c r="H46" s="38"/>
      <c r="I46" s="38"/>
      <c r="J46" s="46"/>
      <c r="N46" s="38"/>
      <c r="O46" s="38"/>
    </row>
    <row r="47" spans="1:15">
      <c r="A47" s="43"/>
      <c r="B47" s="38"/>
      <c r="C47" s="38"/>
      <c r="D47" s="38"/>
      <c r="E47" s="38"/>
      <c r="F47" s="38"/>
      <c r="G47" s="38"/>
      <c r="H47" s="38"/>
      <c r="I47" s="38"/>
      <c r="J47" s="46"/>
    </row>
    <row r="48" spans="1:15" ht="15.6">
      <c r="A48" s="43"/>
      <c r="B48" s="38"/>
      <c r="C48" s="163" t="s">
        <v>151</v>
      </c>
      <c r="D48" s="163"/>
      <c r="E48" s="38"/>
      <c r="F48" s="72" t="s">
        <v>152</v>
      </c>
      <c r="G48" s="38"/>
      <c r="H48" s="38"/>
      <c r="I48" s="38"/>
      <c r="J48" s="46"/>
    </row>
    <row r="49" spans="1:10">
      <c r="A49" s="43"/>
      <c r="B49" s="38"/>
      <c r="C49" s="38"/>
      <c r="D49" s="38"/>
      <c r="E49" s="38"/>
      <c r="F49" s="38"/>
      <c r="G49" s="38"/>
      <c r="H49" s="38"/>
      <c r="I49" s="38"/>
      <c r="J49" s="46"/>
    </row>
    <row r="50" spans="1:10" ht="15.6">
      <c r="A50" s="43"/>
      <c r="B50" s="45" t="s">
        <v>150</v>
      </c>
      <c r="C50" s="164"/>
      <c r="D50" s="165"/>
      <c r="E50" s="38"/>
      <c r="F50" s="77"/>
      <c r="G50" s="38"/>
      <c r="H50" s="38"/>
      <c r="I50" s="38"/>
      <c r="J50" s="46"/>
    </row>
    <row r="51" spans="1:10" ht="15.6">
      <c r="A51" s="43"/>
      <c r="B51" s="45"/>
      <c r="C51" s="45"/>
      <c r="D51" s="45"/>
      <c r="E51" s="45"/>
      <c r="F51" s="45"/>
      <c r="G51" s="38"/>
      <c r="H51" s="38"/>
      <c r="I51" s="38"/>
      <c r="J51" s="46"/>
    </row>
    <row r="52" spans="1:10" ht="15.6">
      <c r="A52" s="43"/>
      <c r="B52" s="75"/>
      <c r="C52" s="75"/>
      <c r="D52" s="75"/>
      <c r="E52" s="75"/>
      <c r="F52" s="75"/>
      <c r="G52" s="76"/>
      <c r="H52" s="76"/>
      <c r="I52" s="76"/>
      <c r="J52" s="46"/>
    </row>
    <row r="53" spans="1:10" ht="10.8" customHeight="1">
      <c r="A53" s="43"/>
      <c r="B53" s="38"/>
      <c r="C53" s="38"/>
      <c r="D53" s="38"/>
      <c r="E53" s="70"/>
      <c r="F53" s="70"/>
      <c r="G53" s="38"/>
      <c r="H53" s="38"/>
      <c r="I53" s="38"/>
      <c r="J53" s="46"/>
    </row>
    <row r="54" spans="1:10" ht="23.4">
      <c r="A54" s="43"/>
      <c r="B54" s="38"/>
      <c r="C54" s="170" t="s">
        <v>139</v>
      </c>
      <c r="D54" s="170"/>
      <c r="E54" s="82"/>
      <c r="F54" s="81" t="s">
        <v>140</v>
      </c>
      <c r="H54" s="81" t="s">
        <v>143</v>
      </c>
      <c r="I54" s="38"/>
      <c r="J54" s="46"/>
    </row>
    <row r="55" spans="1:10" ht="23.4">
      <c r="A55" s="43"/>
      <c r="B55" s="38"/>
      <c r="C55" s="38"/>
      <c r="D55" s="38"/>
      <c r="E55" s="169"/>
      <c r="F55" s="169"/>
      <c r="G55" s="38"/>
      <c r="I55" s="38"/>
      <c r="J55" s="46"/>
    </row>
    <row r="56" spans="1:10" ht="15.6">
      <c r="A56" s="43"/>
      <c r="B56" s="45" t="s">
        <v>142</v>
      </c>
      <c r="C56" s="161"/>
      <c r="D56" s="162"/>
      <c r="E56" s="38"/>
      <c r="F56" s="78"/>
      <c r="G56" s="191" t="str">
        <f ca="1">IF($H$18-$F$10&lt;=31,"Intervention dans "&amp;$H$18-$F$10&amp;" jour(s)","")</f>
        <v>Intervention dans 10 jour(s)</v>
      </c>
      <c r="H56" s="39"/>
      <c r="I56" s="191" t="str">
        <f>IF(AND($F$56&lt;&gt;"",H56=""),IF($F$56-$F$10&lt;7,"il vous reste "&amp;$F$56-$F$10&amp;" jour(s)",""),"")</f>
        <v/>
      </c>
      <c r="J56" s="46"/>
    </row>
    <row r="57" spans="1:10">
      <c r="A57" s="43"/>
      <c r="B57" s="38"/>
      <c r="C57" s="38"/>
      <c r="D57" s="38"/>
      <c r="E57" s="38"/>
      <c r="F57" s="38"/>
      <c r="G57" s="38"/>
      <c r="H57" s="38"/>
      <c r="I57" s="38"/>
      <c r="J57" s="46"/>
    </row>
    <row r="58" spans="1:10" ht="15.6">
      <c r="A58" s="43"/>
      <c r="B58" s="45" t="s">
        <v>154</v>
      </c>
      <c r="C58" s="186" t="s">
        <v>155</v>
      </c>
      <c r="D58" s="186"/>
      <c r="F58" s="39"/>
      <c r="G58" s="38"/>
      <c r="H58" s="78"/>
      <c r="I58" s="192" t="str">
        <f>IF(AND($F$56&lt;&gt;"",H58=""),IF($F$10-$F$56&lt;=31,"Envoyé il y a "&amp;$F$10-$F$56&amp;" jours",""),"")</f>
        <v/>
      </c>
      <c r="J58" s="46"/>
    </row>
    <row r="59" spans="1:10" ht="15.6">
      <c r="A59" s="43"/>
      <c r="B59" s="38"/>
      <c r="C59" s="74"/>
      <c r="H59" s="38"/>
      <c r="I59" s="38"/>
      <c r="J59" s="46"/>
    </row>
    <row r="60" spans="1:10">
      <c r="A60" s="43"/>
      <c r="B60" s="38"/>
      <c r="C60" s="38"/>
      <c r="D60" s="38"/>
      <c r="E60" s="38"/>
      <c r="F60" s="38"/>
      <c r="G60" s="38"/>
      <c r="H60" s="38"/>
      <c r="I60" s="38"/>
      <c r="J60" s="46"/>
    </row>
    <row r="61" spans="1:10" ht="15.6">
      <c r="A61" s="43"/>
      <c r="B61" s="38"/>
      <c r="C61" s="163" t="s">
        <v>151</v>
      </c>
      <c r="D61" s="163"/>
      <c r="E61" s="38"/>
      <c r="F61" s="83" t="s">
        <v>152</v>
      </c>
      <c r="G61" s="38"/>
      <c r="H61" s="38"/>
      <c r="I61" s="38"/>
      <c r="J61" s="46"/>
    </row>
    <row r="62" spans="1:10">
      <c r="A62" s="43"/>
      <c r="B62" s="38"/>
      <c r="C62" s="38"/>
      <c r="D62" s="38"/>
      <c r="E62" s="38"/>
      <c r="F62" s="38"/>
      <c r="G62" s="38"/>
      <c r="H62" s="38"/>
      <c r="I62" s="38"/>
      <c r="J62" s="46"/>
    </row>
    <row r="63" spans="1:10" ht="15.6">
      <c r="A63" s="43"/>
      <c r="B63" s="45" t="s">
        <v>150</v>
      </c>
      <c r="C63" s="164"/>
      <c r="D63" s="165"/>
      <c r="E63" s="38"/>
      <c r="F63" s="77"/>
      <c r="G63" s="38"/>
      <c r="H63" s="38"/>
      <c r="I63" s="38"/>
      <c r="J63" s="46"/>
    </row>
    <row r="64" spans="1:10" ht="15.6">
      <c r="A64" s="43"/>
      <c r="B64" s="45"/>
      <c r="C64" s="38"/>
      <c r="D64" s="38"/>
      <c r="E64" s="38"/>
      <c r="F64" s="38"/>
      <c r="G64" s="38"/>
      <c r="H64" s="38"/>
      <c r="I64" s="38"/>
      <c r="J64" s="46"/>
    </row>
    <row r="65" spans="1:11">
      <c r="A65" s="43"/>
      <c r="B65" s="38"/>
      <c r="C65" s="38"/>
      <c r="D65" s="38"/>
      <c r="E65" s="38"/>
      <c r="F65" s="38"/>
      <c r="G65" s="38"/>
      <c r="H65" s="38"/>
      <c r="I65" s="38"/>
      <c r="J65" s="46"/>
    </row>
    <row r="66" spans="1:11" ht="5.4" customHeight="1">
      <c r="A66" s="166"/>
      <c r="B66" s="167"/>
      <c r="C66" s="167"/>
      <c r="D66" s="167"/>
      <c r="E66" s="167"/>
      <c r="F66" s="167"/>
      <c r="G66" s="167"/>
      <c r="H66" s="167"/>
      <c r="I66" s="167"/>
      <c r="J66" s="168"/>
    </row>
    <row r="67" spans="1:11">
      <c r="A67" s="40"/>
      <c r="B67" s="41"/>
      <c r="C67" s="41"/>
      <c r="D67" s="41"/>
      <c r="E67" s="41"/>
      <c r="F67" s="41"/>
      <c r="G67" s="41"/>
      <c r="H67" s="41"/>
      <c r="I67" s="41"/>
      <c r="J67" s="42"/>
    </row>
    <row r="68" spans="1:11">
      <c r="A68" s="43"/>
      <c r="B68" s="38"/>
      <c r="C68" s="38"/>
      <c r="D68" s="38"/>
      <c r="E68" s="169" t="s">
        <v>144</v>
      </c>
      <c r="F68" s="169"/>
      <c r="G68" s="38"/>
      <c r="H68" s="38"/>
      <c r="I68" s="38"/>
      <c r="J68" s="46"/>
      <c r="K68" s="1">
        <f ca="1">H18-F10</f>
        <v>10</v>
      </c>
    </row>
    <row r="69" spans="1:11" ht="14.4" customHeight="1">
      <c r="A69" s="43"/>
      <c r="B69" s="38"/>
      <c r="C69" s="38"/>
      <c r="D69" s="38"/>
      <c r="E69" s="169"/>
      <c r="F69" s="169"/>
      <c r="G69" s="38"/>
      <c r="H69" s="38"/>
      <c r="I69" s="38"/>
      <c r="J69" s="46"/>
    </row>
    <row r="70" spans="1:11" ht="14.4" customHeight="1">
      <c r="A70" s="43"/>
      <c r="B70" s="38"/>
      <c r="C70" s="170" t="s">
        <v>139</v>
      </c>
      <c r="D70" s="170"/>
      <c r="E70" s="38"/>
      <c r="F70" s="71" t="s">
        <v>140</v>
      </c>
      <c r="G70" s="38"/>
      <c r="H70" s="38"/>
      <c r="I70" s="38"/>
      <c r="J70" s="46"/>
    </row>
    <row r="71" spans="1:11">
      <c r="A71" s="43"/>
      <c r="B71" s="38"/>
      <c r="C71" s="38"/>
      <c r="D71" s="38"/>
      <c r="E71" s="38"/>
      <c r="F71" s="38"/>
      <c r="G71" s="38"/>
      <c r="H71" s="38"/>
      <c r="I71" s="38"/>
      <c r="J71" s="46"/>
    </row>
    <row r="72" spans="1:11" ht="15.6">
      <c r="A72" s="43"/>
      <c r="B72" s="45" t="s">
        <v>145</v>
      </c>
      <c r="C72" s="161"/>
      <c r="D72" s="162"/>
      <c r="E72" s="38"/>
      <c r="F72" s="79"/>
      <c r="G72" s="38"/>
      <c r="H72" s="38"/>
      <c r="I72" s="38"/>
      <c r="J72" s="46"/>
    </row>
    <row r="73" spans="1:11">
      <c r="A73" s="43"/>
      <c r="B73" s="38"/>
      <c r="C73" s="191" t="str">
        <f ca="1">IF(C72="",IF($H$18-$F$10&lt;=31,"Intervention dans " &amp; $H$18-$F$10 &amp; "jour(s)",""),"")</f>
        <v>Intervention dans 10jour(s)</v>
      </c>
      <c r="D73" s="38"/>
      <c r="E73" s="38"/>
      <c r="F73" s="38"/>
      <c r="G73" s="38"/>
      <c r="H73" s="38"/>
      <c r="I73" s="38"/>
      <c r="J73" s="46"/>
    </row>
    <row r="74" spans="1:11">
      <c r="A74" s="43"/>
      <c r="B74" s="38"/>
      <c r="C74" s="38"/>
      <c r="D74" s="38"/>
      <c r="E74" s="38"/>
      <c r="F74" s="38"/>
      <c r="G74" s="38"/>
      <c r="H74" s="38"/>
      <c r="I74" s="38"/>
      <c r="J74" s="46"/>
    </row>
    <row r="75" spans="1:11">
      <c r="A75" s="47"/>
      <c r="B75" s="48"/>
      <c r="C75" s="48"/>
      <c r="D75" s="48"/>
      <c r="E75" s="48"/>
      <c r="F75" s="48"/>
      <c r="G75" s="48"/>
      <c r="H75" s="48"/>
      <c r="I75" s="48"/>
      <c r="J75" s="49"/>
    </row>
    <row r="76" spans="1:11" ht="5.4" customHeight="1">
      <c r="A76" s="166"/>
      <c r="B76" s="167"/>
      <c r="C76" s="167"/>
      <c r="D76" s="167"/>
      <c r="E76" s="167"/>
      <c r="F76" s="167"/>
      <c r="G76" s="167"/>
      <c r="H76" s="167"/>
      <c r="I76" s="167"/>
      <c r="J76" s="168"/>
    </row>
    <row r="77" spans="1:11">
      <c r="A77" s="40"/>
      <c r="B77" s="41"/>
      <c r="C77" s="41"/>
      <c r="D77" s="41"/>
      <c r="E77" s="41"/>
      <c r="F77" s="41"/>
      <c r="G77" s="41"/>
      <c r="H77" s="41"/>
      <c r="I77" s="41"/>
      <c r="J77" s="42"/>
    </row>
    <row r="78" spans="1:11">
      <c r="A78" s="43"/>
      <c r="B78" s="38"/>
      <c r="C78" s="38"/>
      <c r="D78" s="38"/>
      <c r="E78" s="169" t="s">
        <v>146</v>
      </c>
      <c r="F78" s="169"/>
      <c r="G78" s="38"/>
      <c r="H78" s="38"/>
      <c r="I78" s="38"/>
      <c r="J78" s="46"/>
    </row>
    <row r="79" spans="1:11">
      <c r="A79" s="43"/>
      <c r="B79" s="38"/>
      <c r="C79" s="38"/>
      <c r="D79" s="38"/>
      <c r="E79" s="169"/>
      <c r="F79" s="169"/>
      <c r="G79" s="38"/>
      <c r="H79" s="38"/>
      <c r="I79" s="38"/>
      <c r="J79" s="46"/>
    </row>
    <row r="80" spans="1:11">
      <c r="A80" s="43"/>
      <c r="B80" s="38"/>
      <c r="C80" s="38"/>
      <c r="D80" s="38"/>
      <c r="E80" s="38"/>
      <c r="F80" s="38"/>
      <c r="G80" s="38"/>
      <c r="H80" s="38"/>
      <c r="I80" s="38"/>
      <c r="J80" s="46"/>
    </row>
    <row r="81" spans="1:10" ht="23.4">
      <c r="A81" s="43"/>
      <c r="B81" s="38"/>
      <c r="C81" s="163" t="s">
        <v>139</v>
      </c>
      <c r="D81" s="163"/>
      <c r="E81" s="73"/>
      <c r="F81" s="71" t="s">
        <v>140</v>
      </c>
      <c r="G81" s="38"/>
      <c r="H81" s="38"/>
      <c r="I81" s="38"/>
      <c r="J81" s="46"/>
    </row>
    <row r="82" spans="1:10" ht="23.4">
      <c r="A82" s="43"/>
      <c r="B82" s="38"/>
      <c r="C82" s="38"/>
      <c r="D82" s="38"/>
      <c r="E82" s="169"/>
      <c r="F82" s="169"/>
      <c r="G82" s="38"/>
      <c r="H82" s="38"/>
      <c r="I82" s="38"/>
      <c r="J82" s="46"/>
    </row>
    <row r="83" spans="1:10" ht="15.6">
      <c r="A83" s="43"/>
      <c r="B83" s="45" t="s">
        <v>147</v>
      </c>
      <c r="C83" s="161"/>
      <c r="D83" s="162"/>
      <c r="E83" s="38"/>
      <c r="F83" s="78"/>
      <c r="G83" s="191" t="str">
        <f>IF(F83="","Fin de chantier le " &amp; TEXT(H20,"jj/mm/aaaa"),"")</f>
        <v>Fin de chantier le 02/03/2022</v>
      </c>
      <c r="H83" s="38"/>
      <c r="I83" s="38"/>
      <c r="J83" s="46"/>
    </row>
    <row r="84" spans="1:10">
      <c r="A84" s="43"/>
      <c r="B84" s="38"/>
      <c r="C84" s="38"/>
      <c r="D84" s="38"/>
      <c r="E84" s="38"/>
      <c r="F84" s="38"/>
      <c r="G84" s="38"/>
      <c r="H84" s="38"/>
      <c r="I84" s="38"/>
      <c r="J84" s="46"/>
    </row>
    <row r="85" spans="1:10" ht="15.6">
      <c r="A85" s="43"/>
      <c r="B85" s="45" t="s">
        <v>148</v>
      </c>
      <c r="C85" s="161"/>
      <c r="D85" s="162"/>
      <c r="E85" s="38"/>
      <c r="F85" s="78"/>
      <c r="G85" s="191" t="str">
        <f>IF(F85="","Fin de chantier le " &amp; TEXT(H20,"jj/mm/aaaa"),"")</f>
        <v>Fin de chantier le 02/03/2022</v>
      </c>
      <c r="H85" s="38"/>
      <c r="I85" s="38"/>
      <c r="J85" s="46"/>
    </row>
    <row r="86" spans="1:10">
      <c r="A86" s="43"/>
      <c r="B86" s="38"/>
      <c r="C86" s="38"/>
      <c r="D86" s="38"/>
      <c r="E86" s="38"/>
      <c r="F86" s="38"/>
      <c r="G86" s="38"/>
      <c r="H86" s="38"/>
      <c r="I86" s="38"/>
      <c r="J86" s="46"/>
    </row>
    <row r="87" spans="1:10" ht="15.6">
      <c r="A87" s="43"/>
      <c r="B87" s="45" t="s">
        <v>149</v>
      </c>
      <c r="C87" s="161"/>
      <c r="D87" s="162"/>
      <c r="E87" s="38"/>
      <c r="F87" s="78"/>
      <c r="G87" s="191" t="str">
        <f>IF(F87="","Fin de chantier le " &amp; TEXT(H20,"jj/mm/aaaa"),"")</f>
        <v>Fin de chantier le 02/03/2022</v>
      </c>
      <c r="H87" s="38"/>
      <c r="I87" s="38"/>
      <c r="J87" s="46"/>
    </row>
    <row r="88" spans="1:10">
      <c r="A88" s="43"/>
      <c r="B88" s="38"/>
      <c r="C88" s="38"/>
      <c r="D88" s="38"/>
      <c r="E88" s="38"/>
      <c r="F88" s="38"/>
      <c r="G88" s="38"/>
      <c r="H88" s="38"/>
      <c r="I88" s="38"/>
      <c r="J88" s="46"/>
    </row>
    <row r="89" spans="1:10">
      <c r="A89" s="47"/>
      <c r="B89" s="48"/>
      <c r="C89" s="48"/>
      <c r="D89" s="48"/>
      <c r="E89" s="48"/>
      <c r="F89" s="48"/>
      <c r="G89" s="48"/>
      <c r="H89" s="48"/>
      <c r="I89" s="48"/>
      <c r="J89" s="49"/>
    </row>
  </sheetData>
  <mergeCells count="35">
    <mergeCell ref="C45:D45"/>
    <mergeCell ref="C54:D54"/>
    <mergeCell ref="E55:F55"/>
    <mergeCell ref="C56:D56"/>
    <mergeCell ref="C58:D58"/>
    <mergeCell ref="C6:H8"/>
    <mergeCell ref="E26:F27"/>
    <mergeCell ref="C43:D43"/>
    <mergeCell ref="C41:D41"/>
    <mergeCell ref="C29:D29"/>
    <mergeCell ref="C31:D31"/>
    <mergeCell ref="C33:D33"/>
    <mergeCell ref="E38:F39"/>
    <mergeCell ref="E42:F42"/>
    <mergeCell ref="C16:E16"/>
    <mergeCell ref="C18:E18"/>
    <mergeCell ref="C20:E20"/>
    <mergeCell ref="C22:E22"/>
    <mergeCell ref="A36:J36"/>
    <mergeCell ref="F10:F11"/>
    <mergeCell ref="C83:D83"/>
    <mergeCell ref="C85:D85"/>
    <mergeCell ref="C87:D87"/>
    <mergeCell ref="C48:D48"/>
    <mergeCell ref="C50:D50"/>
    <mergeCell ref="C61:D61"/>
    <mergeCell ref="C63:D63"/>
    <mergeCell ref="A76:J76"/>
    <mergeCell ref="E78:F79"/>
    <mergeCell ref="C81:D81"/>
    <mergeCell ref="E82:F82"/>
    <mergeCell ref="E68:F69"/>
    <mergeCell ref="C70:D70"/>
    <mergeCell ref="C72:D72"/>
    <mergeCell ref="A66:J66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82" r:id="rId4" name="ComboBox1">
          <controlPr defaultSize="0" autoLine="0" r:id="rId5">
            <anchor moveWithCells="1">
              <from>
                <xdr:col>7</xdr:col>
                <xdr:colOff>320040</xdr:colOff>
                <xdr:row>1</xdr:row>
                <xdr:rowOff>121920</xdr:rowOff>
              </from>
              <to>
                <xdr:col>7</xdr:col>
                <xdr:colOff>1432560</xdr:colOff>
                <xdr:row>3</xdr:row>
                <xdr:rowOff>30480</xdr:rowOff>
              </to>
            </anchor>
          </controlPr>
        </control>
      </mc:Choice>
      <mc:Fallback>
        <control shapeId="3082" r:id="rId4" name="ComboBox1"/>
      </mc:Fallback>
    </mc:AlternateContent>
    <mc:AlternateContent xmlns:mc="http://schemas.openxmlformats.org/markup-compatibility/2006">
      <mc:Choice Requires="x14">
        <control shapeId="3081" r:id="rId6" name="Lien3">
          <controlPr defaultSize="0" autoLine="0" r:id="rId7">
            <anchor moveWithCells="1">
              <from>
                <xdr:col>5</xdr:col>
                <xdr:colOff>1005840</xdr:colOff>
                <xdr:row>1</xdr:row>
                <xdr:rowOff>114300</xdr:rowOff>
              </from>
              <to>
                <xdr:col>6</xdr:col>
                <xdr:colOff>586740</xdr:colOff>
                <xdr:row>3</xdr:row>
                <xdr:rowOff>91440</xdr:rowOff>
              </to>
            </anchor>
          </controlPr>
        </control>
      </mc:Choice>
      <mc:Fallback>
        <control shapeId="3081" r:id="rId6" name="Lien3"/>
      </mc:Fallback>
    </mc:AlternateContent>
    <mc:AlternateContent xmlns:mc="http://schemas.openxmlformats.org/markup-compatibility/2006">
      <mc:Choice Requires="x14">
        <control shapeId="3080" r:id="rId8" name="Lien2">
          <controlPr defaultSize="0" autoLine="0" r:id="rId9">
            <anchor moveWithCells="1">
              <from>
                <xdr:col>4</xdr:col>
                <xdr:colOff>487680</xdr:colOff>
                <xdr:row>1</xdr:row>
                <xdr:rowOff>114300</xdr:rowOff>
              </from>
              <to>
                <xdr:col>5</xdr:col>
                <xdr:colOff>944880</xdr:colOff>
                <xdr:row>3</xdr:row>
                <xdr:rowOff>91440</xdr:rowOff>
              </to>
            </anchor>
          </controlPr>
        </control>
      </mc:Choice>
      <mc:Fallback>
        <control shapeId="3080" r:id="rId8" name="Lien2"/>
      </mc:Fallback>
    </mc:AlternateContent>
    <mc:AlternateContent xmlns:mc="http://schemas.openxmlformats.org/markup-compatibility/2006">
      <mc:Choice Requires="x14">
        <control shapeId="3079" r:id="rId10" name="Lien1">
          <controlPr defaultSize="0" autoLine="0" r:id="rId11">
            <anchor moveWithCells="1">
              <from>
                <xdr:col>3</xdr:col>
                <xdr:colOff>38100</xdr:colOff>
                <xdr:row>1</xdr:row>
                <xdr:rowOff>114300</xdr:rowOff>
              </from>
              <to>
                <xdr:col>4</xdr:col>
                <xdr:colOff>426720</xdr:colOff>
                <xdr:row>3</xdr:row>
                <xdr:rowOff>91440</xdr:rowOff>
              </to>
            </anchor>
          </controlPr>
        </control>
      </mc:Choice>
      <mc:Fallback>
        <control shapeId="3079" r:id="rId10" name="Lien1"/>
      </mc:Fallback>
    </mc:AlternateContent>
    <mc:AlternateContent xmlns:mc="http://schemas.openxmlformats.org/markup-compatibility/2006">
      <mc:Choice Requires="x14">
        <control shapeId="3074" r:id="rId12" name="CheckBox2">
          <controlPr defaultSize="0" autoLine="0" r:id="rId13">
            <anchor moveWithCells="1">
              <from>
                <xdr:col>2</xdr:col>
                <xdr:colOff>723900</xdr:colOff>
                <xdr:row>44</xdr:row>
                <xdr:rowOff>45720</xdr:rowOff>
              </from>
              <to>
                <xdr:col>3</xdr:col>
                <xdr:colOff>68580</xdr:colOff>
                <xdr:row>44</xdr:row>
                <xdr:rowOff>190500</xdr:rowOff>
              </to>
            </anchor>
          </controlPr>
        </control>
      </mc:Choice>
      <mc:Fallback>
        <control shapeId="3074" r:id="rId12" name="CheckBox2"/>
      </mc:Fallback>
    </mc:AlternateContent>
    <mc:AlternateContent xmlns:mc="http://schemas.openxmlformats.org/markup-compatibility/2006">
      <mc:Choice Requires="x14">
        <control shapeId="3073" r:id="rId14" name="CheckBox1">
          <controlPr defaultSize="0" autoLine="0" r:id="rId15">
            <anchor moveWithCells="1">
              <from>
                <xdr:col>2</xdr:col>
                <xdr:colOff>205740</xdr:colOff>
                <xdr:row>44</xdr:row>
                <xdr:rowOff>45720</xdr:rowOff>
              </from>
              <to>
                <xdr:col>2</xdr:col>
                <xdr:colOff>335280</xdr:colOff>
                <xdr:row>44</xdr:row>
                <xdr:rowOff>182880</xdr:rowOff>
              </to>
            </anchor>
          </controlPr>
        </control>
      </mc:Choice>
      <mc:Fallback>
        <control shapeId="3073" r:id="rId14" name="CheckBox1"/>
      </mc:Fallback>
    </mc:AlternateContent>
    <mc:AlternateContent xmlns:mc="http://schemas.openxmlformats.org/markup-compatibility/2006">
      <mc:Choice Requires="x14">
        <control shapeId="3077" r:id="rId16" name="CheckBox5">
          <controlPr defaultSize="0" autoLine="0" r:id="rId17">
            <anchor moveWithCells="1">
              <from>
                <xdr:col>2</xdr:col>
                <xdr:colOff>198120</xdr:colOff>
                <xdr:row>57</xdr:row>
                <xdr:rowOff>45720</xdr:rowOff>
              </from>
              <to>
                <xdr:col>2</xdr:col>
                <xdr:colOff>335280</xdr:colOff>
                <xdr:row>58</xdr:row>
                <xdr:rowOff>7620</xdr:rowOff>
              </to>
            </anchor>
          </controlPr>
        </control>
      </mc:Choice>
      <mc:Fallback>
        <control shapeId="3077" r:id="rId16" name="CheckBox5"/>
      </mc:Fallback>
    </mc:AlternateContent>
    <mc:AlternateContent xmlns:mc="http://schemas.openxmlformats.org/markup-compatibility/2006">
      <mc:Choice Requires="x14">
        <control shapeId="3078" r:id="rId18" name="CheckBox6">
          <controlPr defaultSize="0" autoLine="0" r:id="rId19">
            <anchor moveWithCells="1">
              <from>
                <xdr:col>2</xdr:col>
                <xdr:colOff>723900</xdr:colOff>
                <xdr:row>57</xdr:row>
                <xdr:rowOff>45720</xdr:rowOff>
              </from>
              <to>
                <xdr:col>3</xdr:col>
                <xdr:colOff>68580</xdr:colOff>
                <xdr:row>57</xdr:row>
                <xdr:rowOff>190500</xdr:rowOff>
              </to>
            </anchor>
          </controlPr>
        </control>
      </mc:Choice>
      <mc:Fallback>
        <control shapeId="3078" r:id="rId18" name="CheckBox6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theme="7" tint="0.39997558519241921"/>
  </sheetPr>
  <dimension ref="A1:M15"/>
  <sheetViews>
    <sheetView workbookViewId="0">
      <selection activeCell="F20" sqref="F20"/>
    </sheetView>
  </sheetViews>
  <sheetFormatPr baseColWidth="10" defaultRowHeight="14.4"/>
  <cols>
    <col min="1" max="1" width="16.44140625" style="1" customWidth="1"/>
    <col min="2" max="2" width="11.5546875" style="1"/>
    <col min="3" max="3" width="10.77734375" style="1" customWidth="1"/>
    <col min="4" max="4" width="35.88671875" style="1" customWidth="1"/>
    <col min="5" max="5" width="19.21875" style="1" customWidth="1"/>
    <col min="6" max="6" width="16.77734375" style="1" customWidth="1"/>
    <col min="7" max="7" width="13.21875" style="1" customWidth="1"/>
    <col min="8" max="8" width="16.109375" style="1" customWidth="1"/>
    <col min="9" max="9" width="17.5546875" style="1" bestFit="1" customWidth="1"/>
    <col min="10" max="10" width="18.77734375" style="1" customWidth="1"/>
    <col min="11" max="11" width="19.21875" style="1" bestFit="1" customWidth="1"/>
    <col min="12" max="12" width="12.109375" style="1" customWidth="1"/>
    <col min="13" max="13" width="15.5546875" style="1" customWidth="1"/>
    <col min="14" max="16384" width="11.5546875" style="1"/>
  </cols>
  <sheetData>
    <row r="1" spans="1:13">
      <c r="A1" s="16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</row>
    <row r="2" spans="1:13">
      <c r="A2" s="16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</row>
    <row r="3" spans="1:13">
      <c r="A3" s="16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</row>
    <row r="4" spans="1:13">
      <c r="A4" s="16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</row>
    <row r="5" spans="1:13">
      <c r="A5" s="16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</row>
    <row r="6" spans="1:13">
      <c r="A6" s="16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</row>
    <row r="7" spans="1:13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</row>
    <row r="8" spans="1:13">
      <c r="A8" s="16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</row>
    <row r="9" spans="1:13">
      <c r="A9" s="16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</row>
    <row r="10" spans="1:13">
      <c r="A10" s="16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</row>
    <row r="11" spans="1:13" ht="21">
      <c r="A11" s="28"/>
      <c r="B11" s="28"/>
      <c r="C11" s="28"/>
      <c r="D11" s="28"/>
      <c r="E11" s="28"/>
      <c r="F11" s="28"/>
      <c r="G11" s="29"/>
      <c r="H11" s="29"/>
      <c r="I11" s="29"/>
      <c r="J11" s="29"/>
      <c r="K11" s="29"/>
      <c r="L11" s="29"/>
      <c r="M11" s="29"/>
    </row>
    <row r="12" spans="1:13" ht="21.6" thickBot="1">
      <c r="A12" s="28"/>
      <c r="B12" s="28"/>
      <c r="C12" s="28"/>
      <c r="D12" s="28"/>
      <c r="E12" s="28"/>
      <c r="F12" s="28"/>
      <c r="G12" s="29"/>
      <c r="H12" s="29"/>
      <c r="I12" s="29"/>
      <c r="J12" s="29"/>
      <c r="K12" s="29"/>
      <c r="L12" s="91"/>
      <c r="M12" s="29"/>
    </row>
    <row r="13" spans="1:13" ht="41.4" customHeight="1" thickTop="1" thickBot="1">
      <c r="A13" s="35" t="s">
        <v>94</v>
      </c>
      <c r="B13" s="36" t="s">
        <v>3</v>
      </c>
      <c r="C13" s="36" t="s">
        <v>2</v>
      </c>
      <c r="D13" s="37" t="s">
        <v>43</v>
      </c>
      <c r="E13" s="103" t="s">
        <v>44</v>
      </c>
      <c r="F13" s="102" t="s">
        <v>45</v>
      </c>
      <c r="G13" s="101" t="s">
        <v>93</v>
      </c>
      <c r="H13" s="103" t="s">
        <v>115</v>
      </c>
      <c r="I13" s="37" t="s">
        <v>116</v>
      </c>
      <c r="J13" s="37" t="s">
        <v>117</v>
      </c>
      <c r="K13" s="36" t="s">
        <v>118</v>
      </c>
      <c r="L13" s="104" t="s">
        <v>168</v>
      </c>
      <c r="M13" s="105" t="s">
        <v>169</v>
      </c>
    </row>
    <row r="14" spans="1:13" hidden="1">
      <c r="L14" s="90"/>
      <c r="M14" s="90"/>
    </row>
    <row r="15" spans="1:13">
      <c r="A15" s="84" t="s">
        <v>162</v>
      </c>
      <c r="B15" s="85" t="s">
        <v>95</v>
      </c>
      <c r="C15" s="86" t="s">
        <v>163</v>
      </c>
      <c r="D15" s="85" t="s">
        <v>164</v>
      </c>
      <c r="E15" s="85" t="s">
        <v>165</v>
      </c>
      <c r="F15" s="87" t="s">
        <v>166</v>
      </c>
      <c r="G15" s="88" t="s">
        <v>162</v>
      </c>
      <c r="H15" s="89" t="s">
        <v>167</v>
      </c>
      <c r="I15" s="89" t="s">
        <v>59</v>
      </c>
      <c r="J15" s="89" t="s">
        <v>103</v>
      </c>
      <c r="K15" s="89" t="s">
        <v>8</v>
      </c>
      <c r="L15" s="92">
        <v>2</v>
      </c>
      <c r="M15" s="96">
        <v>44813</v>
      </c>
    </row>
  </sheetData>
  <autoFilter ref="L13:M13" xr:uid="{00000000-0009-0000-0000-000003000000}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9" r:id="rId3" name="Lien3">
          <controlPr defaultSize="0" autoLine="0" r:id="rId4">
            <anchor moveWithCells="1">
              <from>
                <xdr:col>4</xdr:col>
                <xdr:colOff>784860</xdr:colOff>
                <xdr:row>1</xdr:row>
                <xdr:rowOff>121920</xdr:rowOff>
              </from>
              <to>
                <xdr:col>5</xdr:col>
                <xdr:colOff>609600</xdr:colOff>
                <xdr:row>3</xdr:row>
                <xdr:rowOff>99060</xdr:rowOff>
              </to>
            </anchor>
          </controlPr>
        </control>
      </mc:Choice>
      <mc:Fallback>
        <control shapeId="4099" r:id="rId3" name="Lien3"/>
      </mc:Fallback>
    </mc:AlternateContent>
    <mc:AlternateContent xmlns:mc="http://schemas.openxmlformats.org/markup-compatibility/2006">
      <mc:Choice Requires="x14">
        <control shapeId="4098" r:id="rId5" name="Lien2">
          <controlPr defaultSize="0" autoLine="0" r:id="rId6">
            <anchor moveWithCells="1">
              <from>
                <xdr:col>3</xdr:col>
                <xdr:colOff>1943100</xdr:colOff>
                <xdr:row>1</xdr:row>
                <xdr:rowOff>121920</xdr:rowOff>
              </from>
              <to>
                <xdr:col>4</xdr:col>
                <xdr:colOff>723900</xdr:colOff>
                <xdr:row>3</xdr:row>
                <xdr:rowOff>99060</xdr:rowOff>
              </to>
            </anchor>
          </controlPr>
        </control>
      </mc:Choice>
      <mc:Fallback>
        <control shapeId="4098" r:id="rId5" name="Lien2"/>
      </mc:Fallback>
    </mc:AlternateContent>
    <mc:AlternateContent xmlns:mc="http://schemas.openxmlformats.org/markup-compatibility/2006">
      <mc:Choice Requires="x14">
        <control shapeId="4097" r:id="rId7" name="Lien1">
          <controlPr defaultSize="0" autoLine="0" r:id="rId8">
            <anchor moveWithCells="1">
              <from>
                <xdr:col>3</xdr:col>
                <xdr:colOff>739140</xdr:colOff>
                <xdr:row>1</xdr:row>
                <xdr:rowOff>121920</xdr:rowOff>
              </from>
              <to>
                <xdr:col>3</xdr:col>
                <xdr:colOff>1882140</xdr:colOff>
                <xdr:row>3</xdr:row>
                <xdr:rowOff>99060</xdr:rowOff>
              </to>
            </anchor>
          </controlPr>
        </control>
      </mc:Choice>
      <mc:Fallback>
        <control shapeId="4097" r:id="rId7" name="Lien1"/>
      </mc:Fallback>
    </mc:AlternateContent>
  </controls>
  <tableParts count="1">
    <tablePart r:id="rId9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>
    <tabColor rgb="FFFF0000"/>
  </sheetPr>
  <dimension ref="A1:I45"/>
  <sheetViews>
    <sheetView showGridLines="0" workbookViewId="0">
      <selection activeCell="G10" sqref="G10"/>
    </sheetView>
  </sheetViews>
  <sheetFormatPr baseColWidth="10" defaultRowHeight="14.4"/>
  <cols>
    <col min="1" max="1" width="9.5546875" bestFit="1" customWidth="1"/>
    <col min="2" max="2" width="23.33203125" bestFit="1" customWidth="1"/>
    <col min="3" max="3" width="21.21875" bestFit="1" customWidth="1"/>
    <col min="4" max="4" width="10" customWidth="1"/>
    <col min="5" max="5" width="35" bestFit="1" customWidth="1"/>
    <col min="6" max="6" width="10" customWidth="1"/>
    <col min="7" max="7" width="23.5546875" bestFit="1" customWidth="1"/>
    <col min="8" max="8" width="10" customWidth="1"/>
    <col min="9" max="9" width="20" bestFit="1" customWidth="1"/>
  </cols>
  <sheetData>
    <row r="1" spans="1:9">
      <c r="A1" s="12" t="s">
        <v>97</v>
      </c>
      <c r="B1" s="12" t="s">
        <v>96</v>
      </c>
      <c r="C1" s="12" t="s">
        <v>98</v>
      </c>
      <c r="E1" s="14" t="s">
        <v>92</v>
      </c>
      <c r="G1" s="12" t="s">
        <v>100</v>
      </c>
      <c r="I1" s="12" t="s">
        <v>102</v>
      </c>
    </row>
    <row r="2" spans="1:9">
      <c r="A2" s="12">
        <v>0</v>
      </c>
      <c r="B2" s="15" t="s">
        <v>101</v>
      </c>
      <c r="C2" s="15" t="s">
        <v>101</v>
      </c>
      <c r="E2" s="15" t="s">
        <v>101</v>
      </c>
      <c r="G2" s="15" t="s">
        <v>101</v>
      </c>
      <c r="I2" s="15" t="s">
        <v>101</v>
      </c>
    </row>
    <row r="3" spans="1:9">
      <c r="A3" s="12">
        <v>1</v>
      </c>
      <c r="B3" s="12" t="s">
        <v>72</v>
      </c>
      <c r="C3" s="12" t="s">
        <v>47</v>
      </c>
      <c r="E3" s="12" t="s">
        <v>5</v>
      </c>
      <c r="G3" s="12" t="s">
        <v>72</v>
      </c>
      <c r="I3" s="12" t="s">
        <v>103</v>
      </c>
    </row>
    <row r="4" spans="1:9">
      <c r="A4" s="12">
        <v>2</v>
      </c>
      <c r="B4" s="12" t="s">
        <v>72</v>
      </c>
      <c r="C4" s="12" t="s">
        <v>46</v>
      </c>
      <c r="E4" s="12" t="s">
        <v>4</v>
      </c>
      <c r="G4" s="12" t="s">
        <v>95</v>
      </c>
      <c r="I4" s="12" t="s">
        <v>104</v>
      </c>
    </row>
    <row r="5" spans="1:9">
      <c r="A5" s="12">
        <v>3</v>
      </c>
      <c r="B5" s="12" t="s">
        <v>72</v>
      </c>
      <c r="C5" s="12" t="s">
        <v>48</v>
      </c>
      <c r="E5" s="12" t="s">
        <v>6</v>
      </c>
      <c r="G5" s="12" t="s">
        <v>99</v>
      </c>
      <c r="I5" s="12" t="s">
        <v>104</v>
      </c>
    </row>
    <row r="6" spans="1:9">
      <c r="A6" s="12">
        <v>4</v>
      </c>
      <c r="B6" s="12" t="s">
        <v>72</v>
      </c>
      <c r="C6" s="12" t="s">
        <v>49</v>
      </c>
      <c r="E6" s="12" t="s">
        <v>7</v>
      </c>
      <c r="G6" s="12" t="s">
        <v>73</v>
      </c>
    </row>
    <row r="7" spans="1:9">
      <c r="A7" s="12">
        <v>5</v>
      </c>
      <c r="B7" s="12" t="s">
        <v>72</v>
      </c>
      <c r="C7" s="12" t="s">
        <v>50</v>
      </c>
      <c r="E7" s="12" t="s">
        <v>8</v>
      </c>
      <c r="G7" s="12" t="s">
        <v>74</v>
      </c>
    </row>
    <row r="8" spans="1:9">
      <c r="A8" s="12">
        <v>6</v>
      </c>
      <c r="B8" s="12" t="s">
        <v>72</v>
      </c>
      <c r="C8" s="12" t="s">
        <v>51</v>
      </c>
      <c r="E8" s="12" t="s">
        <v>9</v>
      </c>
      <c r="G8" s="12" t="s">
        <v>75</v>
      </c>
    </row>
    <row r="9" spans="1:9">
      <c r="A9" s="12">
        <v>7</v>
      </c>
      <c r="B9" s="12" t="s">
        <v>95</v>
      </c>
      <c r="C9" s="12" t="s">
        <v>58</v>
      </c>
      <c r="E9" s="12" t="s">
        <v>10</v>
      </c>
      <c r="G9" s="12" t="s">
        <v>125</v>
      </c>
    </row>
    <row r="10" spans="1:9" ht="16.2" customHeight="1">
      <c r="A10" s="12">
        <v>8</v>
      </c>
      <c r="B10" s="12" t="s">
        <v>95</v>
      </c>
      <c r="C10" s="12" t="s">
        <v>59</v>
      </c>
      <c r="E10" s="12" t="s">
        <v>11</v>
      </c>
    </row>
    <row r="11" spans="1:9">
      <c r="A11" s="12">
        <v>9</v>
      </c>
      <c r="B11" s="12" t="s">
        <v>95</v>
      </c>
      <c r="C11" s="12" t="s">
        <v>61</v>
      </c>
      <c r="E11" s="12" t="s">
        <v>12</v>
      </c>
    </row>
    <row r="12" spans="1:9">
      <c r="A12" s="12">
        <v>10</v>
      </c>
      <c r="B12" s="12" t="s">
        <v>95</v>
      </c>
      <c r="C12" s="12" t="s">
        <v>62</v>
      </c>
      <c r="E12" s="12" t="s">
        <v>15</v>
      </c>
    </row>
    <row r="13" spans="1:9">
      <c r="A13" s="12">
        <v>11</v>
      </c>
      <c r="B13" s="12" t="s">
        <v>95</v>
      </c>
      <c r="C13" s="12" t="s">
        <v>63</v>
      </c>
      <c r="E13" s="12" t="s">
        <v>15</v>
      </c>
    </row>
    <row r="14" spans="1:9">
      <c r="A14" s="12">
        <v>12</v>
      </c>
      <c r="B14" s="12" t="s">
        <v>95</v>
      </c>
      <c r="C14" s="12" t="s">
        <v>64</v>
      </c>
      <c r="E14" s="12" t="s">
        <v>13</v>
      </c>
    </row>
    <row r="15" spans="1:9">
      <c r="A15" s="12">
        <v>13</v>
      </c>
      <c r="B15" s="12" t="s">
        <v>95</v>
      </c>
      <c r="C15" s="12" t="s">
        <v>65</v>
      </c>
      <c r="E15" s="12" t="s">
        <v>14</v>
      </c>
    </row>
    <row r="16" spans="1:9">
      <c r="A16" s="12">
        <v>14</v>
      </c>
      <c r="B16" s="12" t="s">
        <v>95</v>
      </c>
      <c r="C16" s="12" t="s">
        <v>66</v>
      </c>
      <c r="E16" s="12" t="s">
        <v>16</v>
      </c>
    </row>
    <row r="17" spans="1:5">
      <c r="A17" s="12">
        <v>15</v>
      </c>
      <c r="B17" s="12" t="s">
        <v>95</v>
      </c>
      <c r="C17" s="12" t="s">
        <v>67</v>
      </c>
      <c r="E17" s="12" t="s">
        <v>17</v>
      </c>
    </row>
    <row r="18" spans="1:5">
      <c r="A18" s="12">
        <v>16</v>
      </c>
      <c r="B18" s="12" t="s">
        <v>95</v>
      </c>
      <c r="C18" s="12" t="s">
        <v>68</v>
      </c>
      <c r="E18" s="12" t="s">
        <v>18</v>
      </c>
    </row>
    <row r="19" spans="1:5">
      <c r="A19" s="12">
        <v>17</v>
      </c>
      <c r="B19" s="12" t="s">
        <v>95</v>
      </c>
      <c r="C19" s="12" t="s">
        <v>69</v>
      </c>
      <c r="E19" s="12" t="s">
        <v>19</v>
      </c>
    </row>
    <row r="20" spans="1:5">
      <c r="A20" s="12">
        <v>18</v>
      </c>
      <c r="B20" s="12" t="s">
        <v>95</v>
      </c>
      <c r="C20" s="12" t="s">
        <v>60</v>
      </c>
      <c r="E20" s="12" t="s">
        <v>21</v>
      </c>
    </row>
    <row r="21" spans="1:5">
      <c r="A21" s="12">
        <v>19</v>
      </c>
      <c r="B21" s="12" t="s">
        <v>95</v>
      </c>
      <c r="C21" s="12" t="s">
        <v>70</v>
      </c>
      <c r="E21" s="12" t="s">
        <v>20</v>
      </c>
    </row>
    <row r="22" spans="1:5">
      <c r="A22" s="12">
        <v>20</v>
      </c>
      <c r="B22" s="12" t="s">
        <v>95</v>
      </c>
      <c r="C22" s="12" t="s">
        <v>71</v>
      </c>
      <c r="E22" s="12" t="s">
        <v>22</v>
      </c>
    </row>
    <row r="23" spans="1:5">
      <c r="A23" s="12">
        <v>21</v>
      </c>
      <c r="B23" s="12" t="s">
        <v>99</v>
      </c>
      <c r="C23" s="12" t="s">
        <v>52</v>
      </c>
      <c r="E23" s="12" t="s">
        <v>23</v>
      </c>
    </row>
    <row r="24" spans="1:5">
      <c r="A24" s="12">
        <v>22</v>
      </c>
      <c r="B24" s="12" t="s">
        <v>99</v>
      </c>
      <c r="C24" s="12" t="s">
        <v>53</v>
      </c>
      <c r="E24" s="12" t="s">
        <v>24</v>
      </c>
    </row>
    <row r="25" spans="1:5">
      <c r="A25" s="12">
        <v>23</v>
      </c>
      <c r="B25" s="12" t="s">
        <v>99</v>
      </c>
      <c r="C25" s="12" t="s">
        <v>54</v>
      </c>
      <c r="E25" s="12" t="s">
        <v>25</v>
      </c>
    </row>
    <row r="26" spans="1:5">
      <c r="A26" s="12">
        <v>24</v>
      </c>
      <c r="B26" s="12" t="s">
        <v>99</v>
      </c>
      <c r="C26" s="12" t="s">
        <v>55</v>
      </c>
      <c r="E26" s="12" t="s">
        <v>26</v>
      </c>
    </row>
    <row r="27" spans="1:5">
      <c r="A27" s="12">
        <v>25</v>
      </c>
      <c r="B27" s="12" t="s">
        <v>99</v>
      </c>
      <c r="C27" s="12" t="s">
        <v>56</v>
      </c>
      <c r="E27" s="12" t="s">
        <v>27</v>
      </c>
    </row>
    <row r="28" spans="1:5">
      <c r="A28" s="12">
        <v>26</v>
      </c>
      <c r="B28" s="12" t="s">
        <v>99</v>
      </c>
      <c r="C28" s="12" t="s">
        <v>57</v>
      </c>
      <c r="E28" s="12" t="s">
        <v>28</v>
      </c>
    </row>
    <row r="29" spans="1:5">
      <c r="A29" s="12">
        <v>27</v>
      </c>
      <c r="B29" s="12" t="s">
        <v>73</v>
      </c>
      <c r="C29" s="12" t="s">
        <v>76</v>
      </c>
      <c r="E29" s="12" t="s">
        <v>29</v>
      </c>
    </row>
    <row r="30" spans="1:5">
      <c r="A30" s="12">
        <v>28</v>
      </c>
      <c r="B30" s="12" t="s">
        <v>73</v>
      </c>
      <c r="C30" s="12" t="s">
        <v>77</v>
      </c>
      <c r="E30" s="12" t="s">
        <v>30</v>
      </c>
    </row>
    <row r="31" spans="1:5">
      <c r="A31" s="12">
        <v>29</v>
      </c>
      <c r="B31" s="12" t="s">
        <v>73</v>
      </c>
      <c r="C31" s="12" t="s">
        <v>78</v>
      </c>
      <c r="E31" s="12" t="s">
        <v>31</v>
      </c>
    </row>
    <row r="32" spans="1:5">
      <c r="A32" s="12">
        <v>30</v>
      </c>
      <c r="B32" s="12" t="s">
        <v>73</v>
      </c>
      <c r="C32" s="12" t="s">
        <v>79</v>
      </c>
      <c r="E32" s="12" t="s">
        <v>32</v>
      </c>
    </row>
    <row r="33" spans="1:5">
      <c r="A33" s="12">
        <v>31</v>
      </c>
      <c r="B33" s="12" t="s">
        <v>73</v>
      </c>
      <c r="C33" s="12" t="s">
        <v>80</v>
      </c>
      <c r="E33" s="12" t="s">
        <v>33</v>
      </c>
    </row>
    <row r="34" spans="1:5">
      <c r="A34" s="12">
        <v>32</v>
      </c>
      <c r="B34" s="12" t="s">
        <v>74</v>
      </c>
      <c r="C34" s="12" t="s">
        <v>81</v>
      </c>
      <c r="E34" s="12" t="s">
        <v>34</v>
      </c>
    </row>
    <row r="35" spans="1:5">
      <c r="A35" s="12">
        <v>33</v>
      </c>
      <c r="B35" s="12" t="s">
        <v>74</v>
      </c>
      <c r="C35" s="12" t="s">
        <v>82</v>
      </c>
      <c r="E35" s="12" t="s">
        <v>35</v>
      </c>
    </row>
    <row r="36" spans="1:5">
      <c r="A36" s="12">
        <v>34</v>
      </c>
      <c r="B36" s="12" t="s">
        <v>74</v>
      </c>
      <c r="C36" s="12" t="s">
        <v>83</v>
      </c>
      <c r="E36" s="12" t="s">
        <v>37</v>
      </c>
    </row>
    <row r="37" spans="1:5" ht="14.4" customHeight="1">
      <c r="A37" s="12">
        <v>35</v>
      </c>
      <c r="B37" s="12" t="s">
        <v>74</v>
      </c>
      <c r="C37" s="12" t="s">
        <v>84</v>
      </c>
      <c r="E37" s="12" t="s">
        <v>36</v>
      </c>
    </row>
    <row r="38" spans="1:5" ht="14.4" customHeight="1">
      <c r="A38" s="12">
        <v>36</v>
      </c>
      <c r="B38" s="12" t="s">
        <v>74</v>
      </c>
      <c r="C38" s="12" t="s">
        <v>85</v>
      </c>
      <c r="E38" s="13" t="s">
        <v>38</v>
      </c>
    </row>
    <row r="39" spans="1:5">
      <c r="A39" s="12">
        <v>37</v>
      </c>
      <c r="B39" s="12" t="s">
        <v>75</v>
      </c>
      <c r="C39" s="12" t="s">
        <v>86</v>
      </c>
      <c r="E39" s="12" t="s">
        <v>39</v>
      </c>
    </row>
    <row r="40" spans="1:5">
      <c r="A40" s="12">
        <v>38</v>
      </c>
      <c r="B40" s="12" t="s">
        <v>75</v>
      </c>
      <c r="C40" s="12" t="s">
        <v>87</v>
      </c>
      <c r="E40" s="12" t="s">
        <v>40</v>
      </c>
    </row>
    <row r="41" spans="1:5" ht="14.4" customHeight="1">
      <c r="A41" s="12">
        <v>39</v>
      </c>
      <c r="B41" s="12" t="s">
        <v>75</v>
      </c>
      <c r="C41" s="12" t="s">
        <v>88</v>
      </c>
      <c r="E41" s="12" t="s">
        <v>41</v>
      </c>
    </row>
    <row r="42" spans="1:5" ht="15.6" customHeight="1">
      <c r="A42" s="12">
        <v>40</v>
      </c>
      <c r="B42" s="12" t="s">
        <v>75</v>
      </c>
      <c r="C42" s="12" t="s">
        <v>89</v>
      </c>
      <c r="E42" s="13" t="s">
        <v>42</v>
      </c>
    </row>
    <row r="43" spans="1:5">
      <c r="A43" s="12">
        <v>41</v>
      </c>
      <c r="B43" s="12" t="s">
        <v>75</v>
      </c>
      <c r="C43" s="12" t="s">
        <v>90</v>
      </c>
    </row>
    <row r="44" spans="1:5">
      <c r="A44" s="12">
        <v>42</v>
      </c>
      <c r="B44" s="12" t="s">
        <v>75</v>
      </c>
      <c r="C44" s="12" t="s">
        <v>91</v>
      </c>
    </row>
    <row r="45" spans="1:5">
      <c r="A45" s="12">
        <v>43</v>
      </c>
      <c r="B45" s="12" t="s">
        <v>125</v>
      </c>
      <c r="C45" s="12"/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Tableau de bord</vt:lpstr>
      <vt:lpstr>Tableau_affaires</vt:lpstr>
      <vt:lpstr>Suivi_affaires</vt:lpstr>
      <vt:lpstr>Archives</vt:lpstr>
      <vt:lpstr>Data</vt:lpstr>
    </vt:vector>
  </TitlesOfParts>
  <Company>GROUPE LORILLARD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Suivi des marchés 2022</dc:title>
  <dc:subject>V 1.00</dc:subject>
  <dc:creator>Nicolas BAULANDE</dc:creator>
  <cp:keywords>marche;template;suivi</cp:keywords>
  <cp:lastModifiedBy>François ROUZE</cp:lastModifiedBy>
  <cp:lastPrinted>2021-12-21T08:35:54Z</cp:lastPrinted>
  <dcterms:created xsi:type="dcterms:W3CDTF">2021-12-20T08:29:47Z</dcterms:created>
  <dcterms:modified xsi:type="dcterms:W3CDTF">2022-01-31T10:42:24Z</dcterms:modified>
</cp:coreProperties>
</file>