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115" windowHeight="8010" activeTab="1"/>
  </bookViews>
  <sheets>
    <sheet name="Magasins" sheetId="4" r:id="rId1"/>
    <sheet name="Bon de commande" sheetId="1" r:id="rId2"/>
    <sheet name="Archive bon de livraison" sheetId="3" r:id="rId3"/>
  </sheets>
  <externalReferences>
    <externalReference r:id="rId4"/>
    <externalReference r:id="rId5"/>
  </externalReferences>
  <definedNames>
    <definedName name="arch">'[1]Archive bon de commande'!$C$5:$I$9</definedName>
    <definedName name="bd_fournisseur">[1]Fournisseurs!$B$4:$M$8</definedName>
    <definedName name="bd_magasin">Magasins!$B$4:$I$13</definedName>
    <definedName name="code_effectif">[1]Effectif!$B$4:$B$5</definedName>
    <definedName name="code_fournisseurs">[1]Fournisseurs!$B$4:$B$8</definedName>
    <definedName name="commande_article">'Bon de commande'!$C$15:$C$17</definedName>
    <definedName name="date_livraison">#REF!</definedName>
    <definedName name="données_fournisseurs">[1]Fournisseurs!$B$4:$L$8</definedName>
    <definedName name="effectif">[1]Effectif!$B$4:$L$5</definedName>
    <definedName name="fournisseurs">[1]Fournisseurs!$B$4:$J$8</definedName>
    <definedName name="montant_article" localSheetId="2">'[1]Bon de commande'!$G$15:$G$17</definedName>
    <definedName name="montant_article" localSheetId="0">'[1]Bon de commande'!$G$15:$G$17</definedName>
    <definedName name="montant_article">'Bon de commande'!$G$15:$G$17</definedName>
    <definedName name="montant_ht">[1]Facturation1!$G$22</definedName>
    <definedName name="noeud">'[1]Achats transport 2'!$C$4:$E$14</definedName>
    <definedName name="prix_total">[1]Facturation1!$G$16:$G$21</definedName>
    <definedName name="prix_unit">[1]Facturation1!$F$16:$F$21</definedName>
    <definedName name="produits_finis">'[1]Produits fini'!$B$8:$G$10</definedName>
    <definedName name="produits_sm">#REF!</definedName>
    <definedName name="pu_réap">#REF!</definedName>
    <definedName name="px_total">[2]Facturation1!$G$16:$G$21</definedName>
    <definedName name="qty_commandee">'Bon de commande'!$E$15:$E$17</definedName>
    <definedName name="quantit">[1]Facturation1!$E$16:$E$21</definedName>
    <definedName name="quantité">[1]Facturation1!$E$16</definedName>
    <definedName name="quantite_reap">#REF!</definedName>
    <definedName name="transport">[1]Facturation1!$G$23</definedName>
    <definedName name="tva">[1]Facturation1!$G$24</definedName>
  </definedNames>
  <calcPr calcId="145621"/>
</workbook>
</file>

<file path=xl/calcChain.xml><?xml version="1.0" encoding="utf-8"?>
<calcChain xmlns="http://schemas.openxmlformats.org/spreadsheetml/2006/main">
  <c r="G17" i="1" l="1"/>
  <c r="F17" i="1"/>
  <c r="D17" i="1"/>
  <c r="G16" i="1"/>
  <c r="F16" i="1"/>
  <c r="D16" i="1"/>
  <c r="I15" i="1"/>
  <c r="G15" i="1"/>
  <c r="G18" i="1" s="1"/>
  <c r="F15" i="1"/>
  <c r="D15" i="1"/>
  <c r="H15" i="1" s="1"/>
  <c r="F11" i="1"/>
  <c r="F10" i="1"/>
  <c r="F9" i="1"/>
  <c r="F8" i="1"/>
  <c r="F3" i="1"/>
  <c r="B13" i="4"/>
  <c r="B12" i="4"/>
  <c r="B11" i="4"/>
  <c r="B10" i="4"/>
  <c r="B9" i="4"/>
  <c r="B8" i="4"/>
  <c r="B7" i="4"/>
  <c r="G19" i="1" l="1"/>
  <c r="G20" i="1" s="1"/>
</calcChain>
</file>

<file path=xl/sharedStrings.xml><?xml version="1.0" encoding="utf-8"?>
<sst xmlns="http://schemas.openxmlformats.org/spreadsheetml/2006/main" count="73" uniqueCount="57">
  <si>
    <t>Date</t>
  </si>
  <si>
    <t>N° de commande</t>
  </si>
  <si>
    <t>Client</t>
  </si>
  <si>
    <t>Code client</t>
  </si>
  <si>
    <t>Nom</t>
  </si>
  <si>
    <t>Rue</t>
  </si>
  <si>
    <t>Code postal</t>
  </si>
  <si>
    <t>Ville</t>
  </si>
  <si>
    <t>Code article</t>
  </si>
  <si>
    <t>Désignation</t>
  </si>
  <si>
    <t>Quantité</t>
  </si>
  <si>
    <t>Prix unitaire</t>
  </si>
  <si>
    <t>Montant</t>
  </si>
  <si>
    <t>Total HT</t>
  </si>
  <si>
    <t>TVA</t>
  </si>
  <si>
    <t>Total TTC</t>
  </si>
  <si>
    <t>Blois</t>
  </si>
  <si>
    <t>108 Avenue de Vendome</t>
  </si>
  <si>
    <t>GEDIMAT</t>
  </si>
  <si>
    <t>Ouzouer Sur Loire</t>
  </si>
  <si>
    <t>828 Route d'Orléans</t>
  </si>
  <si>
    <t>Vannes</t>
  </si>
  <si>
    <t>Kerchopine Route de Sainte Anne</t>
  </si>
  <si>
    <t>Chateauneuf-Du-Faou</t>
  </si>
  <si>
    <t>3 Route de Morlaix</t>
  </si>
  <si>
    <t>Quimper</t>
  </si>
  <si>
    <t>136 Avenue de Ty Bos</t>
  </si>
  <si>
    <t>Mellac</t>
  </si>
  <si>
    <t>10 Kervidanou</t>
  </si>
  <si>
    <t>Les Lilas</t>
  </si>
  <si>
    <t>221 Rue de Noisy Le Sec</t>
  </si>
  <si>
    <t>Paris</t>
  </si>
  <si>
    <t>3 Rue Bailly</t>
  </si>
  <si>
    <t>gasnen@gedimat.fr</t>
  </si>
  <si>
    <t>04 87 45 20 02</t>
  </si>
  <si>
    <t>thomas Gasnen</t>
  </si>
  <si>
    <t>Lavau</t>
  </si>
  <si>
    <t>24 Rue du Moutot</t>
  </si>
  <si>
    <t>ken@gedimat.fr</t>
  </si>
  <si>
    <t xml:space="preserve">04 66 85 85 85 </t>
  </si>
  <si>
    <t>Victor ken</t>
  </si>
  <si>
    <t>Bar Sur Aube</t>
  </si>
  <si>
    <t>Zone industrielle  Rue Louis Desprez</t>
  </si>
  <si>
    <t>E-mail</t>
  </si>
  <si>
    <t>Telephone</t>
  </si>
  <si>
    <t>Contact</t>
  </si>
  <si>
    <t>ville</t>
  </si>
  <si>
    <t>Adresse</t>
  </si>
  <si>
    <t>Raison sociale</t>
  </si>
  <si>
    <t>Code magasin</t>
  </si>
  <si>
    <t>Date de commande</t>
  </si>
  <si>
    <t>N° de BL</t>
  </si>
  <si>
    <t>Date de BL</t>
  </si>
  <si>
    <t>Montant TTC</t>
  </si>
  <si>
    <t>Commande validée</t>
  </si>
  <si>
    <t>Tuile plate</t>
  </si>
  <si>
    <t>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</si>
</sst>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2">
    <xf numFmtId="0" fontId="0" fillId="0" borderId="0" xfId="0"/>
    <xf numFmtId="0" fontId="1" fillId="0" borderId="1" xfId="0" applyFont="1" applyBorder="1"/>
    <xf numFmtId="0" fontId="0" fillId="0" borderId="2" xfId="0" applyBorder="1"/>
    <xf numFmtId="14" fontId="0" fillId="0" borderId="2" xfId="0" applyNumberFormat="1" applyBorder="1"/>
    <xf numFmtId="0" fontId="0" fillId="0" borderId="3" xfId="0" applyBorder="1"/>
    <xf numFmtId="0" fontId="1" fillId="0" borderId="4" xfId="0" applyFont="1" applyBorder="1"/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1" fillId="0" borderId="2" xfId="0" applyFont="1" applyBorder="1"/>
    <xf numFmtId="0" fontId="0" fillId="0" borderId="7" xfId="0" applyBorder="1"/>
    <xf numFmtId="0" fontId="0" fillId="0" borderId="0" xfId="0" applyBorder="1"/>
    <xf numFmtId="0" fontId="0" fillId="0" borderId="0" xfId="0" applyBorder="1" applyAlignment="1">
      <alignment horizontal="right"/>
    </xf>
    <xf numFmtId="0" fontId="0" fillId="0" borderId="8" xfId="0" applyBorder="1"/>
    <xf numFmtId="0" fontId="0" fillId="0" borderId="4" xfId="0" applyBorder="1"/>
    <xf numFmtId="0" fontId="0" fillId="0" borderId="5" xfId="0" applyBorder="1" applyAlignment="1">
      <alignment horizontal="right"/>
    </xf>
    <xf numFmtId="0" fontId="1" fillId="0" borderId="9" xfId="0" applyFont="1" applyBorder="1" applyAlignment="1">
      <alignment horizontal="center"/>
    </xf>
    <xf numFmtId="0" fontId="0" fillId="0" borderId="9" xfId="0" applyBorder="1"/>
    <xf numFmtId="164" fontId="0" fillId="0" borderId="9" xfId="0" applyNumberFormat="1" applyBorder="1"/>
    <xf numFmtId="0" fontId="1" fillId="0" borderId="9" xfId="0" applyFont="1" applyBorder="1"/>
    <xf numFmtId="0" fontId="0" fillId="0" borderId="0" xfId="0" applyAlignment="1">
      <alignment horizontal="right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wrapText="1"/>
    </xf>
    <xf numFmtId="14" fontId="1" fillId="0" borderId="9" xfId="0" applyNumberFormat="1" applyFont="1" applyBorder="1" applyAlignment="1">
      <alignment horizontal="center" vertical="center" wrapText="1"/>
    </xf>
    <xf numFmtId="164" fontId="1" fillId="0" borderId="9" xfId="0" applyNumberFormat="1" applyFont="1" applyBorder="1" applyAlignment="1">
      <alignment horizontal="center" vertical="center" wrapText="1"/>
    </xf>
    <xf numFmtId="14" fontId="0" fillId="0" borderId="9" xfId="0" applyNumberFormat="1" applyBorder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6</xdr:row>
          <xdr:rowOff>85725</xdr:rowOff>
        </xdr:from>
        <xdr:to>
          <xdr:col>0</xdr:col>
          <xdr:colOff>1552575</xdr:colOff>
          <xdr:row>8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la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771525</xdr:colOff>
          <xdr:row>9</xdr:row>
          <xdr:rowOff>95250</xdr:rowOff>
        </xdr:from>
        <xdr:to>
          <xdr:col>0</xdr:col>
          <xdr:colOff>1590675</xdr:colOff>
          <xdr:row>12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une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276225</xdr:colOff>
          <xdr:row>3</xdr:row>
          <xdr:rowOff>180975</xdr:rowOff>
        </xdr:from>
        <xdr:to>
          <xdr:col>9</xdr:col>
          <xdr:colOff>676275</xdr:colOff>
          <xdr:row>6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10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-excel-version-17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ournisseurs"/>
      <sheetName val="Fournisseurs 1"/>
      <sheetName val="qualité fournisseurs"/>
      <sheetName val="Archive réappro"/>
      <sheetName val="Références MP"/>
      <sheetName val="Produits fini"/>
      <sheetName val="Suivi de la production"/>
      <sheetName val="Effectif 1"/>
      <sheetName val="Effectif"/>
      <sheetName val="Evaluation des effectifs 2"/>
      <sheetName val="Paiement effectif"/>
      <sheetName val="Gestion des paiements effectifs"/>
      <sheetName val="Evaluation des effectifs"/>
      <sheetName val="Transporteurs"/>
      <sheetName val="Transporteurs 2"/>
      <sheetName val="Evaluation des transporteurs 2"/>
      <sheetName val="Achats transport 2"/>
      <sheetName val="Achats transport"/>
      <sheetName val="Livraisons"/>
      <sheetName val="Livraisons 2"/>
      <sheetName val="Facturation1"/>
      <sheetName val="Magasins"/>
      <sheetName val="Magasin 2"/>
      <sheetName val="Facturation"/>
      <sheetName val="Archive bon de commande"/>
      <sheetName val="Bon de commande"/>
      <sheetName val="Bon de livraison"/>
      <sheetName val="Archive bon de livraison"/>
    </sheetNames>
    <definedNames>
      <definedName name="archive"/>
      <definedName name="Archive_bon_commande"/>
    </definedNames>
    <sheetDataSet>
      <sheetData sheetId="0" refreshError="1"/>
      <sheetData sheetId="1">
        <row r="4">
          <cell r="B4" t="str">
            <v>ARG001</v>
          </cell>
          <cell r="C4" t="str">
            <v>ALCATIA</v>
          </cell>
          <cell r="D4" t="str">
            <v>Rue des jasses</v>
          </cell>
          <cell r="E4">
            <v>84000</v>
          </cell>
          <cell r="F4" t="str">
            <v>Avignon</v>
          </cell>
          <cell r="G4" t="str">
            <v>M. Hernandez</v>
          </cell>
          <cell r="H4" t="str">
            <v>Responsable logistique</v>
          </cell>
          <cell r="I4" t="str">
            <v>04 58 51 33 33</v>
          </cell>
          <cell r="J4" t="str">
            <v>30 Jours fin de mois</v>
          </cell>
          <cell r="K4" t="str">
            <v>Chèque</v>
          </cell>
          <cell r="L4" t="str">
            <v>Argile</v>
          </cell>
          <cell r="M4">
            <v>0.15</v>
          </cell>
        </row>
        <row r="5">
          <cell r="B5" t="str">
            <v>ARG002</v>
          </cell>
          <cell r="C5" t="str">
            <v>VERNION</v>
          </cell>
          <cell r="D5" t="str">
            <v>Avenue des roses</v>
          </cell>
          <cell r="E5">
            <v>44000</v>
          </cell>
          <cell r="F5" t="str">
            <v>Nantes</v>
          </cell>
          <cell r="G5" t="str">
            <v>Mme Vila</v>
          </cell>
          <cell r="H5" t="str">
            <v>Responsable logistique</v>
          </cell>
          <cell r="I5" t="str">
            <v>02 33 54 88 88</v>
          </cell>
          <cell r="J5" t="str">
            <v>60 Jours fin de mois</v>
          </cell>
          <cell r="K5" t="str">
            <v>Carte bancaire</v>
          </cell>
          <cell r="L5" t="str">
            <v>Sable</v>
          </cell>
          <cell r="M5">
            <v>0.2</v>
          </cell>
        </row>
        <row r="6">
          <cell r="B6" t="str">
            <v>ber002</v>
          </cell>
          <cell r="C6" t="str">
            <v>SABRAN</v>
          </cell>
          <cell r="D6" t="str">
            <v>Rue des Lilas</v>
          </cell>
          <cell r="E6">
            <v>15000</v>
          </cell>
          <cell r="F6" t="str">
            <v>Aurillac</v>
          </cell>
          <cell r="G6" t="str">
            <v>Gerard JEAN</v>
          </cell>
          <cell r="H6" t="str">
            <v>Manager</v>
          </cell>
          <cell r="I6" t="str">
            <v>04 77 88 99 55</v>
          </cell>
          <cell r="J6" t="str">
            <v>30 jours fin de mois</v>
          </cell>
          <cell r="K6" t="str">
            <v>Chèque</v>
          </cell>
          <cell r="L6" t="str">
            <v>Palette</v>
          </cell>
          <cell r="M6">
            <v>0.4</v>
          </cell>
        </row>
        <row r="7">
          <cell r="B7" t="str">
            <v>SAB001</v>
          </cell>
          <cell r="C7" t="str">
            <v>BERIN</v>
          </cell>
          <cell r="D7" t="str">
            <v>ZAC sainte barbe</v>
          </cell>
          <cell r="E7">
            <v>30100</v>
          </cell>
          <cell r="F7" t="str">
            <v>Alès</v>
          </cell>
          <cell r="G7" t="str">
            <v>M Vigier</v>
          </cell>
          <cell r="H7" t="str">
            <v>Responsable logistique</v>
          </cell>
          <cell r="I7" t="str">
            <v>04 26 47 45 45</v>
          </cell>
          <cell r="J7" t="str">
            <v>30 Jours fin de mois</v>
          </cell>
          <cell r="K7" t="str">
            <v>Carte bancaire</v>
          </cell>
          <cell r="L7" t="str">
            <v>Cerclage</v>
          </cell>
          <cell r="M7">
            <v>0.5</v>
          </cell>
        </row>
        <row r="8">
          <cell r="B8" t="str">
            <v>SAB002</v>
          </cell>
          <cell r="C8" t="str">
            <v>SABLION</v>
          </cell>
          <cell r="D8" t="str">
            <v>Avenue victor Hugo</v>
          </cell>
          <cell r="E8">
            <v>26000</v>
          </cell>
          <cell r="F8" t="str">
            <v>Valence</v>
          </cell>
          <cell r="G8" t="str">
            <v>M. Jon</v>
          </cell>
          <cell r="H8" t="str">
            <v>Exploitant</v>
          </cell>
          <cell r="I8" t="str">
            <v>04 25 40 40 40</v>
          </cell>
          <cell r="J8" t="str">
            <v>60 Jours fin de mois</v>
          </cell>
          <cell r="K8" t="str">
            <v>Chèque</v>
          </cell>
          <cell r="L8" t="str">
            <v>Film</v>
          </cell>
          <cell r="M8">
            <v>0.6</v>
          </cell>
        </row>
      </sheetData>
      <sheetData sheetId="2" refreshError="1"/>
      <sheetData sheetId="3" refreshError="1"/>
      <sheetData sheetId="4" refreshError="1"/>
      <sheetData sheetId="5" refreshError="1"/>
      <sheetData sheetId="6">
        <row r="8">
          <cell r="B8">
            <v>101</v>
          </cell>
          <cell r="C8" t="str">
            <v>Tuile canal</v>
          </cell>
          <cell r="D8">
            <v>14621</v>
          </cell>
          <cell r="E8">
            <v>0.5</v>
          </cell>
          <cell r="F8">
            <v>7310.5</v>
          </cell>
          <cell r="G8">
            <v>0.7</v>
          </cell>
        </row>
        <row r="9">
          <cell r="B9">
            <v>102</v>
          </cell>
          <cell r="C9" t="str">
            <v>Tuile plate</v>
          </cell>
          <cell r="D9">
            <v>9527</v>
          </cell>
          <cell r="E9">
            <v>0.45</v>
          </cell>
          <cell r="F9">
            <v>4287.1500000000005</v>
          </cell>
          <cell r="G9">
            <v>0.56999999999999995</v>
          </cell>
        </row>
        <row r="10">
          <cell r="B10">
            <v>103</v>
          </cell>
          <cell r="C10" t="str">
            <v>Tuile à emboitement</v>
          </cell>
          <cell r="D10">
            <v>13524</v>
          </cell>
          <cell r="E10">
            <v>0.7</v>
          </cell>
          <cell r="F10">
            <v>9466.7999999999993</v>
          </cell>
          <cell r="G10">
            <v>0.9</v>
          </cell>
        </row>
      </sheetData>
      <sheetData sheetId="7" refreshError="1"/>
      <sheetData sheetId="8" refreshError="1"/>
      <sheetData sheetId="9">
        <row r="4">
          <cell r="B4" t="str">
            <v>GER001</v>
          </cell>
          <cell r="C4" t="str">
            <v xml:space="preserve">Gerard </v>
          </cell>
          <cell r="D4" t="str">
            <v>Michel</v>
          </cell>
          <cell r="E4" t="str">
            <v>25 avenue des poireaux</v>
          </cell>
          <cell r="F4">
            <v>69000</v>
          </cell>
          <cell r="G4" t="str">
            <v>Lyon</v>
          </cell>
          <cell r="H4" t="str">
            <v>04 66 27 32 55</v>
          </cell>
          <cell r="I4" t="str">
            <v>Michel@gmail.com</v>
          </cell>
          <cell r="J4">
            <v>34912</v>
          </cell>
          <cell r="K4" t="str">
            <v>P1</v>
          </cell>
          <cell r="L4">
            <v>195</v>
          </cell>
        </row>
        <row r="5">
          <cell r="B5" t="str">
            <v>ROS002</v>
          </cell>
          <cell r="C5" t="str">
            <v>Rostie</v>
          </cell>
          <cell r="D5" t="str">
            <v>Patrick</v>
          </cell>
          <cell r="E5" t="str">
            <v>12 rue des landres</v>
          </cell>
          <cell r="F5">
            <v>69100</v>
          </cell>
          <cell r="G5" t="str">
            <v>Villeurbanne</v>
          </cell>
          <cell r="H5" t="str">
            <v>04 66 27 55 88</v>
          </cell>
          <cell r="I5" t="str">
            <v>patrick@gmail.com</v>
          </cell>
          <cell r="J5">
            <v>36800</v>
          </cell>
          <cell r="K5" t="str">
            <v>P2</v>
          </cell>
          <cell r="L5">
            <v>175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>
        <row r="4">
          <cell r="C4">
            <v>1</v>
          </cell>
          <cell r="D4">
            <v>45.76</v>
          </cell>
          <cell r="E4">
            <v>2</v>
          </cell>
        </row>
        <row r="5">
          <cell r="C5">
            <v>2</v>
          </cell>
          <cell r="D5" t="str">
            <v>48.13</v>
          </cell>
          <cell r="E5">
            <v>4.71</v>
          </cell>
        </row>
        <row r="6">
          <cell r="C6">
            <v>3</v>
          </cell>
          <cell r="D6">
            <v>48.33</v>
          </cell>
          <cell r="E6">
            <v>4.09</v>
          </cell>
        </row>
        <row r="7">
          <cell r="C7">
            <v>4</v>
          </cell>
        </row>
        <row r="8">
          <cell r="C8">
            <v>5</v>
          </cell>
        </row>
        <row r="9">
          <cell r="C9">
            <v>6</v>
          </cell>
        </row>
        <row r="10">
          <cell r="C10">
            <v>7</v>
          </cell>
        </row>
        <row r="11">
          <cell r="C11">
            <v>8</v>
          </cell>
        </row>
        <row r="12">
          <cell r="C12">
            <v>9</v>
          </cell>
        </row>
        <row r="13">
          <cell r="C13">
            <v>10</v>
          </cell>
        </row>
        <row r="14">
          <cell r="C14">
            <v>11</v>
          </cell>
        </row>
      </sheetData>
      <sheetData sheetId="18" refreshError="1"/>
      <sheetData sheetId="19" refreshError="1"/>
      <sheetData sheetId="20" refreshError="1"/>
      <sheetData sheetId="21">
        <row r="16">
          <cell r="F16" t="str">
            <v/>
          </cell>
          <cell r="G16" t="str">
            <v/>
          </cell>
        </row>
        <row r="17">
          <cell r="F17" t="str">
            <v/>
          </cell>
          <cell r="G17" t="str">
            <v/>
          </cell>
        </row>
        <row r="18">
          <cell r="F18" t="str">
            <v/>
          </cell>
          <cell r="G18" t="str">
            <v/>
          </cell>
        </row>
        <row r="19">
          <cell r="F19" t="str">
            <v/>
          </cell>
          <cell r="G19" t="str">
            <v/>
          </cell>
        </row>
        <row r="20">
          <cell r="F20" t="str">
            <v/>
          </cell>
          <cell r="G20" t="str">
            <v/>
          </cell>
        </row>
        <row r="21">
          <cell r="F21" t="str">
            <v/>
          </cell>
          <cell r="G21" t="str">
            <v/>
          </cell>
        </row>
        <row r="22">
          <cell r="G22">
            <v>0</v>
          </cell>
        </row>
        <row r="23">
          <cell r="G23">
            <v>500</v>
          </cell>
        </row>
        <row r="24">
          <cell r="G24">
            <v>100</v>
          </cell>
        </row>
      </sheetData>
      <sheetData sheetId="22"/>
      <sheetData sheetId="23" refreshError="1"/>
      <sheetData sheetId="24" refreshError="1"/>
      <sheetData sheetId="25">
        <row r="5">
          <cell r="C5">
            <v>10</v>
          </cell>
          <cell r="D5">
            <v>42034</v>
          </cell>
          <cell r="E5">
            <v>3</v>
          </cell>
          <cell r="F5" t="str">
            <v>Tuile plateTuile canal</v>
          </cell>
          <cell r="G5" t="str">
            <v>150300</v>
          </cell>
          <cell r="H5">
            <v>261</v>
          </cell>
        </row>
        <row r="6">
          <cell r="C6">
            <v>9</v>
          </cell>
          <cell r="D6">
            <v>42034</v>
          </cell>
          <cell r="E6">
            <v>3</v>
          </cell>
          <cell r="F6" t="str">
            <v>Tuile plate</v>
          </cell>
          <cell r="G6" t="str">
            <v>150</v>
          </cell>
          <cell r="H6">
            <v>81</v>
          </cell>
        </row>
        <row r="7">
          <cell r="C7">
            <v>8</v>
          </cell>
        </row>
        <row r="8">
          <cell r="C8">
            <v>7</v>
          </cell>
        </row>
        <row r="9">
          <cell r="C9">
            <v>6</v>
          </cell>
        </row>
      </sheetData>
      <sheetData sheetId="26">
        <row r="15">
          <cell r="G15" t="str">
            <v/>
          </cell>
        </row>
        <row r="16">
          <cell r="G16" t="str">
            <v/>
          </cell>
        </row>
        <row r="17">
          <cell r="G17" t="str">
            <v/>
          </cell>
        </row>
      </sheetData>
      <sheetData sheetId="27" refreshError="1"/>
      <sheetData sheetId="2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ation1"/>
      <sheetName val="Produits fini"/>
    </sheetNames>
    <sheetDataSet>
      <sheetData sheetId="0">
        <row r="16">
          <cell r="G16" t="str">
            <v/>
          </cell>
        </row>
      </sheetData>
      <sheetData sheetId="1">
        <row r="7">
          <cell r="B7" t="str">
            <v>Code référence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gasnen@gedimat.fr" TargetMode="External"/><Relationship Id="rId1" Type="http://schemas.openxmlformats.org/officeDocument/2006/relationships/hyperlink" Target="mailto:ken@gedimat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9" tint="0.39997558519241921"/>
  </sheetPr>
  <dimension ref="B1:I19"/>
  <sheetViews>
    <sheetView showGridLines="0" workbookViewId="0">
      <selection activeCell="D19" sqref="D19"/>
    </sheetView>
  </sheetViews>
  <sheetFormatPr baseColWidth="10" defaultRowHeight="15" x14ac:dyDescent="0.25"/>
  <cols>
    <col min="1" max="1" width="39.5703125" customWidth="1"/>
    <col min="2" max="3" width="15.28515625" style="22" customWidth="1"/>
    <col min="4" max="4" width="33.140625" style="22" customWidth="1"/>
    <col min="5" max="5" width="12.5703125" style="22" customWidth="1"/>
    <col min="6" max="6" width="22.28515625" style="22" customWidth="1"/>
    <col min="7" max="7" width="17.42578125" style="22" customWidth="1"/>
    <col min="8" max="8" width="15.42578125" style="22" customWidth="1"/>
    <col min="9" max="9" width="21.42578125" style="22" customWidth="1"/>
  </cols>
  <sheetData>
    <row r="1" spans="2:9" ht="36.75" customHeight="1" x14ac:dyDescent="0.25"/>
    <row r="3" spans="2:9" x14ac:dyDescent="0.25">
      <c r="B3" s="25" t="s">
        <v>49</v>
      </c>
      <c r="C3" s="25" t="s">
        <v>48</v>
      </c>
      <c r="D3" s="25" t="s">
        <v>47</v>
      </c>
      <c r="E3" s="25" t="s">
        <v>6</v>
      </c>
      <c r="F3" s="25" t="s">
        <v>46</v>
      </c>
      <c r="G3" s="25" t="s">
        <v>45</v>
      </c>
      <c r="H3" s="25" t="s">
        <v>44</v>
      </c>
      <c r="I3" s="25" t="s">
        <v>43</v>
      </c>
    </row>
    <row r="4" spans="2:9" x14ac:dyDescent="0.25">
      <c r="B4" s="23">
        <v>1</v>
      </c>
      <c r="C4" s="23" t="s">
        <v>18</v>
      </c>
      <c r="D4" s="23" t="s">
        <v>42</v>
      </c>
      <c r="E4" s="23">
        <v>10200</v>
      </c>
      <c r="F4" s="23" t="s">
        <v>41</v>
      </c>
      <c r="G4" s="23" t="s">
        <v>40</v>
      </c>
      <c r="H4" s="23" t="s">
        <v>39</v>
      </c>
      <c r="I4" s="24" t="s">
        <v>38</v>
      </c>
    </row>
    <row r="5" spans="2:9" x14ac:dyDescent="0.25">
      <c r="B5" s="23">
        <v>2</v>
      </c>
      <c r="C5" s="23" t="s">
        <v>18</v>
      </c>
      <c r="D5" s="23" t="s">
        <v>37</v>
      </c>
      <c r="E5" s="23">
        <v>10150</v>
      </c>
      <c r="F5" s="23" t="s">
        <v>36</v>
      </c>
      <c r="G5" s="23" t="s">
        <v>35</v>
      </c>
      <c r="H5" s="23" t="s">
        <v>34</v>
      </c>
      <c r="I5" s="24" t="s">
        <v>33</v>
      </c>
    </row>
    <row r="6" spans="2:9" x14ac:dyDescent="0.25">
      <c r="B6" s="23">
        <v>3</v>
      </c>
      <c r="C6" s="23" t="s">
        <v>18</v>
      </c>
      <c r="D6" s="23" t="s">
        <v>32</v>
      </c>
      <c r="E6" s="23">
        <v>75003</v>
      </c>
      <c r="F6" s="23" t="s">
        <v>31</v>
      </c>
      <c r="G6" s="23"/>
      <c r="H6" s="23"/>
      <c r="I6" s="23"/>
    </row>
    <row r="7" spans="2:9" x14ac:dyDescent="0.25">
      <c r="B7" s="23">
        <f t="shared" ref="B7:B13" si="0">+B6+1</f>
        <v>4</v>
      </c>
      <c r="C7" s="23" t="s">
        <v>18</v>
      </c>
      <c r="D7" s="23" t="s">
        <v>30</v>
      </c>
      <c r="E7" s="23">
        <v>93260</v>
      </c>
      <c r="F7" s="23" t="s">
        <v>29</v>
      </c>
      <c r="G7" s="23"/>
      <c r="H7" s="23"/>
      <c r="I7" s="23"/>
    </row>
    <row r="8" spans="2:9" x14ac:dyDescent="0.25">
      <c r="B8" s="23">
        <f t="shared" si="0"/>
        <v>5</v>
      </c>
      <c r="C8" s="23" t="s">
        <v>18</v>
      </c>
      <c r="D8" s="23" t="s">
        <v>28</v>
      </c>
      <c r="E8" s="23">
        <v>29396</v>
      </c>
      <c r="F8" s="23" t="s">
        <v>27</v>
      </c>
      <c r="G8" s="23"/>
      <c r="H8" s="23"/>
      <c r="I8" s="23"/>
    </row>
    <row r="9" spans="2:9" x14ac:dyDescent="0.25">
      <c r="B9" s="23">
        <f t="shared" si="0"/>
        <v>6</v>
      </c>
      <c r="C9" s="23" t="s">
        <v>18</v>
      </c>
      <c r="D9" s="23" t="s">
        <v>26</v>
      </c>
      <c r="E9" s="23">
        <v>29000</v>
      </c>
      <c r="F9" s="23" t="s">
        <v>25</v>
      </c>
      <c r="G9" s="23"/>
      <c r="H9" s="23"/>
      <c r="I9" s="23"/>
    </row>
    <row r="10" spans="2:9" x14ac:dyDescent="0.25">
      <c r="B10" s="23">
        <f t="shared" si="0"/>
        <v>7</v>
      </c>
      <c r="C10" s="23" t="s">
        <v>18</v>
      </c>
      <c r="D10" s="23" t="s">
        <v>24</v>
      </c>
      <c r="E10" s="23">
        <v>29520</v>
      </c>
      <c r="F10" s="23" t="s">
        <v>23</v>
      </c>
      <c r="G10" s="23"/>
      <c r="H10" s="23"/>
      <c r="I10" s="23"/>
    </row>
    <row r="11" spans="2:9" x14ac:dyDescent="0.25">
      <c r="B11" s="23">
        <f t="shared" si="0"/>
        <v>8</v>
      </c>
      <c r="C11" s="23" t="s">
        <v>18</v>
      </c>
      <c r="D11" s="23" t="s">
        <v>22</v>
      </c>
      <c r="E11" s="23">
        <v>56000</v>
      </c>
      <c r="F11" s="23" t="s">
        <v>21</v>
      </c>
      <c r="G11" s="23"/>
      <c r="H11" s="23"/>
      <c r="I11" s="23"/>
    </row>
    <row r="12" spans="2:9" x14ac:dyDescent="0.25">
      <c r="B12" s="23">
        <f t="shared" si="0"/>
        <v>9</v>
      </c>
      <c r="C12" s="23" t="s">
        <v>18</v>
      </c>
      <c r="D12" s="23" t="s">
        <v>20</v>
      </c>
      <c r="E12" s="23">
        <v>45570</v>
      </c>
      <c r="F12" s="23" t="s">
        <v>19</v>
      </c>
      <c r="G12" s="23"/>
      <c r="H12" s="23"/>
      <c r="I12" s="23"/>
    </row>
    <row r="13" spans="2:9" x14ac:dyDescent="0.25">
      <c r="B13" s="23">
        <f t="shared" si="0"/>
        <v>10</v>
      </c>
      <c r="C13" s="23" t="s">
        <v>18</v>
      </c>
      <c r="D13" s="23" t="s">
        <v>17</v>
      </c>
      <c r="E13" s="23">
        <v>41000</v>
      </c>
      <c r="F13" s="23" t="s">
        <v>16</v>
      </c>
      <c r="G13" s="23"/>
      <c r="H13" s="23"/>
      <c r="I13" s="23"/>
    </row>
    <row r="14" spans="2:9" x14ac:dyDescent="0.25">
      <c r="B14" s="23"/>
      <c r="C14" s="23"/>
      <c r="D14" s="23"/>
      <c r="E14" s="23"/>
      <c r="F14" s="23"/>
      <c r="G14" s="23"/>
      <c r="H14" s="23"/>
      <c r="I14" s="23"/>
    </row>
    <row r="15" spans="2:9" x14ac:dyDescent="0.25">
      <c r="B15" s="23"/>
      <c r="C15" s="23"/>
      <c r="D15" s="23"/>
      <c r="E15" s="23"/>
      <c r="F15" s="23"/>
      <c r="G15" s="23"/>
      <c r="H15" s="23"/>
      <c r="I15" s="23"/>
    </row>
    <row r="16" spans="2:9" x14ac:dyDescent="0.25">
      <c r="B16" s="23"/>
      <c r="C16" s="23"/>
      <c r="D16" s="23"/>
      <c r="E16" s="23"/>
      <c r="F16" s="23"/>
      <c r="G16" s="23"/>
      <c r="H16" s="23"/>
      <c r="I16" s="23"/>
    </row>
    <row r="17" spans="2:9" x14ac:dyDescent="0.25">
      <c r="B17" s="23"/>
      <c r="C17" s="23"/>
      <c r="D17" s="23"/>
      <c r="E17" s="23"/>
      <c r="F17" s="23"/>
      <c r="G17" s="23"/>
      <c r="H17" s="23"/>
      <c r="I17" s="23"/>
    </row>
    <row r="18" spans="2:9" x14ac:dyDescent="0.25">
      <c r="B18" s="23"/>
      <c r="C18" s="23"/>
      <c r="D18" s="23"/>
      <c r="E18" s="23"/>
      <c r="F18" s="23"/>
      <c r="G18" s="23"/>
      <c r="H18" s="23"/>
      <c r="I18" s="23"/>
    </row>
    <row r="19" spans="2:9" x14ac:dyDescent="0.25">
      <c r="B19" s="23"/>
      <c r="C19" s="23"/>
      <c r="D19" s="23"/>
      <c r="E19" s="23"/>
      <c r="F19" s="23"/>
      <c r="G19" s="23"/>
      <c r="H19" s="23"/>
      <c r="I19" s="23"/>
    </row>
  </sheetData>
  <hyperlinks>
    <hyperlink ref="I4" r:id="rId1"/>
    <hyperlink ref="I5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C1:I20"/>
  <sheetViews>
    <sheetView showGridLines="0" tabSelected="1" workbookViewId="0">
      <selection activeCell="B18" sqref="B18"/>
    </sheetView>
  </sheetViews>
  <sheetFormatPr baseColWidth="10" defaultRowHeight="15" x14ac:dyDescent="0.25"/>
  <cols>
    <col min="1" max="1" width="25.5703125" customWidth="1"/>
    <col min="2" max="2" width="16.140625" customWidth="1"/>
    <col min="3" max="3" width="15.85546875" customWidth="1"/>
    <col min="4" max="4" width="20.7109375" customWidth="1"/>
    <col min="5" max="5" width="17" customWidth="1"/>
    <col min="6" max="6" width="14.28515625" customWidth="1"/>
    <col min="7" max="7" width="15.7109375" customWidth="1"/>
  </cols>
  <sheetData>
    <row r="1" spans="3:9" ht="42" customHeight="1" x14ac:dyDescent="0.25">
      <c r="C1" s="31"/>
      <c r="D1" s="31"/>
      <c r="E1" s="31"/>
      <c r="F1" s="31"/>
      <c r="G1" s="31"/>
    </row>
    <row r="3" spans="3:9" x14ac:dyDescent="0.25">
      <c r="C3" s="1" t="s">
        <v>0</v>
      </c>
      <c r="D3" s="2"/>
      <c r="E3" s="2"/>
      <c r="F3" s="3">
        <f ca="1">TODAY()</f>
        <v>42034</v>
      </c>
      <c r="G3" s="4"/>
    </row>
    <row r="4" spans="3:9" x14ac:dyDescent="0.25">
      <c r="C4" s="5" t="s">
        <v>1</v>
      </c>
      <c r="D4" s="6"/>
      <c r="E4" s="6"/>
      <c r="F4" s="6">
        <v>11</v>
      </c>
      <c r="G4" s="7"/>
    </row>
    <row r="6" spans="3:9" x14ac:dyDescent="0.25">
      <c r="C6" s="8"/>
      <c r="D6" s="9" t="s">
        <v>2</v>
      </c>
      <c r="E6" s="2"/>
      <c r="F6" s="2"/>
      <c r="G6" s="4"/>
    </row>
    <row r="7" spans="3:9" x14ac:dyDescent="0.25">
      <c r="C7" s="10"/>
      <c r="D7" s="11"/>
      <c r="E7" s="11" t="s">
        <v>3</v>
      </c>
      <c r="F7" s="12">
        <v>2</v>
      </c>
      <c r="G7" s="13"/>
    </row>
    <row r="8" spans="3:9" x14ac:dyDescent="0.25">
      <c r="C8" s="10"/>
      <c r="D8" s="11"/>
      <c r="E8" s="11" t="s">
        <v>4</v>
      </c>
      <c r="F8" s="12" t="str">
        <f>IF(ISBLANK(F7),"",VLOOKUP(F7,bd_magasin,2,0))</f>
        <v>GEDIMAT</v>
      </c>
      <c r="G8" s="13"/>
    </row>
    <row r="9" spans="3:9" x14ac:dyDescent="0.25">
      <c r="C9" s="10"/>
      <c r="D9" s="11"/>
      <c r="E9" s="11" t="s">
        <v>5</v>
      </c>
      <c r="F9" s="12" t="str">
        <f>IF(ISBLANK(F7),"",VLOOKUP(F7,bd_magasin,3,0))</f>
        <v>24 Rue du Moutot</v>
      </c>
      <c r="G9" s="13"/>
    </row>
    <row r="10" spans="3:9" x14ac:dyDescent="0.25">
      <c r="C10" s="10"/>
      <c r="D10" s="11"/>
      <c r="E10" s="11" t="s">
        <v>6</v>
      </c>
      <c r="F10" s="12">
        <f>IF(ISBLANK(F7),"",VLOOKUP(F7,bd_magasin,4,0))</f>
        <v>10150</v>
      </c>
      <c r="G10" s="13"/>
    </row>
    <row r="11" spans="3:9" x14ac:dyDescent="0.25">
      <c r="C11" s="14"/>
      <c r="D11" s="6"/>
      <c r="E11" s="6" t="s">
        <v>7</v>
      </c>
      <c r="F11" s="15" t="str">
        <f>IF(ISBLANK(F7),"",VLOOKUP(F7,bd_magasin,5,0))</f>
        <v>Lavau</v>
      </c>
      <c r="G11" s="7"/>
    </row>
    <row r="14" spans="3:9" x14ac:dyDescent="0.25">
      <c r="C14" s="16" t="s">
        <v>8</v>
      </c>
      <c r="D14" s="16" t="s">
        <v>9</v>
      </c>
      <c r="E14" s="16" t="s">
        <v>10</v>
      </c>
      <c r="F14" s="16" t="s">
        <v>11</v>
      </c>
      <c r="G14" s="16" t="s">
        <v>12</v>
      </c>
    </row>
    <row r="15" spans="3:9" x14ac:dyDescent="0.25">
      <c r="C15" s="17"/>
      <c r="D15" s="17" t="str">
        <f>IF(ISBLANK(C15),"",VLOOKUP(C15,produits_finis,2,0))</f>
        <v/>
      </c>
      <c r="E15" s="17"/>
      <c r="F15" s="17" t="str">
        <f>IF(ISBLANK(C15),"",VLOOKUP(C15,produits_finis,4,0))</f>
        <v/>
      </c>
      <c r="G15" s="18" t="str">
        <f>IF(ISBLANK(C15),"",(E15*F15))</f>
        <v/>
      </c>
      <c r="H15" t="str">
        <f>CONCATENATE(D15,D16,D17)</f>
        <v/>
      </c>
      <c r="I15" t="str">
        <f>CONCATENATE(E15,E16,E17)</f>
        <v/>
      </c>
    </row>
    <row r="16" spans="3:9" x14ac:dyDescent="0.25">
      <c r="C16" s="17"/>
      <c r="D16" s="17" t="str">
        <f>IF(ISBLANK(C16),"",VLOOKUP(C16,produits_finis,2,0))</f>
        <v/>
      </c>
      <c r="E16" s="17"/>
      <c r="F16" s="17" t="str">
        <f>IF(ISBLANK(C16),"",VLOOKUP(C16,produits_finis,4,0))</f>
        <v/>
      </c>
      <c r="G16" s="18" t="str">
        <f>IF(ISBLANK(C16),"",(E16*F16))</f>
        <v/>
      </c>
    </row>
    <row r="17" spans="3:7" x14ac:dyDescent="0.25">
      <c r="C17" s="17"/>
      <c r="D17" s="17" t="str">
        <f>IF(ISBLANK(C17),"",VLOOKUP(C17,produits_finis,2,0))</f>
        <v/>
      </c>
      <c r="E17" s="17"/>
      <c r="F17" s="17" t="str">
        <f>IF(ISBLANK(C17),"",VLOOKUP(C17,produits_finis,4,0))</f>
        <v/>
      </c>
      <c r="G17" s="18" t="str">
        <f>IF(ISBLANK(C17),"",(E17*F17))</f>
        <v/>
      </c>
    </row>
    <row r="18" spans="3:7" x14ac:dyDescent="0.25">
      <c r="F18" s="19" t="s">
        <v>13</v>
      </c>
      <c r="G18" s="18">
        <f>SUM(montant_article)</f>
        <v>0</v>
      </c>
    </row>
    <row r="19" spans="3:7" x14ac:dyDescent="0.25">
      <c r="D19" s="20" t="s">
        <v>14</v>
      </c>
      <c r="E19" s="21">
        <v>0.2</v>
      </c>
      <c r="F19" s="19" t="s">
        <v>14</v>
      </c>
      <c r="G19" s="18">
        <f>G18*E19</f>
        <v>0</v>
      </c>
    </row>
    <row r="20" spans="3:7" x14ac:dyDescent="0.25">
      <c r="F20" s="19" t="s">
        <v>15</v>
      </c>
      <c r="G20" s="18">
        <f>SUM(G18:G19)</f>
        <v>0</v>
      </c>
    </row>
  </sheetData>
  <mergeCells count="1">
    <mergeCell ref="C1:G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Archive_bon_commande">
                <anchor moveWithCells="1" sizeWithCells="1">
                  <from>
                    <xdr:col>0</xdr:col>
                    <xdr:colOff>742950</xdr:colOff>
                    <xdr:row>6</xdr:row>
                    <xdr:rowOff>85725</xdr:rowOff>
                  </from>
                  <to>
                    <xdr:col>0</xdr:col>
                    <xdr:colOff>1552575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alidation_commande">
                <anchor moveWithCells="1" sizeWithCells="1">
                  <from>
                    <xdr:col>0</xdr:col>
                    <xdr:colOff>771525</xdr:colOff>
                    <xdr:row>9</xdr:row>
                    <xdr:rowOff>95250</xdr:rowOff>
                  </from>
                  <to>
                    <xdr:col>0</xdr:col>
                    <xdr:colOff>1590675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archive">
                <anchor moveWithCells="1" sizeWithCells="1">
                  <from>
                    <xdr:col>8</xdr:col>
                    <xdr:colOff>276225</xdr:colOff>
                    <xdr:row>3</xdr:row>
                    <xdr:rowOff>180975</xdr:rowOff>
                  </from>
                  <to>
                    <xdr:col>9</xdr:col>
                    <xdr:colOff>676275</xdr:colOff>
                    <xdr:row>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'[1]Produits fini'!#REF!</xm:f>
          </x14:formula1>
          <xm:sqref>C15:C17</xm:sqref>
        </x14:dataValidation>
        <x14:dataValidation type="list" allowBlank="1" showInputMessage="1" showErrorMessage="1">
          <x14:formula1>
            <xm:f>[1]Magasins!#REF!</xm:f>
          </x14:formula1>
          <xm:sqref>F7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C5:K11"/>
  <sheetViews>
    <sheetView showGridLines="0" workbookViewId="0">
      <selection activeCell="C6" sqref="C6"/>
    </sheetView>
  </sheetViews>
  <sheetFormatPr baseColWidth="10" defaultRowHeight="15" x14ac:dyDescent="0.25"/>
  <cols>
    <col min="2" max="2" width="29.140625" customWidth="1"/>
  </cols>
  <sheetData>
    <row r="5" spans="3:11" ht="30" x14ac:dyDescent="0.25">
      <c r="C5" s="26" t="s">
        <v>1</v>
      </c>
      <c r="D5" s="26" t="s">
        <v>50</v>
      </c>
      <c r="E5" s="26" t="s">
        <v>51</v>
      </c>
      <c r="F5" s="26" t="s">
        <v>52</v>
      </c>
      <c r="G5" s="26" t="s">
        <v>3</v>
      </c>
      <c r="H5" s="26" t="s">
        <v>8</v>
      </c>
      <c r="I5" s="26" t="s">
        <v>10</v>
      </c>
      <c r="J5" s="26" t="s">
        <v>53</v>
      </c>
      <c r="K5" s="27" t="s">
        <v>54</v>
      </c>
    </row>
    <row r="6" spans="3:11" x14ac:dyDescent="0.25">
      <c r="C6" s="26">
        <v>9</v>
      </c>
      <c r="D6" s="28">
        <v>42033</v>
      </c>
      <c r="E6" s="26">
        <v>1</v>
      </c>
      <c r="F6" s="28">
        <v>42033</v>
      </c>
      <c r="G6" s="26">
        <v>3</v>
      </c>
      <c r="H6" s="26" t="s">
        <v>55</v>
      </c>
      <c r="I6" s="26" t="s">
        <v>56</v>
      </c>
      <c r="J6" s="29">
        <v>81</v>
      </c>
      <c r="K6" s="27"/>
    </row>
    <row r="7" spans="3:11" x14ac:dyDescent="0.25">
      <c r="C7" s="17">
        <v>9</v>
      </c>
      <c r="D7" s="30">
        <v>42033</v>
      </c>
      <c r="E7" s="17">
        <v>1</v>
      </c>
      <c r="F7" s="30">
        <v>42033</v>
      </c>
      <c r="G7" s="17">
        <v>3</v>
      </c>
      <c r="H7" s="17" t="s">
        <v>55</v>
      </c>
      <c r="I7" s="17">
        <v>150</v>
      </c>
      <c r="J7" s="18">
        <v>81</v>
      </c>
      <c r="K7" s="17"/>
    </row>
    <row r="8" spans="3:11" x14ac:dyDescent="0.25">
      <c r="C8" s="17"/>
      <c r="D8" s="17"/>
      <c r="E8" s="17"/>
      <c r="F8" s="17"/>
      <c r="G8" s="17"/>
      <c r="H8" s="17"/>
      <c r="I8" s="17"/>
      <c r="J8" s="17"/>
      <c r="K8" s="17"/>
    </row>
    <row r="9" spans="3:11" x14ac:dyDescent="0.25">
      <c r="C9" s="17"/>
      <c r="D9" s="17"/>
      <c r="E9" s="17"/>
      <c r="F9" s="17"/>
      <c r="G9" s="17"/>
      <c r="H9" s="17"/>
      <c r="I9" s="17"/>
      <c r="J9" s="17"/>
      <c r="K9" s="17"/>
    </row>
    <row r="10" spans="3:11" x14ac:dyDescent="0.25">
      <c r="C10" s="17"/>
      <c r="D10" s="17"/>
      <c r="E10" s="17"/>
      <c r="F10" s="17"/>
      <c r="G10" s="17"/>
      <c r="H10" s="17"/>
      <c r="I10" s="17"/>
      <c r="J10" s="17"/>
      <c r="K10" s="17"/>
    </row>
    <row r="11" spans="3:11" x14ac:dyDescent="0.25">
      <c r="C11" s="17"/>
      <c r="D11" s="17"/>
      <c r="E11" s="17"/>
      <c r="F11" s="17"/>
      <c r="G11" s="17"/>
      <c r="H11" s="17"/>
      <c r="I11" s="17"/>
      <c r="J11" s="17"/>
      <c r="K11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Magasins</vt:lpstr>
      <vt:lpstr>Bon de commande</vt:lpstr>
      <vt:lpstr>Archive bon de livraison</vt:lpstr>
      <vt:lpstr>bd_magasin</vt:lpstr>
      <vt:lpstr>commande_article</vt:lpstr>
      <vt:lpstr>montant_article</vt:lpstr>
      <vt:lpstr>qty_commandee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iseulysse bertrand</dc:creator>
  <cp:lastModifiedBy>iseulysse bertrand</cp:lastModifiedBy>
  <dcterms:created xsi:type="dcterms:W3CDTF">2015-01-30T16:14:27Z</dcterms:created>
  <dcterms:modified xsi:type="dcterms:W3CDTF">2015-01-30T16:42:17Z</dcterms:modified>
</cp:coreProperties>
</file>