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45" yWindow="0" windowWidth="19545" windowHeight="8340"/>
  </bookViews>
  <sheets>
    <sheet name="Extraction" sheetId="1" r:id="rId1"/>
  </sheets>
  <calcPr calcId="145621"/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13" i="1"/>
  <c r="N3" i="1"/>
  <c r="N4" i="1"/>
  <c r="N5" i="1"/>
  <c r="N6" i="1"/>
  <c r="N7" i="1"/>
  <c r="U34" i="1"/>
  <c r="R34" i="1"/>
  <c r="U33" i="1"/>
  <c r="R33" i="1"/>
  <c r="U32" i="1"/>
  <c r="R32" i="1"/>
  <c r="I3" i="1" l="1"/>
  <c r="I4" i="1"/>
  <c r="I5" i="1"/>
  <c r="I6" i="1"/>
  <c r="I7" i="1"/>
  <c r="I8" i="1"/>
  <c r="I9" i="1"/>
  <c r="I10" i="1"/>
  <c r="I11" i="1"/>
  <c r="I12" i="1"/>
  <c r="I13" i="1"/>
  <c r="I2" i="1"/>
  <c r="O21" i="1" s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O34" i="1" l="1"/>
  <c r="O30" i="1"/>
  <c r="O26" i="1"/>
  <c r="O22" i="1"/>
  <c r="O33" i="1"/>
  <c r="O29" i="1"/>
  <c r="O25" i="1"/>
  <c r="N2" i="1"/>
  <c r="O32" i="1"/>
  <c r="O28" i="1"/>
  <c r="O24" i="1"/>
  <c r="O20" i="1"/>
  <c r="O18" i="1"/>
  <c r="O31" i="1"/>
  <c r="O27" i="1"/>
  <c r="O23" i="1"/>
  <c r="O19" i="1"/>
</calcChain>
</file>

<file path=xl/sharedStrings.xml><?xml version="1.0" encoding="utf-8"?>
<sst xmlns="http://schemas.openxmlformats.org/spreadsheetml/2006/main" count="116" uniqueCount="30">
  <si>
    <t>Extraction de base</t>
  </si>
  <si>
    <t>X</t>
  </si>
  <si>
    <t>OPTION</t>
  </si>
  <si>
    <t>TYPE PREL</t>
  </si>
  <si>
    <t>TX PREL</t>
  </si>
  <si>
    <t>L-B</t>
  </si>
  <si>
    <t>PFL</t>
  </si>
  <si>
    <t>PRS</t>
  </si>
  <si>
    <t>CSG 2005</t>
  </si>
  <si>
    <t>RDS</t>
  </si>
  <si>
    <t>CSD</t>
  </si>
  <si>
    <t>SOL</t>
  </si>
  <si>
    <t>TAUX PRELEVEMENTS FISCAUX (PRODUITS)</t>
  </si>
  <si>
    <t>AVEC ACOMPTE</t>
  </si>
  <si>
    <t>SANS ACOMPTE</t>
  </si>
  <si>
    <t xml:space="preserve">J'ai mis deux exemples concrets : Avec acompte et les 6 Taux </t>
  </si>
  <si>
    <t>- Avec acompte et les 6 taux (ID 01) qui est correct</t>
  </si>
  <si>
    <t>Il faut que je retrouve les même BASE INT pour les 6 taux pour chaque personne</t>
  </si>
  <si>
    <t xml:space="preserve">- Avec acompte et 3 taux (ID 02) se qui me pose problème il me manque 3 taux que je dois actuellment rajouter à la main </t>
  </si>
  <si>
    <t>Et j'ai la même problème pour l'option Sans Acompte</t>
  </si>
  <si>
    <t>A</t>
  </si>
  <si>
    <t>s</t>
  </si>
  <si>
    <t>S</t>
  </si>
  <si>
    <t>MT BRUT</t>
  </si>
  <si>
    <t>MT PREL g</t>
  </si>
  <si>
    <t>MT NET</t>
  </si>
  <si>
    <t>BASE INT</t>
  </si>
  <si>
    <t>MT PREL d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</si>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</sst>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indexed="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 applyAlignment="1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center" wrapText="1"/>
    </xf>
    <xf numFmtId="0" fontId="6" fillId="2" borderId="2" xfId="0" applyFont="1" applyFill="1" applyBorder="1" applyAlignment="1">
      <alignment horizontal="center" vertical="top" wrapText="1"/>
    </xf>
    <xf numFmtId="14" fontId="6" fillId="3" borderId="0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2" fontId="6" fillId="3" borderId="0" xfId="0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center"/>
    </xf>
    <xf numFmtId="0" fontId="9" fillId="0" borderId="0" xfId="0" applyFont="1" applyBorder="1"/>
    <xf numFmtId="0" fontId="11" fillId="5" borderId="3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4" fontId="3" fillId="6" borderId="6" xfId="0" applyNumberFormat="1" applyFont="1" applyFill="1" applyBorder="1" applyAlignment="1">
      <alignment horizontal="center"/>
    </xf>
    <xf numFmtId="10" fontId="3" fillId="6" borderId="7" xfId="1" applyNumberFormat="1" applyFont="1" applyFill="1" applyBorder="1" applyAlignment="1">
      <alignment horizontal="center"/>
    </xf>
    <xf numFmtId="41" fontId="11" fillId="6" borderId="8" xfId="1" applyNumberFormat="1" applyFont="1" applyFill="1" applyBorder="1" applyAlignment="1">
      <alignment horizontal="right" indent="1"/>
    </xf>
    <xf numFmtId="14" fontId="3" fillId="6" borderId="9" xfId="0" applyNumberFormat="1" applyFont="1" applyFill="1" applyBorder="1" applyAlignment="1">
      <alignment horizontal="center"/>
    </xf>
    <xf numFmtId="10" fontId="3" fillId="6" borderId="10" xfId="1" applyNumberFormat="1" applyFont="1" applyFill="1" applyBorder="1" applyAlignment="1">
      <alignment horizontal="center"/>
    </xf>
    <xf numFmtId="10" fontId="11" fillId="6" borderId="11" xfId="1" applyNumberFormat="1" applyFont="1" applyFill="1" applyBorder="1" applyAlignment="1">
      <alignment horizontal="right" indent="1"/>
    </xf>
    <xf numFmtId="14" fontId="3" fillId="6" borderId="12" xfId="0" applyNumberFormat="1" applyFont="1" applyFill="1" applyBorder="1" applyAlignment="1">
      <alignment horizontal="center"/>
    </xf>
    <xf numFmtId="10" fontId="3" fillId="6" borderId="13" xfId="1" applyNumberFormat="1" applyFont="1" applyFill="1" applyBorder="1" applyAlignment="1">
      <alignment horizontal="center"/>
    </xf>
    <xf numFmtId="10" fontId="11" fillId="6" borderId="14" xfId="1" applyNumberFormat="1" applyFont="1" applyFill="1" applyBorder="1" applyAlignment="1">
      <alignment horizontal="right" indent="1"/>
    </xf>
    <xf numFmtId="0" fontId="3" fillId="0" borderId="0" xfId="0" quotePrefix="1" applyFont="1"/>
    <xf numFmtId="14" fontId="3" fillId="7" borderId="6" xfId="0" applyNumberFormat="1" applyFont="1" applyFill="1" applyBorder="1" applyAlignment="1">
      <alignment horizontal="center"/>
    </xf>
    <xf numFmtId="0" fontId="7" fillId="7" borderId="0" xfId="0" applyFont="1" applyFill="1" applyBorder="1" applyAlignment="1">
      <alignment horizontal="left" vertical="center"/>
    </xf>
    <xf numFmtId="10" fontId="3" fillId="7" borderId="7" xfId="1" applyNumberFormat="1" applyFont="1" applyFill="1" applyBorder="1" applyAlignment="1">
      <alignment horizontal="center"/>
    </xf>
    <xf numFmtId="14" fontId="3" fillId="7" borderId="9" xfId="0" applyNumberFormat="1" applyFont="1" applyFill="1" applyBorder="1" applyAlignment="1">
      <alignment horizontal="center"/>
    </xf>
    <xf numFmtId="10" fontId="3" fillId="7" borderId="10" xfId="1" applyNumberFormat="1" applyFont="1" applyFill="1" applyBorder="1" applyAlignment="1">
      <alignment horizontal="center"/>
    </xf>
    <xf numFmtId="14" fontId="3" fillId="7" borderId="12" xfId="0" applyNumberFormat="1" applyFont="1" applyFill="1" applyBorder="1" applyAlignment="1">
      <alignment horizontal="center"/>
    </xf>
    <xf numFmtId="10" fontId="3" fillId="7" borderId="13" xfId="1" applyNumberFormat="1" applyFont="1" applyFill="1" applyBorder="1" applyAlignment="1">
      <alignment horizontal="center"/>
    </xf>
    <xf numFmtId="41" fontId="11" fillId="7" borderId="8" xfId="1" applyNumberFormat="1" applyFont="1" applyFill="1" applyBorder="1" applyAlignment="1">
      <alignment horizontal="right" indent="1"/>
    </xf>
    <xf numFmtId="10" fontId="11" fillId="7" borderId="11" xfId="1" applyNumberFormat="1" applyFont="1" applyFill="1" applyBorder="1" applyAlignment="1">
      <alignment horizontal="right" indent="1"/>
    </xf>
    <xf numFmtId="10" fontId="11" fillId="7" borderId="14" xfId="1" applyNumberFormat="1" applyFont="1" applyFill="1" applyBorder="1" applyAlignment="1">
      <alignment horizontal="right" indent="1"/>
    </xf>
    <xf numFmtId="0" fontId="10" fillId="4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/>
    </xf>
    <xf numFmtId="41" fontId="11" fillId="6" borderId="0" xfId="1" applyNumberFormat="1" applyFont="1" applyFill="1" applyBorder="1" applyAlignment="1">
      <alignment horizontal="right" indent="1"/>
    </xf>
    <xf numFmtId="10" fontId="11" fillId="6" borderId="0" xfId="1" applyNumberFormat="1" applyFont="1" applyFill="1" applyBorder="1" applyAlignment="1">
      <alignment horizontal="right" indent="1"/>
    </xf>
    <xf numFmtId="0" fontId="3" fillId="8" borderId="0" xfId="0" applyFont="1" applyFill="1"/>
    <xf numFmtId="0" fontId="6" fillId="8" borderId="0" xfId="0" applyFont="1" applyFill="1" applyBorder="1" applyAlignment="1">
      <alignment horizontal="left" vertical="center"/>
    </xf>
    <xf numFmtId="10" fontId="6" fillId="8" borderId="0" xfId="1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2" fontId="6" fillId="9" borderId="0" xfId="0" applyNumberFormat="1" applyFont="1" applyFill="1" applyBorder="1" applyAlignment="1">
      <alignment horizontal="right" vertical="center"/>
    </xf>
    <xf numFmtId="2" fontId="3" fillId="0" borderId="0" xfId="0" applyNumberFormat="1" applyFont="1"/>
    <xf numFmtId="0" fontId="3" fillId="9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4"/>
  <sheetViews>
    <sheetView tabSelected="1" topLeftCell="C1" workbookViewId="0">
      <selection activeCell="P5" sqref="P5"/>
    </sheetView>
  </sheetViews>
  <sheetFormatPr baseColWidth="10" defaultRowHeight="12.75" x14ac:dyDescent="0.2"/>
  <cols>
    <col min="1" max="4" width="5.5703125" style="2" customWidth="1"/>
    <col min="5" max="8" width="8.28515625" style="2" customWidth="1"/>
    <col min="9" max="9" width="16.140625" style="2" customWidth="1"/>
    <col min="10" max="13" width="11.42578125" style="2"/>
    <col min="14" max="14" width="15.85546875" style="2" customWidth="1"/>
    <col min="15" max="15" width="12.85546875" style="2" customWidth="1"/>
    <col min="16" max="16384" width="11.42578125" style="2"/>
  </cols>
  <sheetData>
    <row r="1" spans="1:17" x14ac:dyDescent="0.2">
      <c r="N1" s="8" t="s">
        <v>26</v>
      </c>
    </row>
    <row r="2" spans="1:17" ht="15.75" x14ac:dyDescent="0.25">
      <c r="A2" s="1"/>
      <c r="B2" s="1"/>
      <c r="C2" s="1"/>
      <c r="E2" s="45" t="s">
        <v>12</v>
      </c>
      <c r="F2" s="45"/>
      <c r="G2" s="45"/>
      <c r="H2" s="13"/>
      <c r="I2" s="42" t="str">
        <f>J2&amp;K2</f>
        <v>PFLA</v>
      </c>
      <c r="J2" s="28" t="s">
        <v>6</v>
      </c>
      <c r="K2" s="29" t="s">
        <v>20</v>
      </c>
      <c r="L2" s="30">
        <v>0.24</v>
      </c>
      <c r="N2" s="51">
        <f>SUMIF($N$18:$N$34,I2,$U$18:$U$34)</f>
        <v>2.25</v>
      </c>
      <c r="O2" s="2" t="s">
        <v>28</v>
      </c>
      <c r="P2" s="50"/>
      <c r="Q2" s="50"/>
    </row>
    <row r="3" spans="1:17" ht="15.75" x14ac:dyDescent="0.25">
      <c r="A3" s="3"/>
      <c r="B3" s="3"/>
      <c r="C3" s="4"/>
      <c r="E3" s="14"/>
      <c r="F3" s="14"/>
      <c r="G3" s="14"/>
      <c r="H3" s="14"/>
      <c r="I3" s="42" t="str">
        <f t="shared" ref="I3:I13" si="0">J3&amp;K3</f>
        <v>PRSA</v>
      </c>
      <c r="J3" s="31" t="s">
        <v>7</v>
      </c>
      <c r="K3" s="29" t="s">
        <v>20</v>
      </c>
      <c r="L3" s="32">
        <v>4.4999999999999998E-2</v>
      </c>
      <c r="N3" s="51">
        <f t="shared" ref="N3:N13" si="1">SUMIF($N$18:$N$34,I3,$U$18:$U$34)</f>
        <v>2.25</v>
      </c>
      <c r="O3" s="2" t="s">
        <v>28</v>
      </c>
      <c r="P3" s="50"/>
      <c r="Q3" s="50"/>
    </row>
    <row r="4" spans="1:17" ht="15.75" x14ac:dyDescent="0.25">
      <c r="A4" s="3"/>
      <c r="B4" s="3"/>
      <c r="C4" s="4"/>
      <c r="E4" s="14"/>
      <c r="F4" s="14"/>
      <c r="G4" s="14"/>
      <c r="H4" s="14"/>
      <c r="I4" s="42" t="str">
        <f t="shared" si="0"/>
        <v>CSG 2005A</v>
      </c>
      <c r="J4" s="31" t="s">
        <v>8</v>
      </c>
      <c r="K4" s="29" t="s">
        <v>20</v>
      </c>
      <c r="L4" s="32">
        <v>8.2000000000000003E-2</v>
      </c>
      <c r="N4" s="51">
        <f t="shared" si="1"/>
        <v>2.25</v>
      </c>
      <c r="O4" s="2" t="s">
        <v>28</v>
      </c>
      <c r="P4" s="50"/>
      <c r="Q4" s="50"/>
    </row>
    <row r="5" spans="1:17" ht="15.75" x14ac:dyDescent="0.25">
      <c r="A5" s="3"/>
      <c r="B5" s="3"/>
      <c r="C5" s="4"/>
      <c r="E5" s="14"/>
      <c r="F5" s="14"/>
      <c r="G5" s="14"/>
      <c r="H5" s="14"/>
      <c r="I5" s="42" t="str">
        <f t="shared" si="0"/>
        <v>RDSA</v>
      </c>
      <c r="J5" s="31" t="s">
        <v>9</v>
      </c>
      <c r="K5" s="29" t="s">
        <v>20</v>
      </c>
      <c r="L5" s="32">
        <v>5.0000000000000001E-3</v>
      </c>
      <c r="N5" s="51">
        <f t="shared" si="1"/>
        <v>2.12</v>
      </c>
      <c r="O5" s="2" t="s">
        <v>29</v>
      </c>
      <c r="P5" s="50"/>
      <c r="Q5" s="50"/>
    </row>
    <row r="6" spans="1:17" ht="15.75" x14ac:dyDescent="0.25">
      <c r="A6" s="3"/>
      <c r="B6" s="3"/>
      <c r="C6" s="4"/>
      <c r="E6" s="14"/>
      <c r="F6" s="14"/>
      <c r="G6" s="14"/>
      <c r="H6" s="14"/>
      <c r="I6" s="42" t="str">
        <f t="shared" si="0"/>
        <v>CSDA</v>
      </c>
      <c r="J6" s="31" t="s">
        <v>10</v>
      </c>
      <c r="K6" s="29" t="s">
        <v>20</v>
      </c>
      <c r="L6" s="32">
        <v>3.0000000000000001E-3</v>
      </c>
      <c r="N6" s="51">
        <f t="shared" si="1"/>
        <v>2.12</v>
      </c>
      <c r="O6" s="2" t="s">
        <v>29</v>
      </c>
      <c r="P6" s="50"/>
      <c r="Q6" s="50"/>
    </row>
    <row r="7" spans="1:17" x14ac:dyDescent="0.2">
      <c r="E7" s="46" t="s">
        <v>5</v>
      </c>
      <c r="F7" s="47"/>
      <c r="G7" s="48"/>
      <c r="H7" s="38"/>
      <c r="I7" s="42" t="str">
        <f t="shared" si="0"/>
        <v>SOLA</v>
      </c>
      <c r="J7" s="33" t="s">
        <v>11</v>
      </c>
      <c r="K7" s="29" t="s">
        <v>20</v>
      </c>
      <c r="L7" s="34">
        <v>0.02</v>
      </c>
      <c r="N7" s="51">
        <f t="shared" si="1"/>
        <v>2.12</v>
      </c>
      <c r="O7" s="2" t="s">
        <v>29</v>
      </c>
      <c r="P7" s="50"/>
      <c r="Q7" s="50"/>
    </row>
    <row r="8" spans="1:17" x14ac:dyDescent="0.2">
      <c r="E8" s="15"/>
      <c r="F8" s="16" t="s">
        <v>13</v>
      </c>
      <c r="G8" s="17" t="s">
        <v>14</v>
      </c>
      <c r="H8" s="39"/>
      <c r="I8" s="42" t="str">
        <f t="shared" si="0"/>
        <v>PFLS</v>
      </c>
      <c r="J8" s="28" t="s">
        <v>6</v>
      </c>
      <c r="K8" s="29" t="s">
        <v>22</v>
      </c>
      <c r="L8" s="35">
        <v>0</v>
      </c>
      <c r="N8" s="51">
        <f t="shared" si="1"/>
        <v>0</v>
      </c>
      <c r="P8" s="50"/>
      <c r="Q8" s="50"/>
    </row>
    <row r="9" spans="1:17" x14ac:dyDescent="0.2">
      <c r="E9" s="18" t="s">
        <v>6</v>
      </c>
      <c r="F9" s="19">
        <v>0.24</v>
      </c>
      <c r="G9" s="20">
        <v>0</v>
      </c>
      <c r="H9" s="40"/>
      <c r="I9" s="42" t="str">
        <f t="shared" si="0"/>
        <v>PRSS</v>
      </c>
      <c r="J9" s="31" t="s">
        <v>7</v>
      </c>
      <c r="K9" s="29" t="s">
        <v>22</v>
      </c>
      <c r="L9" s="36">
        <v>4.4999999999999998E-2</v>
      </c>
      <c r="N9" s="51">
        <f t="shared" si="1"/>
        <v>32.260000000000005</v>
      </c>
      <c r="O9" s="2" t="s">
        <v>28</v>
      </c>
      <c r="P9" s="50"/>
      <c r="Q9" s="50"/>
    </row>
    <row r="10" spans="1:17" x14ac:dyDescent="0.2">
      <c r="E10" s="21" t="s">
        <v>7</v>
      </c>
      <c r="F10" s="22">
        <v>4.4999999999999998E-2</v>
      </c>
      <c r="G10" s="23">
        <v>4.4999999999999998E-2</v>
      </c>
      <c r="H10" s="41"/>
      <c r="I10" s="42" t="str">
        <f t="shared" si="0"/>
        <v>CSG 2005S</v>
      </c>
      <c r="J10" s="31" t="s">
        <v>8</v>
      </c>
      <c r="K10" s="29" t="s">
        <v>22</v>
      </c>
      <c r="L10" s="36">
        <v>8.2000000000000003E-2</v>
      </c>
      <c r="N10" s="51">
        <f t="shared" si="1"/>
        <v>32.260000000000005</v>
      </c>
      <c r="O10" s="2" t="s">
        <v>28</v>
      </c>
      <c r="P10" s="50"/>
      <c r="Q10" s="50"/>
    </row>
    <row r="11" spans="1:17" x14ac:dyDescent="0.2">
      <c r="E11" s="21" t="s">
        <v>8</v>
      </c>
      <c r="F11" s="22">
        <v>8.2000000000000003E-2</v>
      </c>
      <c r="G11" s="23">
        <v>8.2000000000000003E-2</v>
      </c>
      <c r="H11" s="41"/>
      <c r="I11" s="42" t="str">
        <f t="shared" si="0"/>
        <v>RDSS</v>
      </c>
      <c r="J11" s="31" t="s">
        <v>9</v>
      </c>
      <c r="K11" s="29" t="s">
        <v>22</v>
      </c>
      <c r="L11" s="36">
        <v>5.0000000000000001E-3</v>
      </c>
      <c r="N11" s="51">
        <f t="shared" si="1"/>
        <v>31.51</v>
      </c>
      <c r="O11" s="2" t="s">
        <v>29</v>
      </c>
      <c r="P11" s="50"/>
      <c r="Q11" s="50"/>
    </row>
    <row r="12" spans="1:17" x14ac:dyDescent="0.2">
      <c r="E12" s="21" t="s">
        <v>9</v>
      </c>
      <c r="F12" s="22">
        <v>5.0000000000000001E-3</v>
      </c>
      <c r="G12" s="23">
        <v>5.0000000000000001E-3</v>
      </c>
      <c r="H12" s="41"/>
      <c r="I12" s="42" t="str">
        <f t="shared" si="0"/>
        <v>CSDS</v>
      </c>
      <c r="J12" s="31" t="s">
        <v>10</v>
      </c>
      <c r="K12" s="29" t="s">
        <v>22</v>
      </c>
      <c r="L12" s="36">
        <v>3.0000000000000001E-3</v>
      </c>
      <c r="N12" s="51">
        <f t="shared" si="1"/>
        <v>31.51</v>
      </c>
      <c r="O12" s="2" t="s">
        <v>29</v>
      </c>
      <c r="P12" s="50"/>
      <c r="Q12" s="50"/>
    </row>
    <row r="13" spans="1:17" x14ac:dyDescent="0.2">
      <c r="E13" s="21" t="s">
        <v>10</v>
      </c>
      <c r="F13" s="22">
        <v>3.0000000000000001E-3</v>
      </c>
      <c r="G13" s="23">
        <v>3.0000000000000001E-3</v>
      </c>
      <c r="H13" s="41"/>
      <c r="I13" s="42" t="str">
        <f t="shared" si="0"/>
        <v>SOLS</v>
      </c>
      <c r="J13" s="33" t="s">
        <v>11</v>
      </c>
      <c r="K13" s="29" t="s">
        <v>22</v>
      </c>
      <c r="L13" s="37">
        <v>0.02</v>
      </c>
      <c r="N13" s="51">
        <f t="shared" si="1"/>
        <v>32.260000000000005</v>
      </c>
      <c r="O13" s="2" t="s">
        <v>28</v>
      </c>
      <c r="P13" s="50"/>
      <c r="Q13" s="50"/>
    </row>
    <row r="14" spans="1:17" x14ac:dyDescent="0.2">
      <c r="E14" s="24" t="s">
        <v>11</v>
      </c>
      <c r="F14" s="25">
        <v>0.02</v>
      </c>
      <c r="G14" s="26">
        <v>0.02</v>
      </c>
      <c r="H14" s="41"/>
    </row>
    <row r="15" spans="1:17" ht="15.75" customHeight="1" x14ac:dyDescent="0.25">
      <c r="A15" s="5" t="s">
        <v>0</v>
      </c>
    </row>
    <row r="16" spans="1:17" x14ac:dyDescent="0.2">
      <c r="F16" s="7" t="s">
        <v>1</v>
      </c>
      <c r="O16" s="6"/>
      <c r="P16" s="7" t="s">
        <v>1</v>
      </c>
      <c r="Q16" s="7" t="s">
        <v>1</v>
      </c>
    </row>
    <row r="17" spans="1:22" x14ac:dyDescent="0.2">
      <c r="A17" s="8"/>
      <c r="B17" s="8"/>
      <c r="C17" s="8"/>
      <c r="D17" s="8"/>
      <c r="E17" s="8"/>
      <c r="F17" s="8" t="s">
        <v>2</v>
      </c>
      <c r="G17" s="8"/>
      <c r="H17" s="8"/>
      <c r="I17" s="8"/>
      <c r="J17" s="8"/>
      <c r="K17" s="8"/>
      <c r="L17" s="8"/>
      <c r="M17" s="8" t="s">
        <v>3</v>
      </c>
      <c r="N17" s="8"/>
      <c r="O17" s="8" t="s">
        <v>4</v>
      </c>
      <c r="P17" s="8" t="s">
        <v>23</v>
      </c>
      <c r="Q17" s="8" t="s">
        <v>24</v>
      </c>
      <c r="R17" s="8" t="s">
        <v>25</v>
      </c>
      <c r="S17" s="8" t="s">
        <v>3</v>
      </c>
      <c r="T17" s="8" t="s">
        <v>4</v>
      </c>
      <c r="U17" s="8" t="s">
        <v>26</v>
      </c>
      <c r="V17" s="8" t="s">
        <v>27</v>
      </c>
    </row>
    <row r="18" spans="1:22" x14ac:dyDescent="0.2">
      <c r="A18" s="9"/>
      <c r="B18" s="10"/>
      <c r="C18" s="10"/>
      <c r="D18" s="10"/>
      <c r="E18" s="10"/>
      <c r="F18" s="11" t="s">
        <v>20</v>
      </c>
      <c r="G18" s="11"/>
      <c r="H18" s="11"/>
      <c r="I18" s="12"/>
      <c r="J18" s="12"/>
      <c r="K18" s="12"/>
      <c r="L18" s="12"/>
      <c r="M18" s="10" t="s">
        <v>6</v>
      </c>
      <c r="N18" s="43" t="str">
        <f t="shared" ref="N18:N34" si="2">M18&amp;F18</f>
        <v>PFLA</v>
      </c>
      <c r="O18" s="44">
        <f>VLOOKUP(N18,$I$2:$L$13,4,FALSE)</f>
        <v>0.24</v>
      </c>
      <c r="P18" s="12">
        <v>2.12</v>
      </c>
      <c r="Q18" s="12">
        <v>0.84</v>
      </c>
      <c r="R18" s="12">
        <v>1.28</v>
      </c>
      <c r="S18" s="10" t="s">
        <v>6</v>
      </c>
      <c r="T18" s="12">
        <v>24</v>
      </c>
      <c r="U18" s="49">
        <v>2.12</v>
      </c>
      <c r="V18" s="12">
        <v>0.51</v>
      </c>
    </row>
    <row r="19" spans="1:22" x14ac:dyDescent="0.2">
      <c r="A19" s="9"/>
      <c r="B19" s="10"/>
      <c r="C19" s="10"/>
      <c r="D19" s="10"/>
      <c r="E19" s="10"/>
      <c r="F19" s="11" t="s">
        <v>20</v>
      </c>
      <c r="G19" s="11"/>
      <c r="H19" s="11"/>
      <c r="I19" s="12"/>
      <c r="J19" s="12"/>
      <c r="K19" s="12"/>
      <c r="L19" s="12"/>
      <c r="M19" s="10" t="s">
        <v>7</v>
      </c>
      <c r="N19" s="43" t="str">
        <f t="shared" si="2"/>
        <v>PRSA</v>
      </c>
      <c r="O19" s="44">
        <f t="shared" ref="O19:O34" si="3">VLOOKUP(N19,$I$2:$L$13,4,FALSE)</f>
        <v>4.4999999999999998E-2</v>
      </c>
      <c r="P19" s="12">
        <v>2.12</v>
      </c>
      <c r="Q19" s="12">
        <v>0.84</v>
      </c>
      <c r="R19" s="12">
        <v>1.28</v>
      </c>
      <c r="S19" s="10" t="s">
        <v>7</v>
      </c>
      <c r="T19" s="12">
        <v>4.5</v>
      </c>
      <c r="U19" s="49">
        <v>2.12</v>
      </c>
      <c r="V19" s="12">
        <v>0.1</v>
      </c>
    </row>
    <row r="20" spans="1:22" x14ac:dyDescent="0.2">
      <c r="A20" s="9"/>
      <c r="B20" s="10"/>
      <c r="C20" s="10"/>
      <c r="D20" s="10"/>
      <c r="E20" s="10"/>
      <c r="F20" s="11" t="s">
        <v>20</v>
      </c>
      <c r="G20" s="11"/>
      <c r="H20" s="11"/>
      <c r="I20" s="12"/>
      <c r="J20" s="12"/>
      <c r="K20" s="12"/>
      <c r="L20" s="12"/>
      <c r="M20" s="10" t="s">
        <v>8</v>
      </c>
      <c r="N20" s="43" t="str">
        <f t="shared" si="2"/>
        <v>CSG 2005A</v>
      </c>
      <c r="O20" s="44">
        <f t="shared" si="3"/>
        <v>8.2000000000000003E-2</v>
      </c>
      <c r="P20" s="12">
        <v>2.12</v>
      </c>
      <c r="Q20" s="12">
        <v>0.84</v>
      </c>
      <c r="R20" s="12">
        <v>1.28</v>
      </c>
      <c r="S20" s="10" t="s">
        <v>8</v>
      </c>
      <c r="T20" s="12">
        <v>8.1999999999999993</v>
      </c>
      <c r="U20" s="49">
        <v>2.12</v>
      </c>
      <c r="V20" s="12">
        <v>0.17</v>
      </c>
    </row>
    <row r="21" spans="1:22" x14ac:dyDescent="0.2">
      <c r="A21" s="9"/>
      <c r="B21" s="10"/>
      <c r="C21" s="10"/>
      <c r="D21" s="10"/>
      <c r="E21" s="10"/>
      <c r="F21" s="11" t="s">
        <v>20</v>
      </c>
      <c r="G21" s="11"/>
      <c r="H21" s="11"/>
      <c r="I21" s="12"/>
      <c r="J21" s="12"/>
      <c r="K21" s="12"/>
      <c r="L21" s="12"/>
      <c r="M21" s="10" t="s">
        <v>9</v>
      </c>
      <c r="N21" s="43" t="str">
        <f t="shared" si="2"/>
        <v>RDSA</v>
      </c>
      <c r="O21" s="44">
        <f t="shared" si="3"/>
        <v>5.0000000000000001E-3</v>
      </c>
      <c r="P21" s="12">
        <v>2.12</v>
      </c>
      <c r="Q21" s="12">
        <v>0.84</v>
      </c>
      <c r="R21" s="12">
        <v>1.28</v>
      </c>
      <c r="S21" s="10" t="s">
        <v>9</v>
      </c>
      <c r="T21" s="12">
        <v>0.5</v>
      </c>
      <c r="U21" s="49">
        <v>2.12</v>
      </c>
      <c r="V21" s="12">
        <v>0.01</v>
      </c>
    </row>
    <row r="22" spans="1:22" x14ac:dyDescent="0.2">
      <c r="A22" s="9"/>
      <c r="B22" s="10"/>
      <c r="C22" s="10"/>
      <c r="D22" s="10"/>
      <c r="E22" s="10"/>
      <c r="F22" s="11" t="s">
        <v>20</v>
      </c>
      <c r="G22" s="11"/>
      <c r="H22" s="11"/>
      <c r="I22" s="12"/>
      <c r="J22" s="12"/>
      <c r="K22" s="12"/>
      <c r="L22" s="12"/>
      <c r="M22" s="10" t="s">
        <v>10</v>
      </c>
      <c r="N22" s="43" t="str">
        <f t="shared" si="2"/>
        <v>CSDA</v>
      </c>
      <c r="O22" s="44">
        <f t="shared" si="3"/>
        <v>3.0000000000000001E-3</v>
      </c>
      <c r="P22" s="12">
        <v>2.12</v>
      </c>
      <c r="Q22" s="12">
        <v>0.84</v>
      </c>
      <c r="R22" s="12">
        <v>1.28</v>
      </c>
      <c r="S22" s="10" t="s">
        <v>10</v>
      </c>
      <c r="T22" s="12">
        <v>0.3</v>
      </c>
      <c r="U22" s="49">
        <v>2.12</v>
      </c>
      <c r="V22" s="12">
        <v>0.01</v>
      </c>
    </row>
    <row r="23" spans="1:22" x14ac:dyDescent="0.2">
      <c r="A23" s="9"/>
      <c r="B23" s="10"/>
      <c r="C23" s="10"/>
      <c r="D23" s="10"/>
      <c r="E23" s="10"/>
      <c r="F23" s="11" t="s">
        <v>20</v>
      </c>
      <c r="G23" s="11"/>
      <c r="H23" s="11"/>
      <c r="I23" s="12"/>
      <c r="J23" s="12"/>
      <c r="K23" s="12"/>
      <c r="L23" s="12"/>
      <c r="M23" s="10" t="s">
        <v>11</v>
      </c>
      <c r="N23" s="43" t="str">
        <f t="shared" si="2"/>
        <v>SOLA</v>
      </c>
      <c r="O23" s="44">
        <f t="shared" si="3"/>
        <v>0.02</v>
      </c>
      <c r="P23" s="12">
        <v>2.12</v>
      </c>
      <c r="Q23" s="12">
        <v>0.84</v>
      </c>
      <c r="R23" s="12">
        <v>1.28</v>
      </c>
      <c r="S23" s="10" t="s">
        <v>11</v>
      </c>
      <c r="T23" s="12">
        <v>2</v>
      </c>
      <c r="U23" s="49">
        <v>2.12</v>
      </c>
      <c r="V23" s="12">
        <v>0.04</v>
      </c>
    </row>
    <row r="24" spans="1:22" x14ac:dyDescent="0.2">
      <c r="A24" s="9"/>
      <c r="B24" s="10"/>
      <c r="C24" s="10"/>
      <c r="D24" s="10"/>
      <c r="E24" s="10"/>
      <c r="F24" s="11" t="s">
        <v>20</v>
      </c>
      <c r="G24" s="11"/>
      <c r="H24" s="11"/>
      <c r="I24" s="12"/>
      <c r="J24" s="12"/>
      <c r="K24" s="12"/>
      <c r="L24" s="12"/>
      <c r="M24" s="10" t="s">
        <v>6</v>
      </c>
      <c r="N24" s="43" t="str">
        <f t="shared" si="2"/>
        <v>PFLA</v>
      </c>
      <c r="O24" s="44">
        <f t="shared" si="3"/>
        <v>0.24</v>
      </c>
      <c r="P24" s="12">
        <v>0.13</v>
      </c>
      <c r="Q24" s="12">
        <v>0.05</v>
      </c>
      <c r="R24" s="12">
        <v>0.08</v>
      </c>
      <c r="S24" s="10" t="s">
        <v>6</v>
      </c>
      <c r="T24" s="12">
        <v>24</v>
      </c>
      <c r="U24" s="49">
        <v>0.13</v>
      </c>
      <c r="V24" s="12">
        <v>0.03</v>
      </c>
    </row>
    <row r="25" spans="1:22" x14ac:dyDescent="0.2">
      <c r="A25" s="9"/>
      <c r="B25" s="10"/>
      <c r="C25" s="10"/>
      <c r="D25" s="10"/>
      <c r="E25" s="10"/>
      <c r="F25" s="11" t="s">
        <v>20</v>
      </c>
      <c r="G25" s="11"/>
      <c r="H25" s="11"/>
      <c r="I25" s="12"/>
      <c r="J25" s="12"/>
      <c r="K25" s="12"/>
      <c r="L25" s="12"/>
      <c r="M25" s="10" t="s">
        <v>7</v>
      </c>
      <c r="N25" s="43" t="str">
        <f t="shared" si="2"/>
        <v>PRSA</v>
      </c>
      <c r="O25" s="44">
        <f t="shared" si="3"/>
        <v>4.4999999999999998E-2</v>
      </c>
      <c r="P25" s="12">
        <v>0.13</v>
      </c>
      <c r="Q25" s="12">
        <v>0.05</v>
      </c>
      <c r="R25" s="12">
        <v>0.08</v>
      </c>
      <c r="S25" s="10" t="s">
        <v>7</v>
      </c>
      <c r="T25" s="12">
        <v>4.5</v>
      </c>
      <c r="U25" s="49">
        <v>0.13</v>
      </c>
      <c r="V25" s="12">
        <v>0.01</v>
      </c>
    </row>
    <row r="26" spans="1:22" x14ac:dyDescent="0.2">
      <c r="A26" s="9"/>
      <c r="B26" s="10"/>
      <c r="C26" s="10"/>
      <c r="D26" s="10"/>
      <c r="E26" s="10"/>
      <c r="F26" s="11" t="s">
        <v>20</v>
      </c>
      <c r="G26" s="11"/>
      <c r="H26" s="11"/>
      <c r="I26" s="12"/>
      <c r="J26" s="12"/>
      <c r="K26" s="12"/>
      <c r="L26" s="12"/>
      <c r="M26" s="10" t="s">
        <v>8</v>
      </c>
      <c r="N26" s="43" t="str">
        <f t="shared" si="2"/>
        <v>CSG 2005A</v>
      </c>
      <c r="O26" s="44">
        <f t="shared" si="3"/>
        <v>8.2000000000000003E-2</v>
      </c>
      <c r="P26" s="12">
        <v>0.13</v>
      </c>
      <c r="Q26" s="12">
        <v>0.05</v>
      </c>
      <c r="R26" s="12">
        <v>0.08</v>
      </c>
      <c r="S26" s="10" t="s">
        <v>8</v>
      </c>
      <c r="T26" s="12">
        <v>8.1999999999999993</v>
      </c>
      <c r="U26" s="49">
        <v>0.13</v>
      </c>
      <c r="V26" s="12">
        <v>0.01</v>
      </c>
    </row>
    <row r="27" spans="1:22" x14ac:dyDescent="0.2">
      <c r="A27" s="9"/>
      <c r="B27" s="10"/>
      <c r="C27" s="10"/>
      <c r="D27" s="10"/>
      <c r="E27" s="10"/>
      <c r="F27" s="11" t="s">
        <v>21</v>
      </c>
      <c r="G27" s="11"/>
      <c r="H27" s="11"/>
      <c r="I27" s="12"/>
      <c r="J27" s="12"/>
      <c r="K27" s="12"/>
      <c r="L27" s="12"/>
      <c r="M27" s="10" t="s">
        <v>7</v>
      </c>
      <c r="N27" s="43" t="str">
        <f t="shared" si="2"/>
        <v>PRSs</v>
      </c>
      <c r="O27" s="44">
        <f t="shared" si="3"/>
        <v>4.4999999999999998E-2</v>
      </c>
      <c r="P27" s="12">
        <v>31.51</v>
      </c>
      <c r="Q27" s="12">
        <v>4.88</v>
      </c>
      <c r="R27" s="12">
        <v>26.63</v>
      </c>
      <c r="S27" s="10" t="s">
        <v>7</v>
      </c>
      <c r="T27" s="12">
        <v>4.5</v>
      </c>
      <c r="U27" s="49">
        <v>31.51</v>
      </c>
      <c r="V27" s="12">
        <v>1.42</v>
      </c>
    </row>
    <row r="28" spans="1:22" x14ac:dyDescent="0.2">
      <c r="A28" s="9"/>
      <c r="B28" s="10"/>
      <c r="C28" s="10"/>
      <c r="D28" s="10"/>
      <c r="E28" s="10"/>
      <c r="F28" s="11" t="s">
        <v>21</v>
      </c>
      <c r="G28" s="11"/>
      <c r="H28" s="11"/>
      <c r="I28" s="12"/>
      <c r="J28" s="12"/>
      <c r="K28" s="12"/>
      <c r="L28" s="12"/>
      <c r="M28" s="10" t="s">
        <v>8</v>
      </c>
      <c r="N28" s="43" t="str">
        <f t="shared" si="2"/>
        <v>CSG 2005s</v>
      </c>
      <c r="O28" s="44">
        <f t="shared" si="3"/>
        <v>8.2000000000000003E-2</v>
      </c>
      <c r="P28" s="12">
        <v>31.51</v>
      </c>
      <c r="Q28" s="12">
        <v>4.88</v>
      </c>
      <c r="R28" s="12">
        <v>26.63</v>
      </c>
      <c r="S28" s="10" t="s">
        <v>8</v>
      </c>
      <c r="T28" s="12">
        <v>8.1999999999999993</v>
      </c>
      <c r="U28" s="49">
        <v>31.51</v>
      </c>
      <c r="V28" s="12">
        <v>2.58</v>
      </c>
    </row>
    <row r="29" spans="1:22" x14ac:dyDescent="0.2">
      <c r="A29" s="9"/>
      <c r="B29" s="10"/>
      <c r="C29" s="10"/>
      <c r="D29" s="10"/>
      <c r="E29" s="10"/>
      <c r="F29" s="11" t="s">
        <v>21</v>
      </c>
      <c r="G29" s="11"/>
      <c r="H29" s="11"/>
      <c r="I29" s="12"/>
      <c r="J29" s="12"/>
      <c r="K29" s="12"/>
      <c r="L29" s="12"/>
      <c r="M29" s="10" t="s">
        <v>9</v>
      </c>
      <c r="N29" s="43" t="str">
        <f t="shared" si="2"/>
        <v>RDSs</v>
      </c>
      <c r="O29" s="44">
        <f t="shared" si="3"/>
        <v>5.0000000000000001E-3</v>
      </c>
      <c r="P29" s="12">
        <v>31.51</v>
      </c>
      <c r="Q29" s="12">
        <v>4.88</v>
      </c>
      <c r="R29" s="12">
        <v>26.63</v>
      </c>
      <c r="S29" s="10" t="s">
        <v>9</v>
      </c>
      <c r="T29" s="12">
        <v>0.5</v>
      </c>
      <c r="U29" s="49">
        <v>31.51</v>
      </c>
      <c r="V29" s="12">
        <v>0.16</v>
      </c>
    </row>
    <row r="30" spans="1:22" x14ac:dyDescent="0.2">
      <c r="A30" s="9"/>
      <c r="B30" s="10"/>
      <c r="C30" s="10"/>
      <c r="D30" s="10"/>
      <c r="E30" s="10"/>
      <c r="F30" s="11" t="s">
        <v>21</v>
      </c>
      <c r="G30" s="11"/>
      <c r="H30" s="11"/>
      <c r="I30" s="12"/>
      <c r="J30" s="12"/>
      <c r="K30" s="12"/>
      <c r="L30" s="12"/>
      <c r="M30" s="10" t="s">
        <v>10</v>
      </c>
      <c r="N30" s="43" t="str">
        <f t="shared" si="2"/>
        <v>CSDs</v>
      </c>
      <c r="O30" s="44">
        <f t="shared" si="3"/>
        <v>3.0000000000000001E-3</v>
      </c>
      <c r="P30" s="12">
        <v>31.51</v>
      </c>
      <c r="Q30" s="12">
        <v>4.88</v>
      </c>
      <c r="R30" s="12">
        <v>26.63</v>
      </c>
      <c r="S30" s="10" t="s">
        <v>10</v>
      </c>
      <c r="T30" s="12">
        <v>0.3</v>
      </c>
      <c r="U30" s="49">
        <v>31.51</v>
      </c>
      <c r="V30" s="12">
        <v>0.09</v>
      </c>
    </row>
    <row r="31" spans="1:22" x14ac:dyDescent="0.2">
      <c r="A31" s="9"/>
      <c r="B31" s="10"/>
      <c r="C31" s="10"/>
      <c r="D31" s="10"/>
      <c r="E31" s="10"/>
      <c r="F31" s="11" t="s">
        <v>21</v>
      </c>
      <c r="G31" s="11"/>
      <c r="H31" s="11"/>
      <c r="I31" s="12"/>
      <c r="J31" s="12"/>
      <c r="K31" s="12"/>
      <c r="L31" s="12"/>
      <c r="M31" s="10" t="s">
        <v>11</v>
      </c>
      <c r="N31" s="43" t="str">
        <f t="shared" si="2"/>
        <v>SOLs</v>
      </c>
      <c r="O31" s="44">
        <f t="shared" si="3"/>
        <v>0.02</v>
      </c>
      <c r="P31" s="12">
        <v>31.51</v>
      </c>
      <c r="Q31" s="12">
        <v>4.88</v>
      </c>
      <c r="R31" s="12">
        <v>26.63</v>
      </c>
      <c r="S31" s="10" t="s">
        <v>11</v>
      </c>
      <c r="T31" s="12">
        <v>2</v>
      </c>
      <c r="U31" s="49">
        <v>31.51</v>
      </c>
      <c r="V31" s="12">
        <v>0.63</v>
      </c>
    </row>
    <row r="32" spans="1:22" x14ac:dyDescent="0.2">
      <c r="A32" s="9"/>
      <c r="B32" s="10"/>
      <c r="C32" s="10"/>
      <c r="D32" s="10"/>
      <c r="E32" s="10"/>
      <c r="F32" s="11" t="s">
        <v>21</v>
      </c>
      <c r="G32" s="11"/>
      <c r="H32" s="11"/>
      <c r="I32" s="12"/>
      <c r="J32" s="12"/>
      <c r="K32" s="12"/>
      <c r="L32" s="12"/>
      <c r="M32" s="10" t="s">
        <v>7</v>
      </c>
      <c r="N32" s="43" t="str">
        <f t="shared" si="2"/>
        <v>PRSs</v>
      </c>
      <c r="O32" s="44">
        <f t="shared" si="3"/>
        <v>4.4999999999999998E-2</v>
      </c>
      <c r="P32" s="12">
        <v>0.75</v>
      </c>
      <c r="Q32" s="12">
        <v>0.11</v>
      </c>
      <c r="R32" s="12">
        <f>P32-Q32</f>
        <v>0.64</v>
      </c>
      <c r="S32" s="10" t="s">
        <v>7</v>
      </c>
      <c r="T32" s="12">
        <v>4.5</v>
      </c>
      <c r="U32" s="49">
        <f>P32</f>
        <v>0.75</v>
      </c>
      <c r="V32" s="12">
        <v>0.03</v>
      </c>
    </row>
    <row r="33" spans="1:22" x14ac:dyDescent="0.2">
      <c r="A33" s="9"/>
      <c r="B33" s="10"/>
      <c r="C33" s="10"/>
      <c r="D33" s="10"/>
      <c r="E33" s="10"/>
      <c r="F33" s="11" t="s">
        <v>21</v>
      </c>
      <c r="G33" s="11"/>
      <c r="H33" s="11"/>
      <c r="I33" s="12"/>
      <c r="J33" s="12"/>
      <c r="K33" s="12"/>
      <c r="L33" s="12"/>
      <c r="M33" s="10" t="s">
        <v>8</v>
      </c>
      <c r="N33" s="43" t="str">
        <f t="shared" si="2"/>
        <v>CSG 2005s</v>
      </c>
      <c r="O33" s="44">
        <f t="shared" si="3"/>
        <v>8.2000000000000003E-2</v>
      </c>
      <c r="P33" s="12">
        <v>0.75</v>
      </c>
      <c r="Q33" s="12">
        <v>0.11</v>
      </c>
      <c r="R33" s="12">
        <f t="shared" ref="R33:R34" si="4">P33-Q33</f>
        <v>0.64</v>
      </c>
      <c r="S33" s="10" t="s">
        <v>8</v>
      </c>
      <c r="T33" s="12">
        <v>8.1999999999999993</v>
      </c>
      <c r="U33" s="49">
        <f t="shared" ref="U33:U34" si="5">P33</f>
        <v>0.75</v>
      </c>
      <c r="V33" s="12">
        <v>0.06</v>
      </c>
    </row>
    <row r="34" spans="1:22" x14ac:dyDescent="0.2">
      <c r="A34" s="9"/>
      <c r="B34" s="10"/>
      <c r="C34" s="10"/>
      <c r="D34" s="10"/>
      <c r="E34" s="10"/>
      <c r="F34" s="11" t="s">
        <v>21</v>
      </c>
      <c r="G34" s="11"/>
      <c r="H34" s="11"/>
      <c r="I34" s="12"/>
      <c r="J34" s="12"/>
      <c r="K34" s="12"/>
      <c r="L34" s="12"/>
      <c r="M34" s="10" t="s">
        <v>11</v>
      </c>
      <c r="N34" s="43" t="str">
        <f t="shared" si="2"/>
        <v>SOLs</v>
      </c>
      <c r="O34" s="44">
        <f t="shared" si="3"/>
        <v>0.02</v>
      </c>
      <c r="P34" s="12">
        <v>0.75</v>
      </c>
      <c r="Q34" s="12">
        <v>0.11</v>
      </c>
      <c r="R34" s="12">
        <f t="shared" si="4"/>
        <v>0.64</v>
      </c>
      <c r="S34" s="10" t="s">
        <v>11</v>
      </c>
      <c r="T34" s="12">
        <v>2</v>
      </c>
      <c r="U34" s="49">
        <f t="shared" si="5"/>
        <v>0.75</v>
      </c>
      <c r="V34" s="12">
        <v>0.02</v>
      </c>
    </row>
    <row r="37" spans="1:22" x14ac:dyDescent="0.2">
      <c r="A37" s="2" t="s">
        <v>15</v>
      </c>
    </row>
    <row r="39" spans="1:22" x14ac:dyDescent="0.2">
      <c r="A39" s="27" t="s">
        <v>16</v>
      </c>
    </row>
    <row r="40" spans="1:22" x14ac:dyDescent="0.2">
      <c r="A40" s="27" t="s">
        <v>18</v>
      </c>
    </row>
    <row r="42" spans="1:22" x14ac:dyDescent="0.2">
      <c r="A42" s="2" t="s">
        <v>17</v>
      </c>
    </row>
    <row r="44" spans="1:22" x14ac:dyDescent="0.2">
      <c r="A44" s="2" t="s">
        <v>19</v>
      </c>
    </row>
  </sheetData>
  <mergeCells count="2">
    <mergeCell ref="E2:G2"/>
    <mergeCell ref="E7:G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Victor-Manuel RODRIGUES</dc:creator>
  <cp:lastModifiedBy>Victor-Manuel RODRIGUES</cp:lastModifiedBy>
  <dcterms:created xsi:type="dcterms:W3CDTF">2016-01-28T18:56:09Z</dcterms:created>
  <dcterms:modified xsi:type="dcterms:W3CDTF">2016-01-31T16:05:19Z</dcterms:modified>
</cp:coreProperties>
</file>