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5" i="1"/>
  <c r="N10" i="1"/>
  <c r="N9" i="1"/>
  <c r="N8" i="1"/>
  <c r="N7" i="1"/>
  <c r="N6" i="1"/>
  <c r="N5" i="1"/>
  <c r="K10" i="1"/>
  <c r="K9" i="1"/>
  <c r="K8" i="1"/>
  <c r="K7" i="1"/>
  <c r="K6" i="1"/>
  <c r="K5" i="1"/>
  <c r="E57" i="1"/>
  <c r="J57" i="1"/>
  <c r="M57" i="1"/>
  <c r="O57" i="1"/>
  <c r="E58" i="1"/>
  <c r="J58" i="1"/>
  <c r="M58" i="1"/>
  <c r="O58" i="1"/>
  <c r="E46" i="1"/>
  <c r="O46" i="1"/>
  <c r="E47" i="1"/>
  <c r="O47" i="1"/>
  <c r="E48" i="1"/>
  <c r="O48" i="1"/>
  <c r="O56" i="1"/>
  <c r="M56" i="1"/>
  <c r="J56" i="1"/>
  <c r="E56" i="1"/>
  <c r="O55" i="1"/>
  <c r="M55" i="1"/>
  <c r="J55" i="1"/>
  <c r="E55" i="1"/>
  <c r="O54" i="1"/>
  <c r="M54" i="1"/>
  <c r="J54" i="1"/>
  <c r="E54" i="1"/>
  <c r="O53" i="1"/>
  <c r="E53" i="1"/>
  <c r="O52" i="1"/>
  <c r="E52" i="1"/>
  <c r="O51" i="1"/>
  <c r="E51" i="1"/>
  <c r="O50" i="1"/>
  <c r="E50" i="1"/>
  <c r="O49" i="1"/>
  <c r="E49" i="1"/>
  <c r="O45" i="1"/>
  <c r="E45" i="1"/>
  <c r="O44" i="1"/>
  <c r="E44" i="1"/>
  <c r="O43" i="1"/>
  <c r="E43" i="1"/>
  <c r="O42" i="1"/>
  <c r="E42" i="1"/>
  <c r="O41" i="1"/>
  <c r="E41" i="1"/>
  <c r="O40" i="1"/>
  <c r="E40" i="1"/>
  <c r="O39" i="1"/>
  <c r="E39" i="1"/>
  <c r="O38" i="1"/>
  <c r="E38" i="1"/>
  <c r="O37" i="1"/>
  <c r="E37" i="1"/>
  <c r="O30" i="1"/>
  <c r="M30" i="1"/>
  <c r="J30" i="1"/>
  <c r="E30" i="1"/>
  <c r="O29" i="1"/>
  <c r="M29" i="1"/>
  <c r="J29" i="1"/>
  <c r="E29" i="1"/>
  <c r="O28" i="1"/>
  <c r="M28" i="1"/>
  <c r="J28" i="1"/>
  <c r="E28" i="1"/>
  <c r="O27" i="1"/>
  <c r="E27" i="1"/>
  <c r="O26" i="1"/>
  <c r="E26" i="1"/>
  <c r="O25" i="1"/>
  <c r="E25" i="1"/>
  <c r="O24" i="1"/>
  <c r="E24" i="1"/>
  <c r="O23" i="1"/>
  <c r="E23" i="1"/>
  <c r="O22" i="1"/>
  <c r="E22" i="1"/>
  <c r="O21" i="1"/>
  <c r="E21" i="1"/>
  <c r="O20" i="1"/>
  <c r="E20" i="1"/>
  <c r="O19" i="1"/>
  <c r="E19" i="1"/>
  <c r="O18" i="1"/>
  <c r="E18" i="1"/>
  <c r="O17" i="1"/>
  <c r="E17" i="1"/>
  <c r="O16" i="1"/>
  <c r="E16" i="1"/>
  <c r="O15" i="1"/>
  <c r="E15" i="1"/>
  <c r="O14" i="1"/>
  <c r="E14" i="1"/>
</calcChain>
</file>

<file path=xl/sharedStrings.xml><?xml version="1.0" encoding="utf-8"?>
<sst xmlns="http://schemas.openxmlformats.org/spreadsheetml/2006/main" count="301" uniqueCount="41">
  <si>
    <t>DATE</t>
  </si>
  <si>
    <t>PRODUIT</t>
  </si>
  <si>
    <t>CODE RESIDENT</t>
  </si>
  <si>
    <t>PERSONNE</t>
  </si>
  <si>
    <t>COMPTE</t>
  </si>
  <si>
    <t>OPTION</t>
  </si>
  <si>
    <t>OPERATION</t>
  </si>
  <si>
    <t>MT BRUT</t>
  </si>
  <si>
    <t>MT PREL g</t>
  </si>
  <si>
    <t>MT NET</t>
  </si>
  <si>
    <t>TYPE PREL</t>
  </si>
  <si>
    <t>TX PREL</t>
  </si>
  <si>
    <t>BASE INT</t>
  </si>
  <si>
    <t>MT PREL d</t>
  </si>
  <si>
    <t>CLE</t>
  </si>
  <si>
    <t>L-B</t>
  </si>
  <si>
    <t>OUI</t>
  </si>
  <si>
    <t>ID 001001</t>
  </si>
  <si>
    <t>AVEC Acompte</t>
  </si>
  <si>
    <t>Cloture simple</t>
  </si>
  <si>
    <t>PFL</t>
  </si>
  <si>
    <t>PRS</t>
  </si>
  <si>
    <t>CSG 2005</t>
  </si>
  <si>
    <t>RDS</t>
  </si>
  <si>
    <t>CSD</t>
  </si>
  <si>
    <t>SOL</t>
  </si>
  <si>
    <t>ID 001002</t>
  </si>
  <si>
    <t>ID 001005</t>
  </si>
  <si>
    <t>SANS Acompte</t>
  </si>
  <si>
    <t>ID 001006</t>
  </si>
  <si>
    <t xml:space="preserve">Resultat que j'aimerais obtenir </t>
  </si>
  <si>
    <t>AVEC ACOMPTE</t>
  </si>
  <si>
    <t>SANS ACOMPTE</t>
  </si>
  <si>
    <t>TAUX PRELEVEMENTS FISCAUX (PRODUITS)</t>
  </si>
  <si>
    <t>X</t>
  </si>
  <si>
    <t>Extraction de base</t>
  </si>
  <si>
    <t>extraction Base</t>
  </si>
  <si>
    <t xml:space="preserve">résultat que j'aimerais obtenir </t>
  </si>
  <si>
    <t xml:space="preserve">Je dois retrouver les même base pour tous sauf pour les PFL24 en fonction avec ou sans acompte </t>
  </si>
  <si>
    <t>ok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</si>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</sst>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7" formatCode="#,##0.00_ ;[Red]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2"/>
      <color indexed="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5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top" wrapText="1"/>
    </xf>
    <xf numFmtId="14" fontId="6" fillId="3" borderId="0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2" fontId="6" fillId="3" borderId="0" xfId="0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vertical="center"/>
    </xf>
    <xf numFmtId="14" fontId="6" fillId="4" borderId="0" xfId="0" applyNumberFormat="1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2" fontId="6" fillId="4" borderId="0" xfId="0" applyNumberFormat="1" applyFont="1" applyFill="1" applyBorder="1" applyAlignment="1">
      <alignment horizontal="right" vertical="center"/>
    </xf>
    <xf numFmtId="0" fontId="7" fillId="4" borderId="0" xfId="0" applyFont="1" applyFill="1" applyAlignment="1">
      <alignment vertical="center"/>
    </xf>
    <xf numFmtId="14" fontId="6" fillId="5" borderId="0" xfId="0" applyNumberFormat="1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2" fontId="6" fillId="5" borderId="0" xfId="0" applyNumberFormat="1" applyFont="1" applyFill="1" applyBorder="1" applyAlignment="1">
      <alignment horizontal="right" vertical="center"/>
    </xf>
    <xf numFmtId="0" fontId="7" fillId="5" borderId="0" xfId="0" applyFont="1" applyFill="1" applyAlignment="1">
      <alignment vertical="center"/>
    </xf>
    <xf numFmtId="14" fontId="6" fillId="6" borderId="0" xfId="0" applyNumberFormat="1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2" fontId="6" fillId="6" borderId="0" xfId="0" applyNumberFormat="1" applyFont="1" applyFill="1" applyBorder="1" applyAlignment="1">
      <alignment horizontal="right" vertical="center"/>
    </xf>
    <xf numFmtId="0" fontId="7" fillId="6" borderId="0" xfId="0" applyFont="1" applyFill="1" applyAlignment="1">
      <alignment vertical="center"/>
    </xf>
    <xf numFmtId="0" fontId="4" fillId="0" borderId="0" xfId="0" applyFont="1"/>
    <xf numFmtId="2" fontId="8" fillId="4" borderId="0" xfId="0" applyNumberFormat="1" applyFont="1" applyFill="1" applyBorder="1" applyAlignment="1">
      <alignment horizontal="right" vertical="center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Alignment="1">
      <alignment vertical="center"/>
    </xf>
    <xf numFmtId="2" fontId="8" fillId="6" borderId="0" xfId="0" applyNumberFormat="1" applyFont="1" applyFill="1" applyBorder="1" applyAlignment="1">
      <alignment horizontal="right" vertical="center"/>
    </xf>
    <xf numFmtId="0" fontId="8" fillId="6" borderId="0" xfId="0" applyFont="1" applyFill="1" applyBorder="1" applyAlignment="1">
      <alignment horizontal="left" vertical="center"/>
    </xf>
    <xf numFmtId="0" fontId="8" fillId="6" borderId="0" xfId="0" applyFont="1" applyFill="1" applyAlignment="1">
      <alignment vertical="center"/>
    </xf>
    <xf numFmtId="0" fontId="9" fillId="8" borderId="3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/>
    </xf>
    <xf numFmtId="14" fontId="11" fillId="9" borderId="5" xfId="0" applyNumberFormat="1" applyFont="1" applyFill="1" applyBorder="1" applyAlignment="1">
      <alignment horizontal="center"/>
    </xf>
    <xf numFmtId="10" fontId="11" fillId="9" borderId="6" xfId="1" applyNumberFormat="1" applyFont="1" applyFill="1" applyBorder="1" applyAlignment="1">
      <alignment horizontal="center"/>
    </xf>
    <xf numFmtId="41" fontId="9" fillId="9" borderId="7" xfId="1" applyNumberFormat="1" applyFont="1" applyFill="1" applyBorder="1" applyAlignment="1">
      <alignment horizontal="right" indent="1"/>
    </xf>
    <xf numFmtId="14" fontId="11" fillId="9" borderId="8" xfId="0" applyNumberFormat="1" applyFont="1" applyFill="1" applyBorder="1" applyAlignment="1">
      <alignment horizontal="center"/>
    </xf>
    <xf numFmtId="10" fontId="11" fillId="9" borderId="9" xfId="1" applyNumberFormat="1" applyFont="1" applyFill="1" applyBorder="1" applyAlignment="1">
      <alignment horizontal="center"/>
    </xf>
    <xf numFmtId="10" fontId="9" fillId="9" borderId="10" xfId="1" applyNumberFormat="1" applyFont="1" applyFill="1" applyBorder="1" applyAlignment="1">
      <alignment horizontal="right" indent="1"/>
    </xf>
    <xf numFmtId="14" fontId="11" fillId="9" borderId="11" xfId="0" applyNumberFormat="1" applyFont="1" applyFill="1" applyBorder="1" applyAlignment="1">
      <alignment horizontal="center"/>
    </xf>
    <xf numFmtId="10" fontId="11" fillId="9" borderId="12" xfId="1" applyNumberFormat="1" applyFont="1" applyFill="1" applyBorder="1" applyAlignment="1">
      <alignment horizontal="center"/>
    </xf>
    <xf numFmtId="10" fontId="9" fillId="9" borderId="13" xfId="1" applyNumberFormat="1" applyFont="1" applyFill="1" applyBorder="1" applyAlignment="1">
      <alignment horizontal="right" indent="1"/>
    </xf>
    <xf numFmtId="0" fontId="9" fillId="8" borderId="3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2" fontId="11" fillId="9" borderId="6" xfId="1" applyNumberFormat="1" applyFont="1" applyFill="1" applyBorder="1" applyAlignment="1">
      <alignment horizontal="center"/>
    </xf>
    <xf numFmtId="2" fontId="11" fillId="9" borderId="9" xfId="1" applyNumberFormat="1" applyFont="1" applyFill="1" applyBorder="1" applyAlignment="1">
      <alignment horizontal="center"/>
    </xf>
    <xf numFmtId="2" fontId="11" fillId="9" borderId="12" xfId="1" applyNumberFormat="1" applyFont="1" applyFill="1" applyBorder="1" applyAlignment="1">
      <alignment horizontal="center"/>
    </xf>
    <xf numFmtId="4" fontId="9" fillId="9" borderId="7" xfId="1" applyNumberFormat="1" applyFont="1" applyFill="1" applyBorder="1" applyAlignment="1">
      <alignment horizontal="right" indent="1"/>
    </xf>
    <xf numFmtId="4" fontId="9" fillId="9" borderId="10" xfId="1" applyNumberFormat="1" applyFont="1" applyFill="1" applyBorder="1" applyAlignment="1">
      <alignment horizontal="right" indent="1"/>
    </xf>
    <xf numFmtId="4" fontId="9" fillId="9" borderId="13" xfId="1" applyNumberFormat="1" applyFont="1" applyFill="1" applyBorder="1" applyAlignment="1">
      <alignment horizontal="right" indent="1"/>
    </xf>
    <xf numFmtId="167" fontId="9" fillId="9" borderId="7" xfId="1" applyNumberFormat="1" applyFont="1" applyFill="1" applyBorder="1" applyAlignment="1">
      <alignment horizontal="right" indent="1"/>
    </xf>
    <xf numFmtId="167" fontId="9" fillId="9" borderId="10" xfId="1" applyNumberFormat="1" applyFont="1" applyFill="1" applyBorder="1" applyAlignment="1">
      <alignment horizontal="right" indent="1"/>
    </xf>
    <xf numFmtId="167" fontId="9" fillId="9" borderId="13" xfId="1" applyNumberFormat="1" applyFont="1" applyFill="1" applyBorder="1" applyAlignment="1">
      <alignment horizontal="right" indent="1"/>
    </xf>
    <xf numFmtId="0" fontId="11" fillId="0" borderId="0" xfId="0" applyFont="1"/>
    <xf numFmtId="0" fontId="12" fillId="0" borderId="0" xfId="0" applyFont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4" fontId="11" fillId="0" borderId="0" xfId="0" applyNumberFormat="1" applyFont="1"/>
    <xf numFmtId="0" fontId="7" fillId="3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horizontal="left" vertical="center"/>
    </xf>
    <xf numFmtId="0" fontId="7" fillId="6" borderId="0" xfId="0" applyFont="1" applyFill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workbookViewId="0">
      <selection activeCell="A2" sqref="A2"/>
    </sheetView>
  </sheetViews>
  <sheetFormatPr baseColWidth="10" defaultRowHeight="15.75" x14ac:dyDescent="0.25"/>
  <cols>
    <col min="1" max="1" width="13.42578125" style="2" customWidth="1"/>
    <col min="2" max="4" width="11.42578125" style="2"/>
    <col min="5" max="6" width="14.7109375" style="2" customWidth="1"/>
    <col min="7" max="7" width="17.5703125" style="2" customWidth="1"/>
    <col min="8" max="14" width="11.42578125" style="2"/>
    <col min="15" max="15" width="15" style="2" customWidth="1"/>
    <col min="16" max="16" width="4.85546875" style="57" customWidth="1"/>
    <col min="17" max="16384" width="11.42578125" style="2"/>
  </cols>
  <sheetData>
    <row r="1" spans="1:16" x14ac:dyDescent="0.25">
      <c r="A1" s="1"/>
      <c r="B1" s="1"/>
      <c r="C1" s="1"/>
      <c r="D1" s="1"/>
      <c r="E1" s="1" t="s">
        <v>33</v>
      </c>
      <c r="F1" s="1"/>
      <c r="G1" s="1"/>
    </row>
    <row r="2" spans="1:16" x14ac:dyDescent="0.25">
      <c r="A2" s="3"/>
      <c r="B2" s="3"/>
      <c r="C2" s="4"/>
      <c r="D2" s="3"/>
      <c r="E2" s="3"/>
      <c r="F2" s="3"/>
      <c r="G2" s="3"/>
    </row>
    <row r="3" spans="1:16" x14ac:dyDescent="0.25">
      <c r="E3" s="32" t="s">
        <v>15</v>
      </c>
      <c r="F3" s="33"/>
      <c r="G3" s="34"/>
      <c r="I3" s="32" t="s">
        <v>15</v>
      </c>
      <c r="J3" s="33"/>
      <c r="K3" s="33"/>
      <c r="L3" s="33"/>
      <c r="M3" s="33"/>
      <c r="N3" s="34"/>
    </row>
    <row r="4" spans="1:16" x14ac:dyDescent="0.25">
      <c r="E4" s="35"/>
      <c r="F4" s="30" t="s">
        <v>31</v>
      </c>
      <c r="G4" s="31" t="s">
        <v>32</v>
      </c>
      <c r="I4" s="47" t="s">
        <v>36</v>
      </c>
      <c r="J4" s="45"/>
      <c r="K4" s="46"/>
      <c r="L4" s="47" t="s">
        <v>37</v>
      </c>
      <c r="M4" s="45"/>
      <c r="N4" s="46"/>
    </row>
    <row r="5" spans="1:16" x14ac:dyDescent="0.25">
      <c r="E5" s="36" t="s">
        <v>20</v>
      </c>
      <c r="F5" s="37">
        <v>0.24</v>
      </c>
      <c r="G5" s="38">
        <v>0</v>
      </c>
      <c r="I5" s="36" t="s">
        <v>20</v>
      </c>
      <c r="J5" s="48">
        <v>24</v>
      </c>
      <c r="K5" s="51">
        <f>SUMIF(O14:O30,I5&amp;J5,M14:M30)</f>
        <v>2.25</v>
      </c>
      <c r="L5" s="36" t="s">
        <v>20</v>
      </c>
      <c r="M5" s="48">
        <v>24</v>
      </c>
      <c r="N5" s="54">
        <f>SUMIF(O37:O58,K37&amp;L37,M37:M58)</f>
        <v>2.25</v>
      </c>
      <c r="O5" s="2" t="s">
        <v>39</v>
      </c>
      <c r="P5" s="60">
        <f>K5-N5</f>
        <v>0</v>
      </c>
    </row>
    <row r="6" spans="1:16" x14ac:dyDescent="0.25">
      <c r="E6" s="39" t="s">
        <v>21</v>
      </c>
      <c r="F6" s="40">
        <v>4.4999999999999998E-2</v>
      </c>
      <c r="G6" s="41">
        <v>4.4999999999999998E-2</v>
      </c>
      <c r="I6" s="39" t="s">
        <v>21</v>
      </c>
      <c r="J6" s="49">
        <v>4.5</v>
      </c>
      <c r="K6" s="52">
        <f t="shared" ref="K6:K10" si="0">SUMIF(O15:O31,I6&amp;J6,M15:M31)</f>
        <v>34.510000000000005</v>
      </c>
      <c r="L6" s="39" t="s">
        <v>21</v>
      </c>
      <c r="M6" s="49">
        <v>4.5</v>
      </c>
      <c r="N6" s="55">
        <f t="shared" ref="N6:N10" si="1">SUMIF(O38:O59,K38&amp;L38,M38:M59)</f>
        <v>34.510000000000005</v>
      </c>
      <c r="O6" s="2" t="s">
        <v>39</v>
      </c>
      <c r="P6" s="60">
        <f t="shared" ref="P6:P10" si="2">K6-N6</f>
        <v>0</v>
      </c>
    </row>
    <row r="7" spans="1:16" x14ac:dyDescent="0.25">
      <c r="E7" s="39" t="s">
        <v>22</v>
      </c>
      <c r="F7" s="40">
        <v>8.2000000000000003E-2</v>
      </c>
      <c r="G7" s="41">
        <v>8.2000000000000003E-2</v>
      </c>
      <c r="I7" s="39" t="s">
        <v>22</v>
      </c>
      <c r="J7" s="49">
        <v>8.1999999999999993</v>
      </c>
      <c r="K7" s="52">
        <f t="shared" si="0"/>
        <v>34.510000000000005</v>
      </c>
      <c r="L7" s="39" t="s">
        <v>22</v>
      </c>
      <c r="M7" s="49">
        <v>8.1999999999999993</v>
      </c>
      <c r="N7" s="55">
        <f t="shared" si="1"/>
        <v>34.510000000000005</v>
      </c>
      <c r="O7" s="2" t="s">
        <v>39</v>
      </c>
      <c r="P7" s="60">
        <f t="shared" si="2"/>
        <v>0</v>
      </c>
    </row>
    <row r="8" spans="1:16" x14ac:dyDescent="0.25">
      <c r="E8" s="39" t="s">
        <v>23</v>
      </c>
      <c r="F8" s="40">
        <v>5.0000000000000001E-3</v>
      </c>
      <c r="G8" s="41">
        <v>5.0000000000000001E-3</v>
      </c>
      <c r="I8" s="39" t="s">
        <v>23</v>
      </c>
      <c r="J8" s="49">
        <v>0.5</v>
      </c>
      <c r="K8" s="52">
        <f t="shared" si="0"/>
        <v>33.630000000000003</v>
      </c>
      <c r="L8" s="39" t="s">
        <v>23</v>
      </c>
      <c r="M8" s="49">
        <v>0.5</v>
      </c>
      <c r="N8" s="55">
        <f t="shared" si="1"/>
        <v>34.510000000000005</v>
      </c>
      <c r="O8" s="2" t="s">
        <v>40</v>
      </c>
      <c r="P8" s="60">
        <f t="shared" si="2"/>
        <v>-0.88000000000000256</v>
      </c>
    </row>
    <row r="9" spans="1:16" x14ac:dyDescent="0.25">
      <c r="E9" s="39" t="s">
        <v>24</v>
      </c>
      <c r="F9" s="40">
        <v>3.0000000000000001E-3</v>
      </c>
      <c r="G9" s="41">
        <v>3.0000000000000001E-3</v>
      </c>
      <c r="I9" s="39" t="s">
        <v>24</v>
      </c>
      <c r="J9" s="49">
        <v>0.3</v>
      </c>
      <c r="K9" s="52">
        <f t="shared" si="0"/>
        <v>33.630000000000003</v>
      </c>
      <c r="L9" s="39" t="s">
        <v>24</v>
      </c>
      <c r="M9" s="49">
        <v>0.3</v>
      </c>
      <c r="N9" s="55">
        <f t="shared" si="1"/>
        <v>34.510000000000005</v>
      </c>
      <c r="O9" s="2" t="s">
        <v>40</v>
      </c>
      <c r="P9" s="60">
        <f t="shared" si="2"/>
        <v>-0.88000000000000256</v>
      </c>
    </row>
    <row r="10" spans="1:16" x14ac:dyDescent="0.25">
      <c r="E10" s="42" t="s">
        <v>25</v>
      </c>
      <c r="F10" s="43">
        <v>0.02</v>
      </c>
      <c r="G10" s="44">
        <v>0.02</v>
      </c>
      <c r="I10" s="42" t="s">
        <v>25</v>
      </c>
      <c r="J10" s="50">
        <v>2</v>
      </c>
      <c r="K10" s="53">
        <f t="shared" si="0"/>
        <v>34.380000000000003</v>
      </c>
      <c r="L10" s="42" t="s">
        <v>25</v>
      </c>
      <c r="M10" s="50">
        <v>2</v>
      </c>
      <c r="N10" s="56">
        <f t="shared" si="1"/>
        <v>34.510000000000005</v>
      </c>
      <c r="O10" s="2" t="s">
        <v>40</v>
      </c>
      <c r="P10" s="60">
        <f t="shared" si="2"/>
        <v>-0.13000000000000256</v>
      </c>
    </row>
    <row r="11" spans="1:16" x14ac:dyDescent="0.25">
      <c r="A11" s="5" t="s">
        <v>35</v>
      </c>
      <c r="L11" s="58" t="s">
        <v>38</v>
      </c>
      <c r="M11" s="58"/>
      <c r="N11" s="58"/>
      <c r="O11" s="58"/>
    </row>
    <row r="12" spans="1:16" x14ac:dyDescent="0.25">
      <c r="L12" s="59"/>
      <c r="M12" s="59"/>
      <c r="N12" s="59"/>
      <c r="O12" s="59"/>
    </row>
    <row r="13" spans="1:16" ht="31.5" x14ac:dyDescent="0.25">
      <c r="A13" s="6" t="s">
        <v>0</v>
      </c>
      <c r="B13" s="6" t="s">
        <v>1</v>
      </c>
      <c r="C13" s="6" t="s">
        <v>2</v>
      </c>
      <c r="D13" s="6" t="s">
        <v>3</v>
      </c>
      <c r="E13" s="6" t="s">
        <v>4</v>
      </c>
      <c r="F13" s="6" t="s">
        <v>5</v>
      </c>
      <c r="G13" s="6" t="s">
        <v>6</v>
      </c>
      <c r="H13" s="6" t="s">
        <v>7</v>
      </c>
      <c r="I13" s="6" t="s">
        <v>8</v>
      </c>
      <c r="J13" s="6" t="s">
        <v>9</v>
      </c>
      <c r="K13" s="6" t="s">
        <v>10</v>
      </c>
      <c r="L13" s="6" t="s">
        <v>11</v>
      </c>
      <c r="M13" s="6" t="s">
        <v>12</v>
      </c>
      <c r="N13" s="6" t="s">
        <v>13</v>
      </c>
      <c r="O13" s="6" t="s">
        <v>14</v>
      </c>
    </row>
    <row r="14" spans="1:16" x14ac:dyDescent="0.25">
      <c r="A14" s="7">
        <v>42385</v>
      </c>
      <c r="B14" s="8" t="s">
        <v>15</v>
      </c>
      <c r="C14" s="8" t="s">
        <v>16</v>
      </c>
      <c r="D14" s="8" t="s">
        <v>17</v>
      </c>
      <c r="E14" s="8" t="str">
        <f>"40"&amp;RIGHT(D14,6)</f>
        <v>40001001</v>
      </c>
      <c r="F14" s="61" t="s">
        <v>18</v>
      </c>
      <c r="G14" s="61" t="s">
        <v>19</v>
      </c>
      <c r="H14" s="9">
        <v>2.12</v>
      </c>
      <c r="I14" s="9">
        <v>0.84</v>
      </c>
      <c r="J14" s="9">
        <v>1.28</v>
      </c>
      <c r="K14" s="8" t="s">
        <v>20</v>
      </c>
      <c r="L14" s="9">
        <v>24</v>
      </c>
      <c r="M14" s="9">
        <v>2.12</v>
      </c>
      <c r="N14" s="9">
        <v>0.51</v>
      </c>
      <c r="O14" s="10" t="str">
        <f>K14&amp;L14</f>
        <v>PFL24</v>
      </c>
    </row>
    <row r="15" spans="1:16" x14ac:dyDescent="0.25">
      <c r="A15" s="7">
        <v>42385</v>
      </c>
      <c r="B15" s="8" t="s">
        <v>15</v>
      </c>
      <c r="C15" s="8" t="s">
        <v>16</v>
      </c>
      <c r="D15" s="8" t="s">
        <v>17</v>
      </c>
      <c r="E15" s="8" t="str">
        <f t="shared" ref="E15:E30" si="3">"40"&amp;RIGHT(D15,6)</f>
        <v>40001001</v>
      </c>
      <c r="F15" s="61" t="s">
        <v>18</v>
      </c>
      <c r="G15" s="61" t="s">
        <v>19</v>
      </c>
      <c r="H15" s="9">
        <v>2.12</v>
      </c>
      <c r="I15" s="9">
        <v>0.84</v>
      </c>
      <c r="J15" s="9">
        <v>1.28</v>
      </c>
      <c r="K15" s="8" t="s">
        <v>21</v>
      </c>
      <c r="L15" s="9">
        <v>4.5</v>
      </c>
      <c r="M15" s="9">
        <v>2.12</v>
      </c>
      <c r="N15" s="9">
        <v>0.1</v>
      </c>
      <c r="O15" s="10" t="str">
        <f t="shared" ref="O15:O30" si="4">K15&amp;L15</f>
        <v>PRS4,5</v>
      </c>
    </row>
    <row r="16" spans="1:16" x14ac:dyDescent="0.25">
      <c r="A16" s="7">
        <v>42385</v>
      </c>
      <c r="B16" s="8" t="s">
        <v>15</v>
      </c>
      <c r="C16" s="8" t="s">
        <v>16</v>
      </c>
      <c r="D16" s="8" t="s">
        <v>17</v>
      </c>
      <c r="E16" s="8" t="str">
        <f t="shared" si="3"/>
        <v>40001001</v>
      </c>
      <c r="F16" s="61" t="s">
        <v>18</v>
      </c>
      <c r="G16" s="61" t="s">
        <v>19</v>
      </c>
      <c r="H16" s="9">
        <v>2.12</v>
      </c>
      <c r="I16" s="9">
        <v>0.84</v>
      </c>
      <c r="J16" s="9">
        <v>1.28</v>
      </c>
      <c r="K16" s="8" t="s">
        <v>22</v>
      </c>
      <c r="L16" s="9">
        <v>8.1999999999999993</v>
      </c>
      <c r="M16" s="9">
        <v>2.12</v>
      </c>
      <c r="N16" s="9">
        <v>0.17</v>
      </c>
      <c r="O16" s="10" t="str">
        <f t="shared" si="4"/>
        <v>CSG 20058,2</v>
      </c>
    </row>
    <row r="17" spans="1:15" x14ac:dyDescent="0.25">
      <c r="A17" s="7">
        <v>42385</v>
      </c>
      <c r="B17" s="8" t="s">
        <v>15</v>
      </c>
      <c r="C17" s="8" t="s">
        <v>16</v>
      </c>
      <c r="D17" s="8" t="s">
        <v>17</v>
      </c>
      <c r="E17" s="8" t="str">
        <f t="shared" si="3"/>
        <v>40001001</v>
      </c>
      <c r="F17" s="61" t="s">
        <v>18</v>
      </c>
      <c r="G17" s="61" t="s">
        <v>19</v>
      </c>
      <c r="H17" s="9">
        <v>2.12</v>
      </c>
      <c r="I17" s="9">
        <v>0.84</v>
      </c>
      <c r="J17" s="9">
        <v>1.28</v>
      </c>
      <c r="K17" s="8" t="s">
        <v>23</v>
      </c>
      <c r="L17" s="9">
        <v>0.5</v>
      </c>
      <c r="M17" s="9">
        <v>2.12</v>
      </c>
      <c r="N17" s="9">
        <v>0.01</v>
      </c>
      <c r="O17" s="10" t="str">
        <f t="shared" si="4"/>
        <v>RDS0,5</v>
      </c>
    </row>
    <row r="18" spans="1:15" x14ac:dyDescent="0.25">
      <c r="A18" s="7">
        <v>42385</v>
      </c>
      <c r="B18" s="8" t="s">
        <v>15</v>
      </c>
      <c r="C18" s="8" t="s">
        <v>16</v>
      </c>
      <c r="D18" s="8" t="s">
        <v>17</v>
      </c>
      <c r="E18" s="8" t="str">
        <f t="shared" si="3"/>
        <v>40001001</v>
      </c>
      <c r="F18" s="61" t="s">
        <v>18</v>
      </c>
      <c r="G18" s="61" t="s">
        <v>19</v>
      </c>
      <c r="H18" s="9">
        <v>2.12</v>
      </c>
      <c r="I18" s="9">
        <v>0.84</v>
      </c>
      <c r="J18" s="9">
        <v>1.28</v>
      </c>
      <c r="K18" s="8" t="s">
        <v>24</v>
      </c>
      <c r="L18" s="9">
        <v>0.3</v>
      </c>
      <c r="M18" s="9">
        <v>2.12</v>
      </c>
      <c r="N18" s="9">
        <v>0.01</v>
      </c>
      <c r="O18" s="10" t="str">
        <f t="shared" si="4"/>
        <v>CSD0,3</v>
      </c>
    </row>
    <row r="19" spans="1:15" x14ac:dyDescent="0.25">
      <c r="A19" s="7">
        <v>42385</v>
      </c>
      <c r="B19" s="8" t="s">
        <v>15</v>
      </c>
      <c r="C19" s="8" t="s">
        <v>16</v>
      </c>
      <c r="D19" s="8" t="s">
        <v>17</v>
      </c>
      <c r="E19" s="8" t="str">
        <f t="shared" si="3"/>
        <v>40001001</v>
      </c>
      <c r="F19" s="61" t="s">
        <v>18</v>
      </c>
      <c r="G19" s="61" t="s">
        <v>19</v>
      </c>
      <c r="H19" s="9">
        <v>2.12</v>
      </c>
      <c r="I19" s="9">
        <v>0.84</v>
      </c>
      <c r="J19" s="9">
        <v>1.28</v>
      </c>
      <c r="K19" s="8" t="s">
        <v>25</v>
      </c>
      <c r="L19" s="9">
        <v>2</v>
      </c>
      <c r="M19" s="9">
        <v>2.12</v>
      </c>
      <c r="N19" s="9">
        <v>0.04</v>
      </c>
      <c r="O19" s="10" t="str">
        <f t="shared" si="4"/>
        <v>SOL2</v>
      </c>
    </row>
    <row r="20" spans="1:15" x14ac:dyDescent="0.25">
      <c r="A20" s="11">
        <v>42388</v>
      </c>
      <c r="B20" s="12" t="s">
        <v>15</v>
      </c>
      <c r="C20" s="12" t="s">
        <v>16</v>
      </c>
      <c r="D20" s="12" t="s">
        <v>26</v>
      </c>
      <c r="E20" s="12" t="str">
        <f t="shared" si="3"/>
        <v>40001002</v>
      </c>
      <c r="F20" s="62" t="s">
        <v>18</v>
      </c>
      <c r="G20" s="62" t="s">
        <v>19</v>
      </c>
      <c r="H20" s="13">
        <v>0.13</v>
      </c>
      <c r="I20" s="13">
        <v>0.05</v>
      </c>
      <c r="J20" s="13">
        <v>0.08</v>
      </c>
      <c r="K20" s="12" t="s">
        <v>20</v>
      </c>
      <c r="L20" s="13">
        <v>24</v>
      </c>
      <c r="M20" s="13">
        <v>0.13</v>
      </c>
      <c r="N20" s="13">
        <v>0.03</v>
      </c>
      <c r="O20" s="14" t="str">
        <f t="shared" si="4"/>
        <v>PFL24</v>
      </c>
    </row>
    <row r="21" spans="1:15" x14ac:dyDescent="0.25">
      <c r="A21" s="11">
        <v>42388</v>
      </c>
      <c r="B21" s="12" t="s">
        <v>15</v>
      </c>
      <c r="C21" s="12" t="s">
        <v>16</v>
      </c>
      <c r="D21" s="12" t="s">
        <v>26</v>
      </c>
      <c r="E21" s="12" t="str">
        <f t="shared" si="3"/>
        <v>40001002</v>
      </c>
      <c r="F21" s="62" t="s">
        <v>18</v>
      </c>
      <c r="G21" s="62" t="s">
        <v>19</v>
      </c>
      <c r="H21" s="13">
        <v>0.13</v>
      </c>
      <c r="I21" s="13">
        <v>0.05</v>
      </c>
      <c r="J21" s="13">
        <v>0.08</v>
      </c>
      <c r="K21" s="12" t="s">
        <v>21</v>
      </c>
      <c r="L21" s="13">
        <v>4.5</v>
      </c>
      <c r="M21" s="13">
        <v>0.13</v>
      </c>
      <c r="N21" s="13">
        <v>0.01</v>
      </c>
      <c r="O21" s="14" t="str">
        <f t="shared" si="4"/>
        <v>PRS4,5</v>
      </c>
    </row>
    <row r="22" spans="1:15" x14ac:dyDescent="0.25">
      <c r="A22" s="11">
        <v>42388</v>
      </c>
      <c r="B22" s="12" t="s">
        <v>15</v>
      </c>
      <c r="C22" s="12" t="s">
        <v>16</v>
      </c>
      <c r="D22" s="12" t="s">
        <v>26</v>
      </c>
      <c r="E22" s="12" t="str">
        <f t="shared" si="3"/>
        <v>40001002</v>
      </c>
      <c r="F22" s="62" t="s">
        <v>18</v>
      </c>
      <c r="G22" s="62" t="s">
        <v>19</v>
      </c>
      <c r="H22" s="13">
        <v>0.13</v>
      </c>
      <c r="I22" s="13">
        <v>0.05</v>
      </c>
      <c r="J22" s="13">
        <v>0.08</v>
      </c>
      <c r="K22" s="12" t="s">
        <v>22</v>
      </c>
      <c r="L22" s="13">
        <v>8.1999999999999993</v>
      </c>
      <c r="M22" s="13">
        <v>0.13</v>
      </c>
      <c r="N22" s="13">
        <v>0.01</v>
      </c>
      <c r="O22" s="14" t="str">
        <f t="shared" si="4"/>
        <v>CSG 20058,2</v>
      </c>
    </row>
    <row r="23" spans="1:15" x14ac:dyDescent="0.25">
      <c r="A23" s="15">
        <v>42389</v>
      </c>
      <c r="B23" s="16" t="s">
        <v>15</v>
      </c>
      <c r="C23" s="16" t="s">
        <v>16</v>
      </c>
      <c r="D23" s="16" t="s">
        <v>27</v>
      </c>
      <c r="E23" s="16" t="str">
        <f t="shared" si="3"/>
        <v>40001005</v>
      </c>
      <c r="F23" s="63" t="s">
        <v>28</v>
      </c>
      <c r="G23" s="63" t="s">
        <v>19</v>
      </c>
      <c r="H23" s="17">
        <v>31.51</v>
      </c>
      <c r="I23" s="17">
        <v>4.88</v>
      </c>
      <c r="J23" s="17">
        <v>26.63</v>
      </c>
      <c r="K23" s="16" t="s">
        <v>21</v>
      </c>
      <c r="L23" s="17">
        <v>4.5</v>
      </c>
      <c r="M23" s="17">
        <v>31.51</v>
      </c>
      <c r="N23" s="17">
        <v>1.42</v>
      </c>
      <c r="O23" s="18" t="str">
        <f t="shared" si="4"/>
        <v>PRS4,5</v>
      </c>
    </row>
    <row r="24" spans="1:15" x14ac:dyDescent="0.25">
      <c r="A24" s="15">
        <v>42389</v>
      </c>
      <c r="B24" s="16" t="s">
        <v>15</v>
      </c>
      <c r="C24" s="16" t="s">
        <v>16</v>
      </c>
      <c r="D24" s="16" t="s">
        <v>27</v>
      </c>
      <c r="E24" s="16" t="str">
        <f t="shared" si="3"/>
        <v>40001005</v>
      </c>
      <c r="F24" s="63" t="s">
        <v>28</v>
      </c>
      <c r="G24" s="63" t="s">
        <v>19</v>
      </c>
      <c r="H24" s="17">
        <v>31.51</v>
      </c>
      <c r="I24" s="17">
        <v>4.88</v>
      </c>
      <c r="J24" s="17">
        <v>26.63</v>
      </c>
      <c r="K24" s="16" t="s">
        <v>22</v>
      </c>
      <c r="L24" s="17">
        <v>8.1999999999999993</v>
      </c>
      <c r="M24" s="17">
        <v>31.51</v>
      </c>
      <c r="N24" s="17">
        <v>2.58</v>
      </c>
      <c r="O24" s="18" t="str">
        <f t="shared" si="4"/>
        <v>CSG 20058,2</v>
      </c>
    </row>
    <row r="25" spans="1:15" x14ac:dyDescent="0.25">
      <c r="A25" s="15">
        <v>42389</v>
      </c>
      <c r="B25" s="16" t="s">
        <v>15</v>
      </c>
      <c r="C25" s="16" t="s">
        <v>16</v>
      </c>
      <c r="D25" s="16" t="s">
        <v>27</v>
      </c>
      <c r="E25" s="16" t="str">
        <f t="shared" si="3"/>
        <v>40001005</v>
      </c>
      <c r="F25" s="63" t="s">
        <v>28</v>
      </c>
      <c r="G25" s="63" t="s">
        <v>19</v>
      </c>
      <c r="H25" s="17">
        <v>31.51</v>
      </c>
      <c r="I25" s="17">
        <v>4.88</v>
      </c>
      <c r="J25" s="17">
        <v>26.63</v>
      </c>
      <c r="K25" s="16" t="s">
        <v>23</v>
      </c>
      <c r="L25" s="17">
        <v>0.5</v>
      </c>
      <c r="M25" s="17">
        <v>31.51</v>
      </c>
      <c r="N25" s="17">
        <v>0.16</v>
      </c>
      <c r="O25" s="18" t="str">
        <f t="shared" si="4"/>
        <v>RDS0,5</v>
      </c>
    </row>
    <row r="26" spans="1:15" x14ac:dyDescent="0.25">
      <c r="A26" s="15">
        <v>42389</v>
      </c>
      <c r="B26" s="16" t="s">
        <v>15</v>
      </c>
      <c r="C26" s="16" t="s">
        <v>16</v>
      </c>
      <c r="D26" s="16" t="s">
        <v>27</v>
      </c>
      <c r="E26" s="16" t="str">
        <f t="shared" si="3"/>
        <v>40001005</v>
      </c>
      <c r="F26" s="63" t="s">
        <v>28</v>
      </c>
      <c r="G26" s="63" t="s">
        <v>19</v>
      </c>
      <c r="H26" s="17">
        <v>31.51</v>
      </c>
      <c r="I26" s="17">
        <v>4.88</v>
      </c>
      <c r="J26" s="17">
        <v>26.63</v>
      </c>
      <c r="K26" s="16" t="s">
        <v>24</v>
      </c>
      <c r="L26" s="17">
        <v>0.3</v>
      </c>
      <c r="M26" s="17">
        <v>31.51</v>
      </c>
      <c r="N26" s="17">
        <v>0.09</v>
      </c>
      <c r="O26" s="18" t="str">
        <f t="shared" si="4"/>
        <v>CSD0,3</v>
      </c>
    </row>
    <row r="27" spans="1:15" x14ac:dyDescent="0.25">
      <c r="A27" s="15">
        <v>42389</v>
      </c>
      <c r="B27" s="16" t="s">
        <v>15</v>
      </c>
      <c r="C27" s="16" t="s">
        <v>16</v>
      </c>
      <c r="D27" s="16" t="s">
        <v>27</v>
      </c>
      <c r="E27" s="16" t="str">
        <f t="shared" si="3"/>
        <v>40001005</v>
      </c>
      <c r="F27" s="63" t="s">
        <v>28</v>
      </c>
      <c r="G27" s="63" t="s">
        <v>19</v>
      </c>
      <c r="H27" s="17">
        <v>31.51</v>
      </c>
      <c r="I27" s="17">
        <v>4.88</v>
      </c>
      <c r="J27" s="17">
        <v>26.63</v>
      </c>
      <c r="K27" s="16" t="s">
        <v>25</v>
      </c>
      <c r="L27" s="17">
        <v>2</v>
      </c>
      <c r="M27" s="17">
        <v>31.51</v>
      </c>
      <c r="N27" s="17">
        <v>0.63</v>
      </c>
      <c r="O27" s="18" t="str">
        <f t="shared" si="4"/>
        <v>SOL2</v>
      </c>
    </row>
    <row r="28" spans="1:15" x14ac:dyDescent="0.25">
      <c r="A28" s="19">
        <v>42389</v>
      </c>
      <c r="B28" s="20" t="s">
        <v>15</v>
      </c>
      <c r="C28" s="20" t="s">
        <v>16</v>
      </c>
      <c r="D28" s="20" t="s">
        <v>29</v>
      </c>
      <c r="E28" s="20" t="str">
        <f t="shared" si="3"/>
        <v>40001006</v>
      </c>
      <c r="F28" s="64" t="s">
        <v>28</v>
      </c>
      <c r="G28" s="64" t="s">
        <v>19</v>
      </c>
      <c r="H28" s="21">
        <v>0.75</v>
      </c>
      <c r="I28" s="21">
        <v>0.11</v>
      </c>
      <c r="J28" s="21">
        <f>H28-I28</f>
        <v>0.64</v>
      </c>
      <c r="K28" s="20" t="s">
        <v>21</v>
      </c>
      <c r="L28" s="21">
        <v>4.5</v>
      </c>
      <c r="M28" s="21">
        <f>H28</f>
        <v>0.75</v>
      </c>
      <c r="N28" s="21">
        <v>0.03</v>
      </c>
      <c r="O28" s="22" t="str">
        <f t="shared" si="4"/>
        <v>PRS4,5</v>
      </c>
    </row>
    <row r="29" spans="1:15" x14ac:dyDescent="0.25">
      <c r="A29" s="19">
        <v>42389</v>
      </c>
      <c r="B29" s="20" t="s">
        <v>15</v>
      </c>
      <c r="C29" s="20" t="s">
        <v>16</v>
      </c>
      <c r="D29" s="20" t="s">
        <v>29</v>
      </c>
      <c r="E29" s="20" t="str">
        <f t="shared" si="3"/>
        <v>40001006</v>
      </c>
      <c r="F29" s="64" t="s">
        <v>28</v>
      </c>
      <c r="G29" s="64" t="s">
        <v>19</v>
      </c>
      <c r="H29" s="21">
        <v>0.75</v>
      </c>
      <c r="I29" s="21">
        <v>0.11</v>
      </c>
      <c r="J29" s="21">
        <f t="shared" ref="J29:J30" si="5">H29-I29</f>
        <v>0.64</v>
      </c>
      <c r="K29" s="20" t="s">
        <v>22</v>
      </c>
      <c r="L29" s="21">
        <v>8.1999999999999993</v>
      </c>
      <c r="M29" s="21">
        <f t="shared" ref="M29:M30" si="6">H29</f>
        <v>0.75</v>
      </c>
      <c r="N29" s="21">
        <v>0.06</v>
      </c>
      <c r="O29" s="22" t="str">
        <f t="shared" si="4"/>
        <v>CSG 20058,2</v>
      </c>
    </row>
    <row r="30" spans="1:15" x14ac:dyDescent="0.25">
      <c r="A30" s="19">
        <v>42389</v>
      </c>
      <c r="B30" s="20" t="s">
        <v>15</v>
      </c>
      <c r="C30" s="20" t="s">
        <v>16</v>
      </c>
      <c r="D30" s="20" t="s">
        <v>29</v>
      </c>
      <c r="E30" s="20" t="str">
        <f t="shared" si="3"/>
        <v>40001006</v>
      </c>
      <c r="F30" s="64" t="s">
        <v>28</v>
      </c>
      <c r="G30" s="64" t="s">
        <v>19</v>
      </c>
      <c r="H30" s="21">
        <v>0.75</v>
      </c>
      <c r="I30" s="21">
        <v>0.11</v>
      </c>
      <c r="J30" s="21">
        <f t="shared" si="5"/>
        <v>0.64</v>
      </c>
      <c r="K30" s="20" t="s">
        <v>25</v>
      </c>
      <c r="L30" s="21">
        <v>2</v>
      </c>
      <c r="M30" s="21">
        <f t="shared" si="6"/>
        <v>0.75</v>
      </c>
      <c r="N30" s="21">
        <v>0.02</v>
      </c>
      <c r="O30" s="22" t="str">
        <f t="shared" si="4"/>
        <v>SOL2</v>
      </c>
    </row>
    <row r="34" spans="1:15" x14ac:dyDescent="0.25">
      <c r="A34" s="23" t="s">
        <v>30</v>
      </c>
    </row>
    <row r="35" spans="1:15" x14ac:dyDescent="0.25">
      <c r="L35" s="2" t="s">
        <v>34</v>
      </c>
      <c r="M35" s="2" t="s">
        <v>34</v>
      </c>
      <c r="N35" s="2" t="s">
        <v>34</v>
      </c>
    </row>
    <row r="36" spans="1:15" ht="31.5" x14ac:dyDescent="0.25">
      <c r="A36" s="6" t="s">
        <v>0</v>
      </c>
      <c r="B36" s="6" t="s">
        <v>1</v>
      </c>
      <c r="C36" s="6" t="s">
        <v>2</v>
      </c>
      <c r="D36" s="6" t="s">
        <v>3</v>
      </c>
      <c r="E36" s="6" t="s">
        <v>4</v>
      </c>
      <c r="F36" s="6" t="s">
        <v>5</v>
      </c>
      <c r="G36" s="6" t="s">
        <v>6</v>
      </c>
      <c r="H36" s="6" t="s">
        <v>7</v>
      </c>
      <c r="I36" s="6" t="s">
        <v>8</v>
      </c>
      <c r="J36" s="6" t="s">
        <v>9</v>
      </c>
      <c r="K36" s="6" t="s">
        <v>10</v>
      </c>
      <c r="L36" s="6" t="s">
        <v>11</v>
      </c>
      <c r="M36" s="6" t="s">
        <v>12</v>
      </c>
      <c r="N36" s="6" t="s">
        <v>13</v>
      </c>
      <c r="O36" s="6" t="s">
        <v>14</v>
      </c>
    </row>
    <row r="37" spans="1:15" x14ac:dyDescent="0.25">
      <c r="A37" s="7">
        <v>42385</v>
      </c>
      <c r="B37" s="8" t="s">
        <v>15</v>
      </c>
      <c r="C37" s="8" t="s">
        <v>16</v>
      </c>
      <c r="D37" s="8" t="s">
        <v>17</v>
      </c>
      <c r="E37" s="8" t="str">
        <f>"40"&amp;RIGHT(D37,6)</f>
        <v>40001001</v>
      </c>
      <c r="F37" s="61" t="s">
        <v>18</v>
      </c>
      <c r="G37" s="61" t="s">
        <v>19</v>
      </c>
      <c r="H37" s="9">
        <v>2.12</v>
      </c>
      <c r="I37" s="9">
        <v>0.84</v>
      </c>
      <c r="J37" s="9">
        <v>1.28</v>
      </c>
      <c r="K37" s="8" t="s">
        <v>20</v>
      </c>
      <c r="L37" s="9">
        <v>24</v>
      </c>
      <c r="M37" s="9">
        <v>2.12</v>
      </c>
      <c r="N37" s="9">
        <v>0.51</v>
      </c>
      <c r="O37" s="10" t="str">
        <f>K37&amp;L37</f>
        <v>PFL24</v>
      </c>
    </row>
    <row r="38" spans="1:15" x14ac:dyDescent="0.25">
      <c r="A38" s="7">
        <v>42385</v>
      </c>
      <c r="B38" s="8" t="s">
        <v>15</v>
      </c>
      <c r="C38" s="8" t="s">
        <v>16</v>
      </c>
      <c r="D38" s="8" t="s">
        <v>17</v>
      </c>
      <c r="E38" s="8" t="str">
        <f t="shared" ref="E38:E56" si="7">"40"&amp;RIGHT(D38,6)</f>
        <v>40001001</v>
      </c>
      <c r="F38" s="61" t="s">
        <v>18</v>
      </c>
      <c r="G38" s="61" t="s">
        <v>19</v>
      </c>
      <c r="H38" s="9">
        <v>2.12</v>
      </c>
      <c r="I38" s="9">
        <v>0.84</v>
      </c>
      <c r="J38" s="9">
        <v>1.28</v>
      </c>
      <c r="K38" s="8" t="s">
        <v>21</v>
      </c>
      <c r="L38" s="9">
        <v>4.5</v>
      </c>
      <c r="M38" s="9">
        <v>2.12</v>
      </c>
      <c r="N38" s="9">
        <v>0.1</v>
      </c>
      <c r="O38" s="10" t="str">
        <f t="shared" ref="O38:O56" si="8">K38&amp;L38</f>
        <v>PRS4,5</v>
      </c>
    </row>
    <row r="39" spans="1:15" x14ac:dyDescent="0.25">
      <c r="A39" s="7">
        <v>42385</v>
      </c>
      <c r="B39" s="8" t="s">
        <v>15</v>
      </c>
      <c r="C39" s="8" t="s">
        <v>16</v>
      </c>
      <c r="D39" s="8" t="s">
        <v>17</v>
      </c>
      <c r="E39" s="8" t="str">
        <f t="shared" si="7"/>
        <v>40001001</v>
      </c>
      <c r="F39" s="61" t="s">
        <v>18</v>
      </c>
      <c r="G39" s="61" t="s">
        <v>19</v>
      </c>
      <c r="H39" s="9">
        <v>2.12</v>
      </c>
      <c r="I39" s="9">
        <v>0.84</v>
      </c>
      <c r="J39" s="9">
        <v>1.28</v>
      </c>
      <c r="K39" s="8" t="s">
        <v>22</v>
      </c>
      <c r="L39" s="9">
        <v>8.1999999999999993</v>
      </c>
      <c r="M39" s="9">
        <v>2.12</v>
      </c>
      <c r="N39" s="9">
        <v>0.17</v>
      </c>
      <c r="O39" s="10" t="str">
        <f t="shared" si="8"/>
        <v>CSG 20058,2</v>
      </c>
    </row>
    <row r="40" spans="1:15" x14ac:dyDescent="0.25">
      <c r="A40" s="7">
        <v>42385</v>
      </c>
      <c r="B40" s="8" t="s">
        <v>15</v>
      </c>
      <c r="C40" s="8" t="s">
        <v>16</v>
      </c>
      <c r="D40" s="8" t="s">
        <v>17</v>
      </c>
      <c r="E40" s="8" t="str">
        <f t="shared" si="7"/>
        <v>40001001</v>
      </c>
      <c r="F40" s="61" t="s">
        <v>18</v>
      </c>
      <c r="G40" s="61" t="s">
        <v>19</v>
      </c>
      <c r="H40" s="9">
        <v>2.12</v>
      </c>
      <c r="I40" s="9">
        <v>0.84</v>
      </c>
      <c r="J40" s="9">
        <v>1.28</v>
      </c>
      <c r="K40" s="8" t="s">
        <v>23</v>
      </c>
      <c r="L40" s="9">
        <v>0.5</v>
      </c>
      <c r="M40" s="9">
        <v>2.12</v>
      </c>
      <c r="N40" s="9">
        <v>0.01</v>
      </c>
      <c r="O40" s="10" t="str">
        <f t="shared" si="8"/>
        <v>RDS0,5</v>
      </c>
    </row>
    <row r="41" spans="1:15" x14ac:dyDescent="0.25">
      <c r="A41" s="7">
        <v>42385</v>
      </c>
      <c r="B41" s="8" t="s">
        <v>15</v>
      </c>
      <c r="C41" s="8" t="s">
        <v>16</v>
      </c>
      <c r="D41" s="8" t="s">
        <v>17</v>
      </c>
      <c r="E41" s="8" t="str">
        <f t="shared" si="7"/>
        <v>40001001</v>
      </c>
      <c r="F41" s="61" t="s">
        <v>18</v>
      </c>
      <c r="G41" s="61" t="s">
        <v>19</v>
      </c>
      <c r="H41" s="9">
        <v>2.12</v>
      </c>
      <c r="I41" s="9">
        <v>0.84</v>
      </c>
      <c r="J41" s="9">
        <v>1.28</v>
      </c>
      <c r="K41" s="8" t="s">
        <v>24</v>
      </c>
      <c r="L41" s="9">
        <v>0.3</v>
      </c>
      <c r="M41" s="9">
        <v>2.12</v>
      </c>
      <c r="N41" s="9">
        <v>0.01</v>
      </c>
      <c r="O41" s="10" t="str">
        <f t="shared" si="8"/>
        <v>CSD0,3</v>
      </c>
    </row>
    <row r="42" spans="1:15" x14ac:dyDescent="0.25">
      <c r="A42" s="7">
        <v>42385</v>
      </c>
      <c r="B42" s="8" t="s">
        <v>15</v>
      </c>
      <c r="C42" s="8" t="s">
        <v>16</v>
      </c>
      <c r="D42" s="8" t="s">
        <v>17</v>
      </c>
      <c r="E42" s="8" t="str">
        <f t="shared" si="7"/>
        <v>40001001</v>
      </c>
      <c r="F42" s="61" t="s">
        <v>18</v>
      </c>
      <c r="G42" s="61" t="s">
        <v>19</v>
      </c>
      <c r="H42" s="9">
        <v>2.12</v>
      </c>
      <c r="I42" s="9">
        <v>0.84</v>
      </c>
      <c r="J42" s="9">
        <v>1.28</v>
      </c>
      <c r="K42" s="8" t="s">
        <v>25</v>
      </c>
      <c r="L42" s="9">
        <v>2</v>
      </c>
      <c r="M42" s="9">
        <v>2.12</v>
      </c>
      <c r="N42" s="9">
        <v>0.04</v>
      </c>
      <c r="O42" s="10" t="str">
        <f t="shared" si="8"/>
        <v>SOL2</v>
      </c>
    </row>
    <row r="43" spans="1:15" x14ac:dyDescent="0.25">
      <c r="A43" s="11">
        <v>42388</v>
      </c>
      <c r="B43" s="12" t="s">
        <v>15</v>
      </c>
      <c r="C43" s="12" t="s">
        <v>16</v>
      </c>
      <c r="D43" s="12" t="s">
        <v>26</v>
      </c>
      <c r="E43" s="12" t="str">
        <f t="shared" si="7"/>
        <v>40001002</v>
      </c>
      <c r="F43" s="62" t="s">
        <v>18</v>
      </c>
      <c r="G43" s="62" t="s">
        <v>19</v>
      </c>
      <c r="H43" s="13">
        <v>0.13</v>
      </c>
      <c r="I43" s="13">
        <v>0.05</v>
      </c>
      <c r="J43" s="13">
        <v>0.08</v>
      </c>
      <c r="K43" s="12" t="s">
        <v>20</v>
      </c>
      <c r="L43" s="13">
        <v>24</v>
      </c>
      <c r="M43" s="13">
        <v>0.13</v>
      </c>
      <c r="N43" s="13">
        <v>0.03</v>
      </c>
      <c r="O43" s="14" t="str">
        <f t="shared" si="8"/>
        <v>PFL24</v>
      </c>
    </row>
    <row r="44" spans="1:15" x14ac:dyDescent="0.25">
      <c r="A44" s="11">
        <v>42388</v>
      </c>
      <c r="B44" s="12" t="s">
        <v>15</v>
      </c>
      <c r="C44" s="12" t="s">
        <v>16</v>
      </c>
      <c r="D44" s="12" t="s">
        <v>26</v>
      </c>
      <c r="E44" s="12" t="str">
        <f t="shared" si="7"/>
        <v>40001002</v>
      </c>
      <c r="F44" s="62" t="s">
        <v>18</v>
      </c>
      <c r="G44" s="62" t="s">
        <v>19</v>
      </c>
      <c r="H44" s="13">
        <v>0.13</v>
      </c>
      <c r="I44" s="13">
        <v>0.05</v>
      </c>
      <c r="J44" s="13">
        <v>0.08</v>
      </c>
      <c r="K44" s="12" t="s">
        <v>21</v>
      </c>
      <c r="L44" s="13">
        <v>4.5</v>
      </c>
      <c r="M44" s="13">
        <v>0.13</v>
      </c>
      <c r="N44" s="13">
        <v>0.01</v>
      </c>
      <c r="O44" s="14" t="str">
        <f t="shared" si="8"/>
        <v>PRS4,5</v>
      </c>
    </row>
    <row r="45" spans="1:15" x14ac:dyDescent="0.25">
      <c r="A45" s="11">
        <v>42388</v>
      </c>
      <c r="B45" s="12" t="s">
        <v>15</v>
      </c>
      <c r="C45" s="12" t="s">
        <v>16</v>
      </c>
      <c r="D45" s="12" t="s">
        <v>26</v>
      </c>
      <c r="E45" s="12" t="str">
        <f t="shared" si="7"/>
        <v>40001002</v>
      </c>
      <c r="F45" s="62" t="s">
        <v>18</v>
      </c>
      <c r="G45" s="62" t="s">
        <v>19</v>
      </c>
      <c r="H45" s="13">
        <v>0.13</v>
      </c>
      <c r="I45" s="13">
        <v>0.05</v>
      </c>
      <c r="J45" s="13">
        <v>0.08</v>
      </c>
      <c r="K45" s="12" t="s">
        <v>22</v>
      </c>
      <c r="L45" s="13">
        <v>8.1999999999999993</v>
      </c>
      <c r="M45" s="13">
        <v>0.13</v>
      </c>
      <c r="N45" s="13">
        <v>0.01</v>
      </c>
      <c r="O45" s="14" t="str">
        <f t="shared" si="8"/>
        <v>CSG 20058,2</v>
      </c>
    </row>
    <row r="46" spans="1:15" x14ac:dyDescent="0.25">
      <c r="A46" s="11">
        <v>42388</v>
      </c>
      <c r="B46" s="12" t="s">
        <v>15</v>
      </c>
      <c r="C46" s="12" t="s">
        <v>16</v>
      </c>
      <c r="D46" s="12" t="s">
        <v>26</v>
      </c>
      <c r="E46" s="12" t="str">
        <f t="shared" ref="E46:E48" si="9">"40"&amp;RIGHT(D46,6)</f>
        <v>40001002</v>
      </c>
      <c r="F46" s="62" t="s">
        <v>18</v>
      </c>
      <c r="G46" s="62" t="s">
        <v>19</v>
      </c>
      <c r="H46" s="24">
        <v>0.13</v>
      </c>
      <c r="I46" s="24">
        <v>0.05</v>
      </c>
      <c r="J46" s="24">
        <v>0.08</v>
      </c>
      <c r="K46" s="25" t="s">
        <v>23</v>
      </c>
      <c r="L46" s="24">
        <v>0.5</v>
      </c>
      <c r="M46" s="24">
        <v>0.13</v>
      </c>
      <c r="N46" s="24">
        <v>0</v>
      </c>
      <c r="O46" s="26" t="str">
        <f t="shared" ref="O46:O48" si="10">K46&amp;L46</f>
        <v>RDS0,5</v>
      </c>
    </row>
    <row r="47" spans="1:15" x14ac:dyDescent="0.25">
      <c r="A47" s="11">
        <v>42388</v>
      </c>
      <c r="B47" s="12" t="s">
        <v>15</v>
      </c>
      <c r="C47" s="12" t="s">
        <v>16</v>
      </c>
      <c r="D47" s="12" t="s">
        <v>26</v>
      </c>
      <c r="E47" s="12" t="str">
        <f t="shared" si="9"/>
        <v>40001002</v>
      </c>
      <c r="F47" s="62" t="s">
        <v>18</v>
      </c>
      <c r="G47" s="62" t="s">
        <v>19</v>
      </c>
      <c r="H47" s="24">
        <v>0.13</v>
      </c>
      <c r="I47" s="24">
        <v>0.05</v>
      </c>
      <c r="J47" s="24">
        <v>0.08</v>
      </c>
      <c r="K47" s="25" t="s">
        <v>24</v>
      </c>
      <c r="L47" s="24">
        <v>0.3</v>
      </c>
      <c r="M47" s="24">
        <v>0.13</v>
      </c>
      <c r="N47" s="24">
        <v>0</v>
      </c>
      <c r="O47" s="26" t="str">
        <f t="shared" si="10"/>
        <v>CSD0,3</v>
      </c>
    </row>
    <row r="48" spans="1:15" x14ac:dyDescent="0.25">
      <c r="A48" s="11">
        <v>42388</v>
      </c>
      <c r="B48" s="12" t="s">
        <v>15</v>
      </c>
      <c r="C48" s="12" t="s">
        <v>16</v>
      </c>
      <c r="D48" s="12" t="s">
        <v>26</v>
      </c>
      <c r="E48" s="12" t="str">
        <f t="shared" si="9"/>
        <v>40001002</v>
      </c>
      <c r="F48" s="62" t="s">
        <v>18</v>
      </c>
      <c r="G48" s="62" t="s">
        <v>19</v>
      </c>
      <c r="H48" s="24">
        <v>0.13</v>
      </c>
      <c r="I48" s="24">
        <v>0.05</v>
      </c>
      <c r="J48" s="24">
        <v>0.08</v>
      </c>
      <c r="K48" s="25" t="s">
        <v>25</v>
      </c>
      <c r="L48" s="24">
        <v>2</v>
      </c>
      <c r="M48" s="24">
        <v>0.13</v>
      </c>
      <c r="N48" s="24">
        <v>0</v>
      </c>
      <c r="O48" s="26" t="str">
        <f t="shared" si="10"/>
        <v>SOL2</v>
      </c>
    </row>
    <row r="49" spans="1:15" x14ac:dyDescent="0.25">
      <c r="A49" s="15">
        <v>42389</v>
      </c>
      <c r="B49" s="16" t="s">
        <v>15</v>
      </c>
      <c r="C49" s="16" t="s">
        <v>16</v>
      </c>
      <c r="D49" s="16" t="s">
        <v>27</v>
      </c>
      <c r="E49" s="16" t="str">
        <f t="shared" si="7"/>
        <v>40001005</v>
      </c>
      <c r="F49" s="63" t="s">
        <v>28</v>
      </c>
      <c r="G49" s="63" t="s">
        <v>19</v>
      </c>
      <c r="H49" s="17">
        <v>31.51</v>
      </c>
      <c r="I49" s="17">
        <v>4.88</v>
      </c>
      <c r="J49" s="17">
        <v>26.63</v>
      </c>
      <c r="K49" s="16" t="s">
        <v>21</v>
      </c>
      <c r="L49" s="17">
        <v>4.5</v>
      </c>
      <c r="M49" s="17">
        <v>31.51</v>
      </c>
      <c r="N49" s="17">
        <v>1.42</v>
      </c>
      <c r="O49" s="18" t="str">
        <f t="shared" si="8"/>
        <v>PRS4,5</v>
      </c>
    </row>
    <row r="50" spans="1:15" x14ac:dyDescent="0.25">
      <c r="A50" s="15">
        <v>42389</v>
      </c>
      <c r="B50" s="16" t="s">
        <v>15</v>
      </c>
      <c r="C50" s="16" t="s">
        <v>16</v>
      </c>
      <c r="D50" s="16" t="s">
        <v>27</v>
      </c>
      <c r="E50" s="16" t="str">
        <f t="shared" si="7"/>
        <v>40001005</v>
      </c>
      <c r="F50" s="63" t="s">
        <v>28</v>
      </c>
      <c r="G50" s="63" t="s">
        <v>19</v>
      </c>
      <c r="H50" s="17">
        <v>31.51</v>
      </c>
      <c r="I50" s="17">
        <v>4.88</v>
      </c>
      <c r="J50" s="17">
        <v>26.63</v>
      </c>
      <c r="K50" s="16" t="s">
        <v>22</v>
      </c>
      <c r="L50" s="17">
        <v>8.1999999999999993</v>
      </c>
      <c r="M50" s="17">
        <v>31.51</v>
      </c>
      <c r="N50" s="17">
        <v>2.58</v>
      </c>
      <c r="O50" s="18" t="str">
        <f t="shared" si="8"/>
        <v>CSG 20058,2</v>
      </c>
    </row>
    <row r="51" spans="1:15" x14ac:dyDescent="0.25">
      <c r="A51" s="15">
        <v>42389</v>
      </c>
      <c r="B51" s="16" t="s">
        <v>15</v>
      </c>
      <c r="C51" s="16" t="s">
        <v>16</v>
      </c>
      <c r="D51" s="16" t="s">
        <v>27</v>
      </c>
      <c r="E51" s="16" t="str">
        <f t="shared" si="7"/>
        <v>40001005</v>
      </c>
      <c r="F51" s="63" t="s">
        <v>28</v>
      </c>
      <c r="G51" s="63" t="s">
        <v>19</v>
      </c>
      <c r="H51" s="17">
        <v>31.51</v>
      </c>
      <c r="I51" s="17">
        <v>4.88</v>
      </c>
      <c r="J51" s="17">
        <v>26.63</v>
      </c>
      <c r="K51" s="16" t="s">
        <v>23</v>
      </c>
      <c r="L51" s="17">
        <v>0.5</v>
      </c>
      <c r="M51" s="17">
        <v>31.51</v>
      </c>
      <c r="N51" s="17">
        <v>0.16</v>
      </c>
      <c r="O51" s="18" t="str">
        <f t="shared" si="8"/>
        <v>RDS0,5</v>
      </c>
    </row>
    <row r="52" spans="1:15" x14ac:dyDescent="0.25">
      <c r="A52" s="15">
        <v>42389</v>
      </c>
      <c r="B52" s="16" t="s">
        <v>15</v>
      </c>
      <c r="C52" s="16" t="s">
        <v>16</v>
      </c>
      <c r="D52" s="16" t="s">
        <v>27</v>
      </c>
      <c r="E52" s="16" t="str">
        <f t="shared" si="7"/>
        <v>40001005</v>
      </c>
      <c r="F52" s="63" t="s">
        <v>28</v>
      </c>
      <c r="G52" s="63" t="s">
        <v>19</v>
      </c>
      <c r="H52" s="17">
        <v>31.51</v>
      </c>
      <c r="I52" s="17">
        <v>4.88</v>
      </c>
      <c r="J52" s="17">
        <v>26.63</v>
      </c>
      <c r="K52" s="16" t="s">
        <v>24</v>
      </c>
      <c r="L52" s="17">
        <v>0.3</v>
      </c>
      <c r="M52" s="17">
        <v>31.51</v>
      </c>
      <c r="N52" s="17">
        <v>0.09</v>
      </c>
      <c r="O52" s="18" t="str">
        <f t="shared" si="8"/>
        <v>CSD0,3</v>
      </c>
    </row>
    <row r="53" spans="1:15" x14ac:dyDescent="0.25">
      <c r="A53" s="15">
        <v>42389</v>
      </c>
      <c r="B53" s="16" t="s">
        <v>15</v>
      </c>
      <c r="C53" s="16" t="s">
        <v>16</v>
      </c>
      <c r="D53" s="16" t="s">
        <v>27</v>
      </c>
      <c r="E53" s="16" t="str">
        <f t="shared" si="7"/>
        <v>40001005</v>
      </c>
      <c r="F53" s="63" t="s">
        <v>28</v>
      </c>
      <c r="G53" s="63" t="s">
        <v>19</v>
      </c>
      <c r="H53" s="17">
        <v>31.51</v>
      </c>
      <c r="I53" s="17">
        <v>4.88</v>
      </c>
      <c r="J53" s="17">
        <v>26.63</v>
      </c>
      <c r="K53" s="16" t="s">
        <v>25</v>
      </c>
      <c r="L53" s="17">
        <v>2</v>
      </c>
      <c r="M53" s="17">
        <v>31.51</v>
      </c>
      <c r="N53" s="17">
        <v>0.63</v>
      </c>
      <c r="O53" s="18" t="str">
        <f t="shared" si="8"/>
        <v>SOL2</v>
      </c>
    </row>
    <row r="54" spans="1:15" x14ac:dyDescent="0.25">
      <c r="A54" s="19">
        <v>42389</v>
      </c>
      <c r="B54" s="20" t="s">
        <v>15</v>
      </c>
      <c r="C54" s="20" t="s">
        <v>16</v>
      </c>
      <c r="D54" s="20" t="s">
        <v>29</v>
      </c>
      <c r="E54" s="20" t="str">
        <f t="shared" si="7"/>
        <v>40001006</v>
      </c>
      <c r="F54" s="64" t="s">
        <v>28</v>
      </c>
      <c r="G54" s="64" t="s">
        <v>19</v>
      </c>
      <c r="H54" s="21">
        <v>0.75</v>
      </c>
      <c r="I54" s="21">
        <v>0.11</v>
      </c>
      <c r="J54" s="21">
        <f>H54-I54</f>
        <v>0.64</v>
      </c>
      <c r="K54" s="20" t="s">
        <v>21</v>
      </c>
      <c r="L54" s="21">
        <v>4.5</v>
      </c>
      <c r="M54" s="21">
        <f>H54</f>
        <v>0.75</v>
      </c>
      <c r="N54" s="21">
        <v>0.03</v>
      </c>
      <c r="O54" s="22" t="str">
        <f t="shared" si="8"/>
        <v>PRS4,5</v>
      </c>
    </row>
    <row r="55" spans="1:15" x14ac:dyDescent="0.25">
      <c r="A55" s="19">
        <v>42389</v>
      </c>
      <c r="B55" s="20" t="s">
        <v>15</v>
      </c>
      <c r="C55" s="20" t="s">
        <v>16</v>
      </c>
      <c r="D55" s="20" t="s">
        <v>29</v>
      </c>
      <c r="E55" s="20" t="str">
        <f t="shared" si="7"/>
        <v>40001006</v>
      </c>
      <c r="F55" s="64" t="s">
        <v>28</v>
      </c>
      <c r="G55" s="64" t="s">
        <v>19</v>
      </c>
      <c r="H55" s="21">
        <v>0.75</v>
      </c>
      <c r="I55" s="21">
        <v>0.11</v>
      </c>
      <c r="J55" s="21">
        <f t="shared" ref="J55:J56" si="11">H55-I55</f>
        <v>0.64</v>
      </c>
      <c r="K55" s="20" t="s">
        <v>22</v>
      </c>
      <c r="L55" s="21">
        <v>8.1999999999999993</v>
      </c>
      <c r="M55" s="21">
        <f t="shared" ref="M55:M56" si="12">H55</f>
        <v>0.75</v>
      </c>
      <c r="N55" s="21">
        <v>0.06</v>
      </c>
      <c r="O55" s="22" t="str">
        <f t="shared" si="8"/>
        <v>CSG 20058,2</v>
      </c>
    </row>
    <row r="56" spans="1:15" x14ac:dyDescent="0.25">
      <c r="A56" s="19">
        <v>42389</v>
      </c>
      <c r="B56" s="20" t="s">
        <v>15</v>
      </c>
      <c r="C56" s="20" t="s">
        <v>16</v>
      </c>
      <c r="D56" s="20" t="s">
        <v>29</v>
      </c>
      <c r="E56" s="20" t="str">
        <f t="shared" si="7"/>
        <v>40001006</v>
      </c>
      <c r="F56" s="64" t="s">
        <v>28</v>
      </c>
      <c r="G56" s="64" t="s">
        <v>19</v>
      </c>
      <c r="H56" s="27">
        <v>0.75</v>
      </c>
      <c r="I56" s="27">
        <v>0.11</v>
      </c>
      <c r="J56" s="27">
        <f t="shared" si="11"/>
        <v>0.64</v>
      </c>
      <c r="K56" s="28" t="s">
        <v>23</v>
      </c>
      <c r="L56" s="27">
        <v>0.5</v>
      </c>
      <c r="M56" s="27">
        <f t="shared" si="12"/>
        <v>0.75</v>
      </c>
      <c r="N56" s="27">
        <v>0</v>
      </c>
      <c r="O56" s="29" t="str">
        <f t="shared" si="8"/>
        <v>RDS0,5</v>
      </c>
    </row>
    <row r="57" spans="1:15" x14ac:dyDescent="0.25">
      <c r="A57" s="19">
        <v>42389</v>
      </c>
      <c r="B57" s="20" t="s">
        <v>15</v>
      </c>
      <c r="C57" s="20" t="s">
        <v>16</v>
      </c>
      <c r="D57" s="20" t="s">
        <v>29</v>
      </c>
      <c r="E57" s="20" t="str">
        <f t="shared" ref="E57:E58" si="13">"40"&amp;RIGHT(D57,6)</f>
        <v>40001006</v>
      </c>
      <c r="F57" s="64" t="s">
        <v>28</v>
      </c>
      <c r="G57" s="64" t="s">
        <v>19</v>
      </c>
      <c r="H57" s="27">
        <v>0.75</v>
      </c>
      <c r="I57" s="27">
        <v>0.11</v>
      </c>
      <c r="J57" s="27">
        <f t="shared" ref="J57:J58" si="14">H57-I57</f>
        <v>0.64</v>
      </c>
      <c r="K57" s="28" t="s">
        <v>24</v>
      </c>
      <c r="L57" s="27">
        <v>0.3</v>
      </c>
      <c r="M57" s="27">
        <f t="shared" ref="M57:M58" si="15">H57</f>
        <v>0.75</v>
      </c>
      <c r="N57" s="27">
        <v>0</v>
      </c>
      <c r="O57" s="29" t="str">
        <f t="shared" ref="O57:O58" si="16">K57&amp;L57</f>
        <v>CSD0,3</v>
      </c>
    </row>
    <row r="58" spans="1:15" x14ac:dyDescent="0.25">
      <c r="A58" s="19">
        <v>42389</v>
      </c>
      <c r="B58" s="20" t="s">
        <v>15</v>
      </c>
      <c r="C58" s="20" t="s">
        <v>16</v>
      </c>
      <c r="D58" s="20" t="s">
        <v>29</v>
      </c>
      <c r="E58" s="20" t="str">
        <f t="shared" si="13"/>
        <v>40001006</v>
      </c>
      <c r="F58" s="64" t="s">
        <v>28</v>
      </c>
      <c r="G58" s="64" t="s">
        <v>19</v>
      </c>
      <c r="H58" s="21">
        <v>0.75</v>
      </c>
      <c r="I58" s="21">
        <v>0.11</v>
      </c>
      <c r="J58" s="21">
        <f t="shared" si="14"/>
        <v>0.64</v>
      </c>
      <c r="K58" s="20" t="s">
        <v>25</v>
      </c>
      <c r="L58" s="21">
        <v>2</v>
      </c>
      <c r="M58" s="21">
        <f t="shared" si="15"/>
        <v>0.75</v>
      </c>
      <c r="N58" s="21">
        <v>0.02</v>
      </c>
      <c r="O58" s="22" t="str">
        <f t="shared" si="16"/>
        <v>SOL2</v>
      </c>
    </row>
  </sheetData>
  <mergeCells count="7">
    <mergeCell ref="I4:K4"/>
    <mergeCell ref="L4:N4"/>
    <mergeCell ref="I3:N3"/>
    <mergeCell ref="L11:O12"/>
    <mergeCell ref="A1:D1"/>
    <mergeCell ref="E3:G3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Victor-Manuel RODRIGUES</dc:creator>
  <cp:lastModifiedBy>Victor-Manuel RODRIGUES</cp:lastModifiedBy>
  <dcterms:created xsi:type="dcterms:W3CDTF">2016-01-27T21:28:29Z</dcterms:created>
  <dcterms:modified xsi:type="dcterms:W3CDTF">2016-01-27T22:14:36Z</dcterms:modified>
</cp:coreProperties>
</file>