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20115" windowHeight="7755" activeTab="3"/>
  </bookViews>
  <sheets>
    <sheet name="Tarifs" sheetId="1" r:id="rId1"/>
    <sheet name="Saisie" sheetId="2" r:id="rId2"/>
    <sheet name="Montant détaillé factures" sheetId="3" r:id="rId3"/>
    <sheet name="Factures" sheetId="4" r:id="rId4"/>
    <sheet name="Pointage" sheetId="5" r:id="rId5"/>
  </sheets>
  <definedNames>
    <definedName name="_xlnm._FilterDatabase" localSheetId="3" hidden="1">Factures!$A$1:$G$50</definedName>
    <definedName name="_xlnm._FilterDatabase" localSheetId="2" hidden="1">'Montant détaillé factures'!$A$2:$A$12</definedName>
  </definedNames>
  <calcPr calcId="145621"/>
</workbook>
</file>

<file path=xl/calcChain.xml><?xml version="1.0" encoding="utf-8"?>
<calcChain xmlns="http://schemas.openxmlformats.org/spreadsheetml/2006/main">
  <c r="C7" i="5" l="1"/>
  <c r="C6" i="5"/>
  <c r="C5" i="5"/>
  <c r="C4" i="5"/>
  <c r="C3" i="5"/>
  <c r="B7" i="5"/>
  <c r="B6" i="5"/>
  <c r="B5" i="5"/>
  <c r="B4" i="5"/>
  <c r="B3" i="5"/>
  <c r="A7" i="5"/>
  <c r="A6" i="5"/>
  <c r="A5" i="5"/>
  <c r="A4" i="5"/>
  <c r="A3" i="5"/>
  <c r="L7" i="5"/>
  <c r="E7" i="5"/>
  <c r="D7" i="5"/>
  <c r="M7" i="5" s="1"/>
  <c r="L6" i="5"/>
  <c r="E6" i="5"/>
  <c r="D6" i="5"/>
  <c r="M6" i="5" s="1"/>
  <c r="L5" i="5"/>
  <c r="E5" i="5"/>
  <c r="F5" i="5" s="1"/>
  <c r="D5" i="5"/>
  <c r="M5" i="5" s="1"/>
  <c r="L4" i="5"/>
  <c r="E4" i="5"/>
  <c r="F4" i="5" s="1"/>
  <c r="D4" i="5"/>
  <c r="M4" i="5" s="1"/>
  <c r="F6" i="5" l="1"/>
  <c r="F7" i="5"/>
  <c r="D91" i="4"/>
  <c r="G79" i="4"/>
  <c r="F79" i="4"/>
  <c r="B79" i="4"/>
  <c r="A79" i="4"/>
  <c r="G78" i="4"/>
  <c r="F78" i="4"/>
  <c r="B78" i="4"/>
  <c r="A78" i="4"/>
  <c r="G77" i="4"/>
  <c r="F77" i="4"/>
  <c r="B77" i="4"/>
  <c r="A77" i="4"/>
  <c r="G76" i="4"/>
  <c r="F76" i="4"/>
  <c r="B76" i="4"/>
  <c r="A76" i="4"/>
  <c r="G75" i="4"/>
  <c r="F75" i="4"/>
  <c r="B75" i="4"/>
  <c r="A75" i="4"/>
  <c r="G74" i="4"/>
  <c r="F74" i="4"/>
  <c r="B74" i="4"/>
  <c r="A74" i="4"/>
  <c r="G73" i="4"/>
  <c r="F73" i="4"/>
  <c r="B73" i="4"/>
  <c r="A73" i="4"/>
  <c r="G72" i="4"/>
  <c r="F82" i="4" s="1"/>
  <c r="F72" i="4"/>
  <c r="B72" i="4"/>
  <c r="A72" i="4"/>
  <c r="E69" i="4"/>
  <c r="E91" i="4" s="1"/>
  <c r="E58" i="4"/>
  <c r="F51" i="4"/>
  <c r="K5" i="2" l="1"/>
  <c r="K6" i="2" s="1"/>
  <c r="K7" i="2" s="1"/>
  <c r="K8" i="2" s="1"/>
  <c r="K9" i="2" s="1"/>
  <c r="K10" i="2" s="1"/>
  <c r="K11" i="2" s="1"/>
  <c r="K12" i="2" s="1"/>
  <c r="K13" i="2" s="1"/>
  <c r="K14" i="2" s="1"/>
  <c r="K15" i="2" s="1"/>
  <c r="K16" i="2" s="1"/>
  <c r="K17" i="2" s="1"/>
  <c r="K18" i="2" s="1"/>
  <c r="K19" i="2" s="1"/>
  <c r="K20" i="2" s="1"/>
  <c r="K21" i="2" s="1"/>
  <c r="K22" i="2" s="1"/>
  <c r="K23" i="2" s="1"/>
  <c r="K24" i="2" s="1"/>
  <c r="K25" i="2" s="1"/>
  <c r="K26" i="2" s="1"/>
  <c r="K27" i="2" s="1"/>
  <c r="K28" i="2" s="1"/>
  <c r="K29" i="2" s="1"/>
  <c r="K30" i="2" s="1"/>
  <c r="K31" i="2" s="1"/>
  <c r="K32" i="2" s="1"/>
  <c r="K33" i="2" s="1"/>
  <c r="K34" i="2" s="1"/>
  <c r="K35" i="2" s="1"/>
  <c r="K36" i="2" s="1"/>
  <c r="K37" i="2" s="1"/>
  <c r="K38" i="2" s="1"/>
  <c r="K39" i="2" s="1"/>
  <c r="K40" i="2" s="1"/>
  <c r="K41" i="2" s="1"/>
  <c r="K42" i="2" s="1"/>
  <c r="K43" i="2" s="1"/>
  <c r="K44" i="2" s="1"/>
  <c r="K45" i="2" s="1"/>
  <c r="K46" i="2" s="1"/>
  <c r="K47" i="2" s="1"/>
  <c r="K48" i="2" s="1"/>
  <c r="K49" i="2" s="1"/>
  <c r="K50" i="2" s="1"/>
  <c r="K51" i="2" s="1"/>
  <c r="K52" i="2" s="1"/>
  <c r="K53" i="2" s="1"/>
  <c r="K4" i="2"/>
  <c r="E19" i="4" s="1"/>
  <c r="E41" i="4" s="1"/>
  <c r="F1" i="4"/>
  <c r="F29" i="4"/>
  <c r="E8" i="4"/>
  <c r="G26" i="4"/>
  <c r="F26" i="4"/>
  <c r="B26" i="4"/>
  <c r="D41" i="4"/>
  <c r="L3" i="5"/>
  <c r="G28" i="4"/>
  <c r="F28" i="4"/>
  <c r="F27" i="4"/>
  <c r="F25" i="4"/>
  <c r="G24" i="4"/>
  <c r="F24" i="4"/>
  <c r="F23" i="4"/>
  <c r="G22" i="4"/>
  <c r="F22" i="4"/>
  <c r="C4" i="3"/>
  <c r="B29" i="4"/>
  <c r="B28" i="4"/>
  <c r="B27" i="4"/>
  <c r="B25" i="4"/>
  <c r="B24" i="4"/>
  <c r="B23" i="4"/>
  <c r="B22" i="4"/>
  <c r="A22" i="4"/>
  <c r="A29" i="4"/>
  <c r="A28" i="4"/>
  <c r="A27" i="4"/>
  <c r="A26" i="4"/>
  <c r="A25" i="4"/>
  <c r="A24" i="4"/>
  <c r="A23" i="4"/>
  <c r="W53" i="3" l="1"/>
  <c r="X53" i="3" s="1"/>
  <c r="U53" i="3"/>
  <c r="V53" i="3" s="1"/>
  <c r="T53" i="3"/>
  <c r="R53" i="3"/>
  <c r="Q53" i="3"/>
  <c r="O53" i="3"/>
  <c r="P53" i="3" s="1"/>
  <c r="N53" i="3"/>
  <c r="L53" i="3"/>
  <c r="K53" i="3"/>
  <c r="I53" i="3"/>
  <c r="H53" i="3"/>
  <c r="F53" i="3"/>
  <c r="E53" i="3"/>
  <c r="C53" i="3"/>
  <c r="D53" i="3" s="1"/>
  <c r="B53" i="3"/>
  <c r="A53" i="3"/>
  <c r="W52" i="3"/>
  <c r="X52" i="3" s="1"/>
  <c r="U52" i="3"/>
  <c r="T52" i="3"/>
  <c r="R52" i="3"/>
  <c r="Q52" i="3"/>
  <c r="O52" i="3"/>
  <c r="N52" i="3"/>
  <c r="P52" i="3" s="1"/>
  <c r="L52" i="3"/>
  <c r="K52" i="3"/>
  <c r="I52" i="3"/>
  <c r="H52" i="3"/>
  <c r="F52" i="3"/>
  <c r="E52" i="3"/>
  <c r="C52" i="3"/>
  <c r="B52" i="3"/>
  <c r="A52" i="3"/>
  <c r="W51" i="3"/>
  <c r="X51" i="3" s="1"/>
  <c r="U51" i="3"/>
  <c r="T51" i="3"/>
  <c r="R51" i="3"/>
  <c r="Q51" i="3"/>
  <c r="O51" i="3"/>
  <c r="N51" i="3"/>
  <c r="L51" i="3"/>
  <c r="K51" i="3"/>
  <c r="M51" i="3" s="1"/>
  <c r="I51" i="3"/>
  <c r="J51" i="3" s="1"/>
  <c r="H51" i="3"/>
  <c r="F51" i="3"/>
  <c r="E51" i="3"/>
  <c r="C51" i="3"/>
  <c r="B51" i="3"/>
  <c r="A51" i="3"/>
  <c r="X50" i="3"/>
  <c r="W50" i="3"/>
  <c r="U50" i="3"/>
  <c r="T50" i="3"/>
  <c r="V50" i="3" s="1"/>
  <c r="R50" i="3"/>
  <c r="S50" i="3" s="1"/>
  <c r="Q50" i="3"/>
  <c r="O50" i="3"/>
  <c r="N50" i="3"/>
  <c r="L50" i="3"/>
  <c r="K50" i="3"/>
  <c r="I50" i="3"/>
  <c r="H50" i="3"/>
  <c r="F50" i="3"/>
  <c r="G50" i="3" s="1"/>
  <c r="E50" i="3"/>
  <c r="C50" i="3"/>
  <c r="D50" i="3" s="1"/>
  <c r="B50" i="3"/>
  <c r="A50" i="3"/>
  <c r="W49" i="3"/>
  <c r="X49" i="3" s="1"/>
  <c r="U49" i="3"/>
  <c r="T49" i="3"/>
  <c r="R49" i="3"/>
  <c r="Q49" i="3"/>
  <c r="O49" i="3"/>
  <c r="N49" i="3"/>
  <c r="L49" i="3"/>
  <c r="M49" i="3" s="1"/>
  <c r="K49" i="3"/>
  <c r="I49" i="3"/>
  <c r="H49" i="3"/>
  <c r="F49" i="3"/>
  <c r="E49" i="3"/>
  <c r="C49" i="3"/>
  <c r="B49" i="3"/>
  <c r="A49" i="3"/>
  <c r="W48" i="3"/>
  <c r="X48" i="3" s="1"/>
  <c r="U48" i="3"/>
  <c r="V48" i="3" s="1"/>
  <c r="T48" i="3"/>
  <c r="R48" i="3"/>
  <c r="Q48" i="3"/>
  <c r="O48" i="3"/>
  <c r="N48" i="3"/>
  <c r="L48" i="3"/>
  <c r="K48" i="3"/>
  <c r="I48" i="3"/>
  <c r="J48" i="3" s="1"/>
  <c r="H48" i="3"/>
  <c r="F48" i="3"/>
  <c r="E48" i="3"/>
  <c r="C48" i="3"/>
  <c r="B48" i="3"/>
  <c r="A48" i="3"/>
  <c r="W47" i="3"/>
  <c r="X47" i="3" s="1"/>
  <c r="U47" i="3"/>
  <c r="V47" i="3" s="1"/>
  <c r="T47" i="3"/>
  <c r="R47" i="3"/>
  <c r="S47" i="3" s="1"/>
  <c r="Q47" i="3"/>
  <c r="O47" i="3"/>
  <c r="P47" i="3" s="1"/>
  <c r="N47" i="3"/>
  <c r="L47" i="3"/>
  <c r="K47" i="3"/>
  <c r="I47" i="3"/>
  <c r="J47" i="3" s="1"/>
  <c r="H47" i="3"/>
  <c r="F47" i="3"/>
  <c r="G47" i="3" s="1"/>
  <c r="E47" i="3"/>
  <c r="C47" i="3"/>
  <c r="B47" i="3"/>
  <c r="A47" i="3"/>
  <c r="W46" i="3"/>
  <c r="X46" i="3" s="1"/>
  <c r="U46" i="3"/>
  <c r="T46" i="3"/>
  <c r="V46" i="3" s="1"/>
  <c r="R46" i="3"/>
  <c r="Q46" i="3"/>
  <c r="O46" i="3"/>
  <c r="N46" i="3"/>
  <c r="L46" i="3"/>
  <c r="K46" i="3"/>
  <c r="I46" i="3"/>
  <c r="H46" i="3"/>
  <c r="F46" i="3"/>
  <c r="E46" i="3"/>
  <c r="C46" i="3"/>
  <c r="D46" i="3" s="1"/>
  <c r="B46" i="3"/>
  <c r="A46" i="3"/>
  <c r="W45" i="3"/>
  <c r="X45" i="3" s="1"/>
  <c r="U45" i="3"/>
  <c r="V45" i="3" s="1"/>
  <c r="T45" i="3"/>
  <c r="R45" i="3"/>
  <c r="Q45" i="3"/>
  <c r="O45" i="3"/>
  <c r="P45" i="3" s="1"/>
  <c r="N45" i="3"/>
  <c r="L45" i="3"/>
  <c r="M45" i="3" s="1"/>
  <c r="K45" i="3"/>
  <c r="I45" i="3"/>
  <c r="H45" i="3"/>
  <c r="F45" i="3"/>
  <c r="E45" i="3"/>
  <c r="C45" i="3"/>
  <c r="B45" i="3"/>
  <c r="A45" i="3"/>
  <c r="W44" i="3"/>
  <c r="X44" i="3" s="1"/>
  <c r="U44" i="3"/>
  <c r="T44" i="3"/>
  <c r="R44" i="3"/>
  <c r="Q44" i="3"/>
  <c r="O44" i="3"/>
  <c r="N44" i="3"/>
  <c r="L44" i="3"/>
  <c r="K44" i="3"/>
  <c r="I44" i="3"/>
  <c r="J44" i="3" s="1"/>
  <c r="H44" i="3"/>
  <c r="F44" i="3"/>
  <c r="E44" i="3"/>
  <c r="C44" i="3"/>
  <c r="B44" i="3"/>
  <c r="A44" i="3"/>
  <c r="W43" i="3"/>
  <c r="X43" i="3" s="1"/>
  <c r="U43" i="3"/>
  <c r="V43" i="3" s="1"/>
  <c r="T43" i="3"/>
  <c r="R43" i="3"/>
  <c r="S43" i="3" s="1"/>
  <c r="Q43" i="3"/>
  <c r="O43" i="3"/>
  <c r="P43" i="3" s="1"/>
  <c r="N43" i="3"/>
  <c r="L43" i="3"/>
  <c r="K43" i="3"/>
  <c r="I43" i="3"/>
  <c r="J43" i="3" s="1"/>
  <c r="H43" i="3"/>
  <c r="F43" i="3"/>
  <c r="G43" i="3" s="1"/>
  <c r="E43" i="3"/>
  <c r="C43" i="3"/>
  <c r="D43" i="3" s="1"/>
  <c r="B43" i="3"/>
  <c r="A43" i="3"/>
  <c r="W42" i="3"/>
  <c r="X42" i="3" s="1"/>
  <c r="U42" i="3"/>
  <c r="T42" i="3"/>
  <c r="V42" i="3" s="1"/>
  <c r="R42" i="3"/>
  <c r="Q42" i="3"/>
  <c r="O42" i="3"/>
  <c r="N42" i="3"/>
  <c r="L42" i="3"/>
  <c r="K42" i="3"/>
  <c r="I42" i="3"/>
  <c r="H42" i="3"/>
  <c r="F42" i="3"/>
  <c r="E42" i="3"/>
  <c r="C42" i="3"/>
  <c r="D42" i="3" s="1"/>
  <c r="B42" i="3"/>
  <c r="A42" i="3"/>
  <c r="W41" i="3"/>
  <c r="X41" i="3" s="1"/>
  <c r="U41" i="3"/>
  <c r="V41" i="3" s="1"/>
  <c r="T41" i="3"/>
  <c r="R41" i="3"/>
  <c r="Q41" i="3"/>
  <c r="O41" i="3"/>
  <c r="P41" i="3" s="1"/>
  <c r="N41" i="3"/>
  <c r="L41" i="3"/>
  <c r="M41" i="3" s="1"/>
  <c r="K41" i="3"/>
  <c r="I41" i="3"/>
  <c r="J41" i="3" s="1"/>
  <c r="H41" i="3"/>
  <c r="F41" i="3"/>
  <c r="E41" i="3"/>
  <c r="C41" i="3"/>
  <c r="D41" i="3" s="1"/>
  <c r="B41" i="3"/>
  <c r="A41" i="3"/>
  <c r="W40" i="3"/>
  <c r="X40" i="3" s="1"/>
  <c r="U40" i="3"/>
  <c r="T40" i="3"/>
  <c r="R40" i="3"/>
  <c r="Q40" i="3"/>
  <c r="O40" i="3"/>
  <c r="N40" i="3"/>
  <c r="L40" i="3"/>
  <c r="K40" i="3"/>
  <c r="I40" i="3"/>
  <c r="H40" i="3"/>
  <c r="J40" i="3" s="1"/>
  <c r="F40" i="3"/>
  <c r="E40" i="3"/>
  <c r="C40" i="3"/>
  <c r="B40" i="3"/>
  <c r="D40" i="3" s="1"/>
  <c r="A40" i="3"/>
  <c r="W39" i="3"/>
  <c r="X39" i="3" s="1"/>
  <c r="U39" i="3"/>
  <c r="T39" i="3"/>
  <c r="R39" i="3"/>
  <c r="Q39" i="3"/>
  <c r="O39" i="3"/>
  <c r="N39" i="3"/>
  <c r="L39" i="3"/>
  <c r="K39" i="3"/>
  <c r="I39" i="3"/>
  <c r="H39" i="3"/>
  <c r="F39" i="3"/>
  <c r="E39" i="3"/>
  <c r="G39" i="3" s="1"/>
  <c r="C39" i="3"/>
  <c r="B39" i="3"/>
  <c r="A39" i="3"/>
  <c r="W38" i="3"/>
  <c r="X38" i="3" s="1"/>
  <c r="U38" i="3"/>
  <c r="T38" i="3"/>
  <c r="R38" i="3"/>
  <c r="Q38" i="3"/>
  <c r="O38" i="3"/>
  <c r="N38" i="3"/>
  <c r="P38" i="3" s="1"/>
  <c r="L38" i="3"/>
  <c r="K38" i="3"/>
  <c r="I38" i="3"/>
  <c r="H38" i="3"/>
  <c r="J38" i="3" s="1"/>
  <c r="F38" i="3"/>
  <c r="E38" i="3"/>
  <c r="C38" i="3"/>
  <c r="B38" i="3"/>
  <c r="A38" i="3"/>
  <c r="W37" i="3"/>
  <c r="X37" i="3" s="1"/>
  <c r="U37" i="3"/>
  <c r="T37" i="3"/>
  <c r="R37" i="3"/>
  <c r="Q37" i="3"/>
  <c r="O37" i="3"/>
  <c r="N37" i="3"/>
  <c r="L37" i="3"/>
  <c r="M37" i="3" s="1"/>
  <c r="K37" i="3"/>
  <c r="I37" i="3"/>
  <c r="H37" i="3"/>
  <c r="F37" i="3"/>
  <c r="E37" i="3"/>
  <c r="C37" i="3"/>
  <c r="B37" i="3"/>
  <c r="A37" i="3"/>
  <c r="W36" i="3"/>
  <c r="X36" i="3" s="1"/>
  <c r="U36" i="3"/>
  <c r="V36" i="3" s="1"/>
  <c r="T36" i="3"/>
  <c r="R36" i="3"/>
  <c r="Q36" i="3"/>
  <c r="O36" i="3"/>
  <c r="N36" i="3"/>
  <c r="L36" i="3"/>
  <c r="K36" i="3"/>
  <c r="I36" i="3"/>
  <c r="J36" i="3" s="1"/>
  <c r="H36" i="3"/>
  <c r="F36" i="3"/>
  <c r="E36" i="3"/>
  <c r="C36" i="3"/>
  <c r="B36" i="3"/>
  <c r="A36" i="3"/>
  <c r="W35" i="3"/>
  <c r="X35" i="3" s="1"/>
  <c r="U35" i="3"/>
  <c r="V35" i="3" s="1"/>
  <c r="T35" i="3"/>
  <c r="R35" i="3"/>
  <c r="S35" i="3" s="1"/>
  <c r="Q35" i="3"/>
  <c r="O35" i="3"/>
  <c r="P35" i="3" s="1"/>
  <c r="N35" i="3"/>
  <c r="L35" i="3"/>
  <c r="K35" i="3"/>
  <c r="I35" i="3"/>
  <c r="J35" i="3" s="1"/>
  <c r="H35" i="3"/>
  <c r="F35" i="3"/>
  <c r="G35" i="3" s="1"/>
  <c r="E35" i="3"/>
  <c r="C35" i="3"/>
  <c r="B35" i="3"/>
  <c r="A35" i="3"/>
  <c r="W34" i="3"/>
  <c r="X34" i="3" s="1"/>
  <c r="U34" i="3"/>
  <c r="T34" i="3"/>
  <c r="V34" i="3" s="1"/>
  <c r="R34" i="3"/>
  <c r="Q34" i="3"/>
  <c r="O34" i="3"/>
  <c r="N34" i="3"/>
  <c r="L34" i="3"/>
  <c r="K34" i="3"/>
  <c r="I34" i="3"/>
  <c r="H34" i="3"/>
  <c r="F34" i="3"/>
  <c r="E34" i="3"/>
  <c r="C34" i="3"/>
  <c r="D34" i="3" s="1"/>
  <c r="B34" i="3"/>
  <c r="A34" i="3"/>
  <c r="W33" i="3"/>
  <c r="X33" i="3" s="1"/>
  <c r="U33" i="3"/>
  <c r="V33" i="3" s="1"/>
  <c r="T33" i="3"/>
  <c r="R33" i="3"/>
  <c r="Q33" i="3"/>
  <c r="O33" i="3"/>
  <c r="P33" i="3" s="1"/>
  <c r="N33" i="3"/>
  <c r="L33" i="3"/>
  <c r="M33" i="3" s="1"/>
  <c r="K33" i="3"/>
  <c r="I33" i="3"/>
  <c r="H33" i="3"/>
  <c r="F33" i="3"/>
  <c r="E33" i="3"/>
  <c r="C33" i="3"/>
  <c r="D33" i="3" s="1"/>
  <c r="B33" i="3"/>
  <c r="A33" i="3"/>
  <c r="W32" i="3"/>
  <c r="X32" i="3" s="1"/>
  <c r="U32" i="3"/>
  <c r="T32" i="3"/>
  <c r="R32" i="3"/>
  <c r="Q32" i="3"/>
  <c r="O32" i="3"/>
  <c r="N32" i="3"/>
  <c r="P32" i="3" s="1"/>
  <c r="L32" i="3"/>
  <c r="K32" i="3"/>
  <c r="I32" i="3"/>
  <c r="H32" i="3"/>
  <c r="F32" i="3"/>
  <c r="E32" i="3"/>
  <c r="C32" i="3"/>
  <c r="B32" i="3"/>
  <c r="A32" i="3"/>
  <c r="W31" i="3"/>
  <c r="X31" i="3" s="1"/>
  <c r="U31" i="3"/>
  <c r="T31" i="3"/>
  <c r="R31" i="3"/>
  <c r="Q31" i="3"/>
  <c r="O31" i="3"/>
  <c r="N31" i="3"/>
  <c r="L31" i="3"/>
  <c r="K31" i="3"/>
  <c r="M31" i="3" s="1"/>
  <c r="I31" i="3"/>
  <c r="H31" i="3"/>
  <c r="F31" i="3"/>
  <c r="E31" i="3"/>
  <c r="C31" i="3"/>
  <c r="B31" i="3"/>
  <c r="A31" i="3"/>
  <c r="X30" i="3"/>
  <c r="W30" i="3"/>
  <c r="U30" i="3"/>
  <c r="T30" i="3"/>
  <c r="R30" i="3"/>
  <c r="S30" i="3" s="1"/>
  <c r="Q30" i="3"/>
  <c r="O30" i="3"/>
  <c r="P30" i="3" s="1"/>
  <c r="N30" i="3"/>
  <c r="L30" i="3"/>
  <c r="K30" i="3"/>
  <c r="I30" i="3"/>
  <c r="H30" i="3"/>
  <c r="F30" i="3"/>
  <c r="E30" i="3"/>
  <c r="D30" i="3"/>
  <c r="C30" i="3"/>
  <c r="B30" i="3"/>
  <c r="A30" i="3"/>
  <c r="W29" i="3"/>
  <c r="X29" i="3" s="1"/>
  <c r="U29" i="3"/>
  <c r="T29" i="3"/>
  <c r="R29" i="3"/>
  <c r="Q29" i="3"/>
  <c r="S29" i="3" s="1"/>
  <c r="O29" i="3"/>
  <c r="N29" i="3"/>
  <c r="L29" i="3"/>
  <c r="K29" i="3"/>
  <c r="I29" i="3"/>
  <c r="H29" i="3"/>
  <c r="F29" i="3"/>
  <c r="E29" i="3"/>
  <c r="C29" i="3"/>
  <c r="B29" i="3"/>
  <c r="A29" i="3"/>
  <c r="X28" i="3"/>
  <c r="W28" i="3"/>
  <c r="U28" i="3"/>
  <c r="V28" i="3" s="1"/>
  <c r="T28" i="3"/>
  <c r="R28" i="3"/>
  <c r="S28" i="3" s="1"/>
  <c r="Q28" i="3"/>
  <c r="O28" i="3"/>
  <c r="N28" i="3"/>
  <c r="L28" i="3"/>
  <c r="M28" i="3" s="1"/>
  <c r="K28" i="3"/>
  <c r="I28" i="3"/>
  <c r="J28" i="3" s="1"/>
  <c r="H28" i="3"/>
  <c r="F28" i="3"/>
  <c r="G28" i="3" s="1"/>
  <c r="E28" i="3"/>
  <c r="C28" i="3"/>
  <c r="B28" i="3"/>
  <c r="A28" i="3"/>
  <c r="W27" i="3"/>
  <c r="X27" i="3" s="1"/>
  <c r="U27" i="3"/>
  <c r="T27" i="3"/>
  <c r="S27" i="3"/>
  <c r="R27" i="3"/>
  <c r="Q27" i="3"/>
  <c r="O27" i="3"/>
  <c r="N27" i="3"/>
  <c r="L27" i="3"/>
  <c r="K27" i="3"/>
  <c r="M27" i="3" s="1"/>
  <c r="I27" i="3"/>
  <c r="H27" i="3"/>
  <c r="F27" i="3"/>
  <c r="E27" i="3"/>
  <c r="C27" i="3"/>
  <c r="B27" i="3"/>
  <c r="A27" i="3"/>
  <c r="X26" i="3"/>
  <c r="W26" i="3"/>
  <c r="U26" i="3"/>
  <c r="V26" i="3" s="1"/>
  <c r="T26" i="3"/>
  <c r="R26" i="3"/>
  <c r="S26" i="3" s="1"/>
  <c r="Q26" i="3"/>
  <c r="O26" i="3"/>
  <c r="N26" i="3"/>
  <c r="L26" i="3"/>
  <c r="M26" i="3" s="1"/>
  <c r="K26" i="3"/>
  <c r="I26" i="3"/>
  <c r="H26" i="3"/>
  <c r="F26" i="3"/>
  <c r="G26" i="3" s="1"/>
  <c r="E26" i="3"/>
  <c r="C26" i="3"/>
  <c r="D26" i="3" s="1"/>
  <c r="B26" i="3"/>
  <c r="A26" i="3"/>
  <c r="W25" i="3"/>
  <c r="X25" i="3" s="1"/>
  <c r="U25" i="3"/>
  <c r="T25" i="3"/>
  <c r="R25" i="3"/>
  <c r="S25" i="3" s="1"/>
  <c r="Q25" i="3"/>
  <c r="O25" i="3"/>
  <c r="P25" i="3" s="1"/>
  <c r="N25" i="3"/>
  <c r="L25" i="3"/>
  <c r="M25" i="3" s="1"/>
  <c r="K25" i="3"/>
  <c r="I25" i="3"/>
  <c r="H25" i="3"/>
  <c r="F25" i="3"/>
  <c r="E25" i="3"/>
  <c r="C25" i="3"/>
  <c r="B25" i="3"/>
  <c r="A25" i="3"/>
  <c r="W24" i="3"/>
  <c r="X24" i="3" s="1"/>
  <c r="U24" i="3"/>
  <c r="T24" i="3"/>
  <c r="V24" i="3" s="1"/>
  <c r="R24" i="3"/>
  <c r="Q24" i="3"/>
  <c r="O24" i="3"/>
  <c r="N24" i="3"/>
  <c r="P24" i="3" s="1"/>
  <c r="L24" i="3"/>
  <c r="K24" i="3"/>
  <c r="I24" i="3"/>
  <c r="H24" i="3"/>
  <c r="F24" i="3"/>
  <c r="E24" i="3"/>
  <c r="C24" i="3"/>
  <c r="B24" i="3"/>
  <c r="A24" i="3"/>
  <c r="W23" i="3"/>
  <c r="X23" i="3" s="1"/>
  <c r="U23" i="3"/>
  <c r="T23" i="3"/>
  <c r="R23" i="3"/>
  <c r="Q23" i="3"/>
  <c r="O23" i="3"/>
  <c r="N23" i="3"/>
  <c r="L23" i="3"/>
  <c r="K23" i="3"/>
  <c r="M23" i="3" s="1"/>
  <c r="I23" i="3"/>
  <c r="H23" i="3"/>
  <c r="F23" i="3"/>
  <c r="E23" i="3"/>
  <c r="G23" i="3" s="1"/>
  <c r="C23" i="3"/>
  <c r="B23" i="3"/>
  <c r="A23" i="3"/>
  <c r="W22" i="3"/>
  <c r="X22" i="3" s="1"/>
  <c r="U22" i="3"/>
  <c r="T22" i="3"/>
  <c r="V22" i="3" s="1"/>
  <c r="R22" i="3"/>
  <c r="Q22" i="3"/>
  <c r="O22" i="3"/>
  <c r="N22" i="3"/>
  <c r="L22" i="3"/>
  <c r="K22" i="3"/>
  <c r="I22" i="3"/>
  <c r="H22" i="3"/>
  <c r="F22" i="3"/>
  <c r="E22" i="3"/>
  <c r="C22" i="3"/>
  <c r="B22" i="3"/>
  <c r="A22" i="3"/>
  <c r="W21" i="3"/>
  <c r="X21" i="3" s="1"/>
  <c r="U21" i="3"/>
  <c r="T21" i="3"/>
  <c r="R21" i="3"/>
  <c r="Q21" i="3"/>
  <c r="S21" i="3" s="1"/>
  <c r="O21" i="3"/>
  <c r="P21" i="3" s="1"/>
  <c r="N21" i="3"/>
  <c r="L21" i="3"/>
  <c r="K21" i="3"/>
  <c r="M21" i="3" s="1"/>
  <c r="I21" i="3"/>
  <c r="J21" i="3" s="1"/>
  <c r="H21" i="3"/>
  <c r="F21" i="3"/>
  <c r="E21" i="3"/>
  <c r="C21" i="3"/>
  <c r="D21" i="3" s="1"/>
  <c r="B21" i="3"/>
  <c r="A21" i="3"/>
  <c r="X20" i="3"/>
  <c r="W20" i="3"/>
  <c r="U20" i="3"/>
  <c r="T20" i="3"/>
  <c r="R20" i="3"/>
  <c r="S20" i="3" s="1"/>
  <c r="Q20" i="3"/>
  <c r="O20" i="3"/>
  <c r="P20" i="3" s="1"/>
  <c r="N20" i="3"/>
  <c r="L20" i="3"/>
  <c r="K20" i="3"/>
  <c r="I20" i="3"/>
  <c r="H20" i="3"/>
  <c r="F20" i="3"/>
  <c r="E20" i="3"/>
  <c r="C20" i="3"/>
  <c r="B20" i="3"/>
  <c r="A20" i="3"/>
  <c r="W19" i="3"/>
  <c r="X19" i="3" s="1"/>
  <c r="U19" i="3"/>
  <c r="V19" i="3" s="1"/>
  <c r="T19" i="3"/>
  <c r="R19" i="3"/>
  <c r="Q19" i="3"/>
  <c r="O19" i="3"/>
  <c r="P19" i="3" s="1"/>
  <c r="N19" i="3"/>
  <c r="L19" i="3"/>
  <c r="M19" i="3" s="1"/>
  <c r="K19" i="3"/>
  <c r="I19" i="3"/>
  <c r="J19" i="3" s="1"/>
  <c r="H19" i="3"/>
  <c r="F19" i="3"/>
  <c r="G19" i="3" s="1"/>
  <c r="E19" i="3"/>
  <c r="C19" i="3"/>
  <c r="B19" i="3"/>
  <c r="A19" i="3"/>
  <c r="W18" i="3"/>
  <c r="X18" i="3" s="1"/>
  <c r="U18" i="3"/>
  <c r="T18" i="3"/>
  <c r="R18" i="3"/>
  <c r="Q18" i="3"/>
  <c r="O18" i="3"/>
  <c r="N18" i="3"/>
  <c r="P18" i="3" s="1"/>
  <c r="L18" i="3"/>
  <c r="K18" i="3"/>
  <c r="I18" i="3"/>
  <c r="H18" i="3"/>
  <c r="J18" i="3" s="1"/>
  <c r="F18" i="3"/>
  <c r="E18" i="3"/>
  <c r="C18" i="3"/>
  <c r="B18" i="3"/>
  <c r="A18" i="3"/>
  <c r="W17" i="3"/>
  <c r="X17" i="3" s="1"/>
  <c r="U17" i="3"/>
  <c r="T17" i="3"/>
  <c r="R17" i="3"/>
  <c r="S17" i="3" s="1"/>
  <c r="Q17" i="3"/>
  <c r="O17" i="3"/>
  <c r="N17" i="3"/>
  <c r="L17" i="3"/>
  <c r="K17" i="3"/>
  <c r="I17" i="3"/>
  <c r="J17" i="3" s="1"/>
  <c r="H17" i="3"/>
  <c r="F17" i="3"/>
  <c r="G17" i="3" s="1"/>
  <c r="E17" i="3"/>
  <c r="C17" i="3"/>
  <c r="B17" i="3"/>
  <c r="A17" i="3"/>
  <c r="W16" i="3"/>
  <c r="X16" i="3" s="1"/>
  <c r="U16" i="3"/>
  <c r="T16" i="3"/>
  <c r="R16" i="3"/>
  <c r="S16" i="3" s="1"/>
  <c r="Q16" i="3"/>
  <c r="O16" i="3"/>
  <c r="N16" i="3"/>
  <c r="L16" i="3"/>
  <c r="K16" i="3"/>
  <c r="M16" i="3" s="1"/>
  <c r="I16" i="3"/>
  <c r="H16" i="3"/>
  <c r="F16" i="3"/>
  <c r="E16" i="3"/>
  <c r="C16" i="3"/>
  <c r="B16" i="3"/>
  <c r="A16" i="3"/>
  <c r="W15" i="3"/>
  <c r="X15" i="3" s="1"/>
  <c r="U15" i="3"/>
  <c r="V15" i="3" s="1"/>
  <c r="T15" i="3"/>
  <c r="R15" i="3"/>
  <c r="Q15" i="3"/>
  <c r="O15" i="3"/>
  <c r="P15" i="3" s="1"/>
  <c r="N15" i="3"/>
  <c r="L15" i="3"/>
  <c r="K15" i="3"/>
  <c r="J15" i="3"/>
  <c r="I15" i="3"/>
  <c r="H15" i="3"/>
  <c r="F15" i="3"/>
  <c r="E15" i="3"/>
  <c r="C15" i="3"/>
  <c r="D15" i="3" s="1"/>
  <c r="B15" i="3"/>
  <c r="A15" i="3"/>
  <c r="W14" i="3"/>
  <c r="X14" i="3" s="1"/>
  <c r="U14" i="3"/>
  <c r="T14" i="3"/>
  <c r="R14" i="3"/>
  <c r="Q14" i="3"/>
  <c r="O14" i="3"/>
  <c r="N14" i="3"/>
  <c r="L14" i="3"/>
  <c r="K14" i="3"/>
  <c r="I14" i="3"/>
  <c r="H14" i="3"/>
  <c r="F14" i="3"/>
  <c r="E14" i="3"/>
  <c r="C14" i="3"/>
  <c r="B14" i="3"/>
  <c r="A14" i="3"/>
  <c r="W13" i="3"/>
  <c r="X13" i="3" s="1"/>
  <c r="U13" i="3"/>
  <c r="T13" i="3"/>
  <c r="R13" i="3"/>
  <c r="Q13" i="3"/>
  <c r="O13" i="3"/>
  <c r="N13" i="3"/>
  <c r="P13" i="3" s="1"/>
  <c r="L13" i="3"/>
  <c r="K13" i="3"/>
  <c r="I13" i="3"/>
  <c r="H13" i="3"/>
  <c r="F13" i="3"/>
  <c r="E13" i="3"/>
  <c r="C13" i="3"/>
  <c r="B13" i="3"/>
  <c r="A13" i="3"/>
  <c r="W12" i="3"/>
  <c r="X12" i="3" s="1"/>
  <c r="U12" i="3"/>
  <c r="T12" i="3"/>
  <c r="R12" i="3"/>
  <c r="S12" i="3" s="1"/>
  <c r="Q12" i="3"/>
  <c r="O12" i="3"/>
  <c r="N12" i="3"/>
  <c r="L12" i="3"/>
  <c r="K12" i="3"/>
  <c r="I12" i="3"/>
  <c r="H12" i="3"/>
  <c r="F12" i="3"/>
  <c r="E12" i="3"/>
  <c r="C12" i="3"/>
  <c r="B12" i="3"/>
  <c r="A12" i="3"/>
  <c r="W11" i="3"/>
  <c r="X11" i="3" s="1"/>
  <c r="U11" i="3"/>
  <c r="T11" i="3"/>
  <c r="R11" i="3"/>
  <c r="S11" i="3" s="1"/>
  <c r="Q11" i="3"/>
  <c r="O11" i="3"/>
  <c r="N11" i="3"/>
  <c r="L11" i="3"/>
  <c r="M11" i="3" s="1"/>
  <c r="K11" i="3"/>
  <c r="I11" i="3"/>
  <c r="H11" i="3"/>
  <c r="J11" i="3" s="1"/>
  <c r="F11" i="3"/>
  <c r="E11" i="3"/>
  <c r="C11" i="3"/>
  <c r="B11" i="3"/>
  <c r="A11" i="3"/>
  <c r="W10" i="3"/>
  <c r="X10" i="3" s="1"/>
  <c r="U10" i="3"/>
  <c r="T10" i="3"/>
  <c r="R10" i="3"/>
  <c r="S10" i="3" s="1"/>
  <c r="Q10" i="3"/>
  <c r="O10" i="3"/>
  <c r="N10" i="3"/>
  <c r="L10" i="3"/>
  <c r="M10" i="3" s="1"/>
  <c r="K10" i="3"/>
  <c r="I10" i="3"/>
  <c r="H10" i="3"/>
  <c r="F10" i="3"/>
  <c r="E10" i="3"/>
  <c r="C10" i="3"/>
  <c r="B10" i="3"/>
  <c r="A10" i="3"/>
  <c r="W9" i="3"/>
  <c r="X9" i="3" s="1"/>
  <c r="U9" i="3"/>
  <c r="T9" i="3"/>
  <c r="R9" i="3"/>
  <c r="Q9" i="3"/>
  <c r="O9" i="3"/>
  <c r="P9" i="3" s="1"/>
  <c r="N9" i="3"/>
  <c r="L9" i="3"/>
  <c r="K9" i="3"/>
  <c r="I9" i="3"/>
  <c r="H9" i="3"/>
  <c r="F9" i="3"/>
  <c r="E9" i="3"/>
  <c r="C9" i="3"/>
  <c r="D9" i="3" s="1"/>
  <c r="B9" i="3"/>
  <c r="A9" i="3"/>
  <c r="W8" i="3"/>
  <c r="X8" i="3" s="1"/>
  <c r="U8" i="3"/>
  <c r="T8" i="3"/>
  <c r="R8" i="3"/>
  <c r="Q8" i="3"/>
  <c r="O8" i="3"/>
  <c r="P8" i="3" s="1"/>
  <c r="N8" i="3"/>
  <c r="L8" i="3"/>
  <c r="K8" i="3"/>
  <c r="I8" i="3"/>
  <c r="H8" i="3"/>
  <c r="F8" i="3"/>
  <c r="G8" i="3" s="1"/>
  <c r="E8" i="3"/>
  <c r="C8" i="3"/>
  <c r="B8" i="3"/>
  <c r="A8" i="3"/>
  <c r="W7" i="3"/>
  <c r="X7" i="3" s="1"/>
  <c r="U7" i="3"/>
  <c r="T7" i="3"/>
  <c r="R7" i="3"/>
  <c r="Q7" i="3"/>
  <c r="O7" i="3"/>
  <c r="N7" i="3"/>
  <c r="L7" i="3"/>
  <c r="K7" i="3"/>
  <c r="J7" i="3"/>
  <c r="I7" i="3"/>
  <c r="H7" i="3"/>
  <c r="F7" i="3"/>
  <c r="E7" i="3"/>
  <c r="C7" i="3"/>
  <c r="B7" i="3"/>
  <c r="A7" i="3"/>
  <c r="W6" i="3"/>
  <c r="X6" i="3" s="1"/>
  <c r="U6" i="3"/>
  <c r="V6" i="3" s="1"/>
  <c r="T6" i="3"/>
  <c r="R6" i="3"/>
  <c r="Q6" i="3"/>
  <c r="O6" i="3"/>
  <c r="N6" i="3"/>
  <c r="L6" i="3"/>
  <c r="K6" i="3"/>
  <c r="I6" i="3"/>
  <c r="H6" i="3"/>
  <c r="F6" i="3"/>
  <c r="E6" i="3"/>
  <c r="C6" i="3"/>
  <c r="D6" i="3" s="1"/>
  <c r="B6" i="3"/>
  <c r="A6" i="3"/>
  <c r="W5" i="3"/>
  <c r="X5" i="3" s="1"/>
  <c r="U5" i="3"/>
  <c r="T5" i="3"/>
  <c r="R5" i="3"/>
  <c r="Q5" i="3"/>
  <c r="P5" i="3"/>
  <c r="O5" i="3"/>
  <c r="N5" i="3"/>
  <c r="L5" i="3"/>
  <c r="K5" i="3"/>
  <c r="I5" i="3"/>
  <c r="H5" i="3"/>
  <c r="F5" i="3"/>
  <c r="E5" i="3"/>
  <c r="C5" i="3"/>
  <c r="D5" i="3" s="1"/>
  <c r="B5" i="3"/>
  <c r="A5" i="3"/>
  <c r="W4" i="3"/>
  <c r="X4" i="3" s="1"/>
  <c r="G29" i="4" s="1"/>
  <c r="U4" i="3"/>
  <c r="T4" i="3"/>
  <c r="R4" i="3"/>
  <c r="Q4" i="3"/>
  <c r="O4" i="3"/>
  <c r="N4" i="3"/>
  <c r="L4" i="3"/>
  <c r="K4" i="3"/>
  <c r="I4" i="3"/>
  <c r="H4" i="3"/>
  <c r="F4" i="3"/>
  <c r="E4" i="3"/>
  <c r="B4" i="3"/>
  <c r="A4" i="3"/>
  <c r="X3" i="3"/>
  <c r="W3" i="3"/>
  <c r="T3" i="3"/>
  <c r="U3" i="3"/>
  <c r="R3" i="3"/>
  <c r="O3" i="3"/>
  <c r="L3" i="3"/>
  <c r="M3" i="3" s="1"/>
  <c r="I3" i="3"/>
  <c r="F3" i="3"/>
  <c r="C3" i="3"/>
  <c r="Q3" i="3"/>
  <c r="N3" i="3"/>
  <c r="K3" i="3"/>
  <c r="H3" i="3"/>
  <c r="E3" i="3"/>
  <c r="B3" i="3"/>
  <c r="A3" i="3"/>
  <c r="S13" i="3" l="1"/>
  <c r="M18" i="3"/>
  <c r="S18" i="3"/>
  <c r="S19" i="3"/>
  <c r="V21" i="3"/>
  <c r="J22" i="3"/>
  <c r="P22" i="3"/>
  <c r="D23" i="3"/>
  <c r="J23" i="3"/>
  <c r="P23" i="3"/>
  <c r="V23" i="3"/>
  <c r="D24" i="3"/>
  <c r="J24" i="3"/>
  <c r="J26" i="3"/>
  <c r="P26" i="3"/>
  <c r="G27" i="3"/>
  <c r="P29" i="3"/>
  <c r="V29" i="3"/>
  <c r="V30" i="3"/>
  <c r="G31" i="3"/>
  <c r="S31" i="3"/>
  <c r="M32" i="3"/>
  <c r="S32" i="3"/>
  <c r="G33" i="3"/>
  <c r="S33" i="3"/>
  <c r="P34" i="3"/>
  <c r="P36" i="3"/>
  <c r="G38" i="3"/>
  <c r="S38" i="3"/>
  <c r="S39" i="3"/>
  <c r="M40" i="3"/>
  <c r="S40" i="3"/>
  <c r="S41" i="3"/>
  <c r="P42" i="3"/>
  <c r="S45" i="3"/>
  <c r="P46" i="3"/>
  <c r="P48" i="3"/>
  <c r="P51" i="3"/>
  <c r="V51" i="3"/>
  <c r="J52" i="3"/>
  <c r="V52" i="3"/>
  <c r="J10" i="3"/>
  <c r="P10" i="3"/>
  <c r="P11" i="3"/>
  <c r="V11" i="3"/>
  <c r="P12" i="3"/>
  <c r="V12" i="3"/>
  <c r="D13" i="3"/>
  <c r="V13" i="3"/>
  <c r="G16" i="3"/>
  <c r="V17" i="3"/>
  <c r="D18" i="3"/>
  <c r="V18" i="3"/>
  <c r="G21" i="3"/>
  <c r="M22" i="3"/>
  <c r="S22" i="3"/>
  <c r="S23" i="3"/>
  <c r="Y23" i="3" s="1"/>
  <c r="M24" i="3"/>
  <c r="S24" i="3"/>
  <c r="G25" i="3"/>
  <c r="D27" i="3"/>
  <c r="J27" i="3"/>
  <c r="P27" i="3"/>
  <c r="D28" i="3"/>
  <c r="M29" i="3"/>
  <c r="J31" i="3"/>
  <c r="P31" i="3"/>
  <c r="V31" i="3"/>
  <c r="J32" i="3"/>
  <c r="V32" i="3"/>
  <c r="G34" i="3"/>
  <c r="S34" i="3"/>
  <c r="M35" i="3"/>
  <c r="D37" i="3"/>
  <c r="J37" i="3"/>
  <c r="P37" i="3"/>
  <c r="V37" i="3"/>
  <c r="D38" i="3"/>
  <c r="J39" i="3"/>
  <c r="P39" i="3"/>
  <c r="V40" i="3"/>
  <c r="G42" i="3"/>
  <c r="M42" i="3"/>
  <c r="S42" i="3"/>
  <c r="M43" i="3"/>
  <c r="V44" i="3"/>
  <c r="S46" i="3"/>
  <c r="M47" i="3"/>
  <c r="P49" i="3"/>
  <c r="V49" i="3"/>
  <c r="G51" i="3"/>
  <c r="S51" i="3"/>
  <c r="M52" i="3"/>
  <c r="S52" i="3"/>
  <c r="G53" i="3"/>
  <c r="M53" i="3"/>
  <c r="S9" i="3"/>
  <c r="G10" i="3"/>
  <c r="M12" i="3"/>
  <c r="M17" i="3"/>
  <c r="V20" i="3"/>
  <c r="M36" i="3"/>
  <c r="S36" i="3"/>
  <c r="G37" i="3"/>
  <c r="M48" i="3"/>
  <c r="S48" i="3"/>
  <c r="S49" i="3"/>
  <c r="P50" i="3"/>
  <c r="G49" i="3"/>
  <c r="J50" i="3"/>
  <c r="D52" i="3"/>
  <c r="J53" i="3"/>
  <c r="S53" i="3"/>
  <c r="D49" i="3"/>
  <c r="J49" i="3"/>
  <c r="M50" i="3"/>
  <c r="D51" i="3"/>
  <c r="G52" i="3"/>
  <c r="D44" i="3"/>
  <c r="M44" i="3"/>
  <c r="S44" i="3"/>
  <c r="D45" i="3"/>
  <c r="J45" i="3"/>
  <c r="G46" i="3"/>
  <c r="M46" i="3"/>
  <c r="D47" i="3"/>
  <c r="Y47" i="3" s="1"/>
  <c r="G48" i="3"/>
  <c r="G44" i="3"/>
  <c r="P44" i="3"/>
  <c r="G45" i="3"/>
  <c r="Y45" i="3" s="1"/>
  <c r="J46" i="3"/>
  <c r="D48" i="3"/>
  <c r="D39" i="3"/>
  <c r="G40" i="3"/>
  <c r="M39" i="3"/>
  <c r="Y39" i="3" s="1"/>
  <c r="V39" i="3"/>
  <c r="P40" i="3"/>
  <c r="G41" i="3"/>
  <c r="J42" i="3"/>
  <c r="Y42" i="3" s="1"/>
  <c r="J34" i="3"/>
  <c r="D36" i="3"/>
  <c r="M38" i="3"/>
  <c r="S37" i="3"/>
  <c r="V38" i="3"/>
  <c r="M34" i="3"/>
  <c r="D35" i="3"/>
  <c r="Y35" i="3" s="1"/>
  <c r="G36" i="3"/>
  <c r="Y36" i="3" s="1"/>
  <c r="D29" i="3"/>
  <c r="J29" i="3"/>
  <c r="G30" i="3"/>
  <c r="M30" i="3"/>
  <c r="D31" i="3"/>
  <c r="G32" i="3"/>
  <c r="G29" i="3"/>
  <c r="Y29" i="3" s="1"/>
  <c r="J30" i="3"/>
  <c r="D32" i="3"/>
  <c r="J33" i="3"/>
  <c r="G24" i="3"/>
  <c r="Y24" i="3" s="1"/>
  <c r="D25" i="3"/>
  <c r="J25" i="3"/>
  <c r="V25" i="3"/>
  <c r="V27" i="3"/>
  <c r="P28" i="3"/>
  <c r="Y28" i="3" s="1"/>
  <c r="D20" i="3"/>
  <c r="J20" i="3"/>
  <c r="D22" i="3"/>
  <c r="D19" i="3"/>
  <c r="G20" i="3"/>
  <c r="M20" i="3"/>
  <c r="G22" i="3"/>
  <c r="Y22" i="3" s="1"/>
  <c r="G14" i="3"/>
  <c r="S14" i="3"/>
  <c r="G15" i="3"/>
  <c r="D16" i="3"/>
  <c r="J16" i="3"/>
  <c r="M14" i="3"/>
  <c r="M15" i="3"/>
  <c r="S15" i="3"/>
  <c r="P16" i="3"/>
  <c r="V16" i="3"/>
  <c r="J9" i="3"/>
  <c r="V10" i="3"/>
  <c r="D11" i="3"/>
  <c r="G12" i="3"/>
  <c r="J13" i="3"/>
  <c r="V9" i="3"/>
  <c r="G9" i="3"/>
  <c r="M9" i="3"/>
  <c r="D10" i="3"/>
  <c r="G11" i="3"/>
  <c r="D12" i="3"/>
  <c r="Y12" i="3" s="1"/>
  <c r="J12" i="3"/>
  <c r="G13" i="3"/>
  <c r="M13" i="3"/>
  <c r="Y13" i="3" s="1"/>
  <c r="V8" i="3"/>
  <c r="S8" i="3"/>
  <c r="M8" i="3"/>
  <c r="J8" i="3"/>
  <c r="D8" i="3"/>
  <c r="V7" i="3"/>
  <c r="S7" i="3"/>
  <c r="P7" i="3"/>
  <c r="M7" i="3"/>
  <c r="G7" i="3"/>
  <c r="D7" i="3"/>
  <c r="S6" i="3"/>
  <c r="P6" i="3"/>
  <c r="M6" i="3"/>
  <c r="J6" i="3"/>
  <c r="G6" i="3"/>
  <c r="V5" i="3"/>
  <c r="S5" i="3"/>
  <c r="M5" i="3"/>
  <c r="J5" i="3"/>
  <c r="G5" i="3"/>
  <c r="V3" i="3"/>
  <c r="V14" i="3"/>
  <c r="P14" i="3"/>
  <c r="J14" i="3"/>
  <c r="D14" i="3"/>
  <c r="M4" i="3"/>
  <c r="G25" i="4" s="1"/>
  <c r="V4" i="3"/>
  <c r="S4" i="3"/>
  <c r="G27" i="4" s="1"/>
  <c r="P4" i="3"/>
  <c r="J4" i="3"/>
  <c r="G4" i="3"/>
  <c r="G23" i="4" s="1"/>
  <c r="D4" i="3"/>
  <c r="Y16" i="3"/>
  <c r="Y10" i="3"/>
  <c r="Y11" i="3"/>
  <c r="Y15" i="3"/>
  <c r="Y19" i="3"/>
  <c r="Y21" i="3"/>
  <c r="Y27" i="3"/>
  <c r="P17" i="3"/>
  <c r="Y34" i="3"/>
  <c r="Y43" i="3"/>
  <c r="Y48" i="3"/>
  <c r="Y50" i="3"/>
  <c r="Y30" i="3"/>
  <c r="D17" i="3"/>
  <c r="Y26" i="3"/>
  <c r="Y31" i="3"/>
  <c r="Y33" i="3"/>
  <c r="Y38" i="3"/>
  <c r="Y49" i="3"/>
  <c r="Y52" i="3"/>
  <c r="Y41" i="3"/>
  <c r="Y46" i="3"/>
  <c r="G18" i="3"/>
  <c r="Y18" i="3" s="1"/>
  <c r="Y37" i="3"/>
  <c r="Y40" i="3"/>
  <c r="Y51" i="3"/>
  <c r="Y53" i="3"/>
  <c r="G3" i="3"/>
  <c r="J3" i="3"/>
  <c r="D3" i="3"/>
  <c r="Y17" i="3" l="1"/>
  <c r="Y9" i="3"/>
  <c r="Y20" i="3"/>
  <c r="Y25" i="3"/>
  <c r="Y32" i="3"/>
  <c r="Y44" i="3"/>
  <c r="Y8" i="3"/>
  <c r="Y7" i="3"/>
  <c r="Y6" i="3"/>
  <c r="Y5" i="3"/>
  <c r="F32" i="4"/>
  <c r="E3" i="5" s="1"/>
  <c r="Y14" i="3"/>
  <c r="Y4" i="3"/>
  <c r="D3" i="5" s="1"/>
  <c r="P3" i="3"/>
  <c r="S3" i="3"/>
  <c r="F3" i="5" l="1"/>
  <c r="M3" i="5"/>
  <c r="Y3" i="3"/>
</calcChain>
</file>

<file path=xl/sharedStrings.xml><?xml version="1.0" encoding="utf-8"?>
<sst xmlns="http://schemas.openxmlformats.org/spreadsheetml/2006/main" count="113" uniqueCount="71">
  <si>
    <t>o</t>
  </si>
  <si>
    <t>n</t>
  </si>
  <si>
    <t>N1</t>
  </si>
  <si>
    <t>1 week end</t>
  </si>
  <si>
    <t>formation complète</t>
  </si>
  <si>
    <t>livret de juges</t>
  </si>
  <si>
    <t>N2</t>
  </si>
  <si>
    <t>N3</t>
  </si>
  <si>
    <t>JUGES GAM</t>
  </si>
  <si>
    <t>Club</t>
  </si>
  <si>
    <t>SMO</t>
  </si>
  <si>
    <t>conventionné o/n ?</t>
  </si>
  <si>
    <t>nombre 1/2 formation N1</t>
  </si>
  <si>
    <t>nombre 1/2 formation N2</t>
  </si>
  <si>
    <t>nombre 1/2 formation N3</t>
  </si>
  <si>
    <t>nombre formation complète N1</t>
  </si>
  <si>
    <t>nombre formation complète N2</t>
  </si>
  <si>
    <t>nombre formation complète N3</t>
  </si>
  <si>
    <t>nombre de livret</t>
  </si>
  <si>
    <t>tarif 1/2 formation N1</t>
  </si>
  <si>
    <t>facturation 1/2 formation N1</t>
  </si>
  <si>
    <t>tarif 1/2 formation N2</t>
  </si>
  <si>
    <t>facturation 1/2 formation N2</t>
  </si>
  <si>
    <t>tarif 1/2 formation N3</t>
  </si>
  <si>
    <t>facturation 1/2 formation N3</t>
  </si>
  <si>
    <t>tarif formation complète N1</t>
  </si>
  <si>
    <t>facturation formation complète N1</t>
  </si>
  <si>
    <t>tarif formation complète N2</t>
  </si>
  <si>
    <t>facturation formation complète N2</t>
  </si>
  <si>
    <t>nombre formation complète N4</t>
  </si>
  <si>
    <t>tarif formation complète N3</t>
  </si>
  <si>
    <t>facturation formation complète N3</t>
  </si>
  <si>
    <t>tarif formation complète N4</t>
  </si>
  <si>
    <t>Nombre de livrets</t>
  </si>
  <si>
    <t>facturation livrets</t>
  </si>
  <si>
    <t xml:space="preserve">Total </t>
  </si>
  <si>
    <t>AS TAMARIS</t>
  </si>
  <si>
    <t>numéro de facture</t>
  </si>
  <si>
    <t>date</t>
  </si>
  <si>
    <t>Le Comité du Centre-Val de Loire de Gymnastique</t>
  </si>
  <si>
    <t>à</t>
  </si>
  <si>
    <t>Objet :</t>
  </si>
  <si>
    <t>Olivet, le :</t>
  </si>
  <si>
    <t>JGAM</t>
  </si>
  <si>
    <t>Quantité</t>
  </si>
  <si>
    <t>Prix</t>
  </si>
  <si>
    <t>Participation financière n° :</t>
  </si>
  <si>
    <t>Somme due pour les formations juges GAM</t>
  </si>
  <si>
    <t>facturation formation complète N4</t>
  </si>
  <si>
    <t>TOTAL :</t>
  </si>
  <si>
    <t>N° participation financière</t>
  </si>
  <si>
    <t>Somme due</t>
  </si>
  <si>
    <t>Vérification</t>
  </si>
  <si>
    <t>formule</t>
  </si>
  <si>
    <t>Règlements</t>
  </si>
  <si>
    <t>Payé</t>
  </si>
  <si>
    <t>Reste</t>
  </si>
  <si>
    <t>Merci de noter la référence suivante :</t>
  </si>
  <si>
    <t>au dos du chèque.</t>
  </si>
  <si>
    <r>
      <t>C</t>
    </r>
    <r>
      <rPr>
        <sz val="9"/>
        <color rgb="FF002060"/>
        <rFont val="Arial"/>
        <family val="2"/>
      </rPr>
      <t xml:space="preserve">omité </t>
    </r>
    <r>
      <rPr>
        <b/>
        <sz val="9"/>
        <color rgb="FF002060"/>
        <rFont val="Arial"/>
        <family val="2"/>
      </rPr>
      <t>R</t>
    </r>
    <r>
      <rPr>
        <sz val="9"/>
        <color rgb="FF002060"/>
        <rFont val="Arial"/>
        <family val="2"/>
      </rPr>
      <t xml:space="preserve">egional du </t>
    </r>
    <r>
      <rPr>
        <b/>
        <sz val="9"/>
        <color rgb="FF002060"/>
        <rFont val="Arial"/>
        <family val="2"/>
      </rPr>
      <t>C</t>
    </r>
    <r>
      <rPr>
        <sz val="9"/>
        <color rgb="FF002060"/>
        <rFont val="Arial"/>
        <family val="2"/>
      </rPr>
      <t xml:space="preserve">entre de </t>
    </r>
    <r>
      <rPr>
        <b/>
        <sz val="9"/>
        <color rgb="FF002060"/>
        <rFont val="Arial"/>
        <family val="2"/>
      </rPr>
      <t>G</t>
    </r>
    <r>
      <rPr>
        <sz val="9"/>
        <color rgb="FF002060"/>
        <rFont val="Arial"/>
        <family val="2"/>
      </rPr>
      <t>ymnastique</t>
    </r>
    <r>
      <rPr>
        <sz val="7"/>
        <color rgb="FF002060"/>
        <rFont val="Arial"/>
        <family val="2"/>
      </rPr>
      <t xml:space="preserve">                </t>
    </r>
    <r>
      <rPr>
        <b/>
        <sz val="8"/>
        <color rgb="FF002060"/>
        <rFont val="Wingdings"/>
        <charset val="2"/>
      </rPr>
      <t>(</t>
    </r>
    <r>
      <rPr>
        <sz val="8"/>
        <color rgb="FF002060"/>
        <rFont val="Arial"/>
        <family val="2"/>
      </rPr>
      <t xml:space="preserve">  02.38.49.88.70          </t>
    </r>
    <r>
      <rPr>
        <b/>
        <sz val="8"/>
        <color rgb="FF002060"/>
        <rFont val="Wingdings"/>
        <charset val="2"/>
      </rPr>
      <t>:</t>
    </r>
    <r>
      <rPr>
        <sz val="8"/>
        <color rgb="FF002060"/>
        <rFont val="Arial"/>
        <family val="2"/>
      </rPr>
      <t xml:space="preserve">  ccg.administration@orange.fr</t>
    </r>
  </si>
  <si>
    <t>En votre aimable règlement,</t>
  </si>
  <si>
    <t>Le service comptabilité du Comité du Centre-Val de Loire de Gymnastique</t>
  </si>
  <si>
    <t>Désignation</t>
  </si>
  <si>
    <t>Prix Unitaire</t>
  </si>
  <si>
    <t>Le chèque est à envoyer et à libeller à l'ordre du Comité du Centre-Val de Loire de Gymnastique.</t>
  </si>
  <si>
    <t>1240 rue de la bergeresse</t>
  </si>
  <si>
    <t>45160 OLIVET</t>
  </si>
  <si>
    <t>ASPTT ORLEANS</t>
  </si>
  <si>
    <t>AVANT-GARDE MEUNG SUR LOIRE</t>
  </si>
  <si>
    <t>ISSOLDUNOISE</t>
  </si>
  <si>
    <t>US VENDOME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</si>
</sst>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7" formatCode="#,##0.00\ &quot;€&quot;;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0000\ &quot;€&quot;_-;\-* #,##0.000000\ &quot;€&quot;_-;_-* &quot;-&quot;??\ &quot;€&quot;_-;_-@_-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3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Trebuchet MS"/>
      <family val="2"/>
    </font>
    <font>
      <u/>
      <sz val="11"/>
      <color theme="1"/>
      <name val="Calibri"/>
      <family val="2"/>
      <scheme val="minor"/>
    </font>
    <font>
      <sz val="12"/>
      <name val="Times New Roman"/>
      <family val="1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9"/>
      <color rgb="FF002060"/>
      <name val="Arial"/>
      <family val="2"/>
    </font>
    <font>
      <sz val="9"/>
      <color rgb="FF002060"/>
      <name val="Arial"/>
      <family val="2"/>
    </font>
    <font>
      <sz val="7"/>
      <color rgb="FF002060"/>
      <name val="Arial"/>
      <family val="2"/>
    </font>
    <font>
      <b/>
      <sz val="8"/>
      <color rgb="FF002060"/>
      <name val="Wingdings"/>
      <charset val="2"/>
    </font>
    <font>
      <sz val="8"/>
      <color rgb="FF002060"/>
      <name val="Arial"/>
      <family val="2"/>
    </font>
    <font>
      <sz val="9"/>
      <name val="Arial"/>
      <family val="2"/>
    </font>
    <font>
      <b/>
      <i/>
      <sz val="9"/>
      <color rgb="FF00206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tted">
        <color auto="1"/>
      </left>
      <right/>
      <top style="dotted">
        <color auto="1"/>
      </top>
      <bottom/>
      <diagonal/>
    </border>
    <border>
      <left/>
      <right style="dotted">
        <color auto="1"/>
      </right>
      <top style="dotted">
        <color auto="1"/>
      </top>
      <bottom/>
      <diagonal/>
    </border>
    <border>
      <left style="dotted">
        <color auto="1"/>
      </left>
      <right/>
      <top/>
      <bottom style="dotted">
        <color auto="1"/>
      </bottom>
      <diagonal/>
    </border>
    <border>
      <left/>
      <right style="dotted">
        <color auto="1"/>
      </right>
      <top/>
      <bottom style="dotted">
        <color auto="1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99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44" fontId="0" fillId="0" borderId="1" xfId="2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4" fillId="0" borderId="0" xfId="0" applyFont="1"/>
    <xf numFmtId="0" fontId="4" fillId="0" borderId="0" xfId="0" applyFont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44" fontId="4" fillId="2" borderId="1" xfId="2" applyFont="1" applyFill="1" applyBorder="1" applyAlignment="1">
      <alignment horizontal="center" vertical="center"/>
    </xf>
    <xf numFmtId="0" fontId="4" fillId="2" borderId="1" xfId="1" applyNumberFormat="1" applyFont="1" applyFill="1" applyBorder="1" applyAlignment="1">
      <alignment horizontal="center" vertical="center"/>
    </xf>
    <xf numFmtId="44" fontId="4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44" fontId="4" fillId="4" borderId="1" xfId="0" applyNumberFormat="1" applyFont="1" applyFill="1" applyBorder="1"/>
    <xf numFmtId="0" fontId="0" fillId="5" borderId="0" xfId="0" applyFill="1"/>
    <xf numFmtId="0" fontId="5" fillId="5" borderId="1" xfId="0" applyFont="1" applyFill="1" applyBorder="1" applyAlignment="1">
      <alignment horizontal="center" vertical="center"/>
    </xf>
    <xf numFmtId="44" fontId="5" fillId="5" borderId="1" xfId="2" applyFont="1" applyFill="1" applyBorder="1" applyAlignment="1">
      <alignment horizontal="center" vertical="center"/>
    </xf>
    <xf numFmtId="0" fontId="5" fillId="5" borderId="1" xfId="1" applyNumberFormat="1" applyFont="1" applyFill="1" applyBorder="1" applyAlignment="1">
      <alignment horizontal="center" vertical="center"/>
    </xf>
    <xf numFmtId="44" fontId="5" fillId="5" borderId="1" xfId="0" applyNumberFormat="1" applyFont="1" applyFill="1" applyBorder="1" applyAlignment="1">
      <alignment horizontal="center" vertical="center"/>
    </xf>
    <xf numFmtId="0" fontId="5" fillId="5" borderId="1" xfId="0" applyNumberFormat="1" applyFont="1" applyFill="1" applyBorder="1" applyAlignment="1">
      <alignment horizontal="center" vertical="center"/>
    </xf>
    <xf numFmtId="44" fontId="5" fillId="4" borderId="1" xfId="0" applyNumberFormat="1" applyFont="1" applyFill="1" applyBorder="1"/>
    <xf numFmtId="0" fontId="0" fillId="0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4" fillId="2" borderId="1" xfId="0" applyNumberFormat="1" applyFont="1" applyFill="1" applyBorder="1" applyAlignment="1">
      <alignment horizontal="center" vertical="center"/>
    </xf>
    <xf numFmtId="44" fontId="0" fillId="0" borderId="1" xfId="2" applyFont="1" applyBorder="1"/>
    <xf numFmtId="164" fontId="4" fillId="2" borderId="1" xfId="2" applyNumberFormat="1" applyFont="1" applyFill="1" applyBorder="1" applyAlignment="1">
      <alignment horizontal="center" vertical="center"/>
    </xf>
    <xf numFmtId="164" fontId="5" fillId="5" borderId="1" xfId="2" applyNumberFormat="1" applyFont="1" applyFill="1" applyBorder="1" applyAlignment="1">
      <alignment horizontal="center" vertical="center"/>
    </xf>
    <xf numFmtId="7" fontId="5" fillId="5" borderId="1" xfId="2" applyNumberFormat="1" applyFont="1" applyFill="1" applyBorder="1" applyAlignment="1">
      <alignment horizontal="center" vertical="center"/>
    </xf>
    <xf numFmtId="0" fontId="0" fillId="0" borderId="3" xfId="0" applyBorder="1" applyAlignment="1">
      <alignment horizontal="right"/>
    </xf>
    <xf numFmtId="0" fontId="0" fillId="0" borderId="5" xfId="0" applyBorder="1" applyAlignment="1">
      <alignment horizontal="left"/>
    </xf>
    <xf numFmtId="0" fontId="0" fillId="0" borderId="12" xfId="0" applyBorder="1" applyAlignment="1">
      <alignment horizontal="center" vertical="center"/>
    </xf>
    <xf numFmtId="44" fontId="0" fillId="0" borderId="1" xfId="0" applyNumberForma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4" fontId="0" fillId="6" borderId="0" xfId="0" applyNumberFormat="1" applyFill="1"/>
    <xf numFmtId="0" fontId="9" fillId="6" borderId="4" xfId="0" applyFont="1" applyFill="1" applyBorder="1" applyAlignment="1">
      <alignment horizontal="left"/>
    </xf>
    <xf numFmtId="0" fontId="0" fillId="6" borderId="1" xfId="0" applyFill="1" applyBorder="1" applyAlignment="1">
      <alignment horizontal="center" vertical="center"/>
    </xf>
    <xf numFmtId="44" fontId="0" fillId="6" borderId="1" xfId="2" applyFont="1" applyFill="1" applyBorder="1" applyAlignment="1">
      <alignment horizontal="center" vertical="center"/>
    </xf>
    <xf numFmtId="44" fontId="0" fillId="6" borderId="1" xfId="2" applyFont="1" applyFill="1" applyBorder="1"/>
    <xf numFmtId="0" fontId="0" fillId="6" borderId="1" xfId="2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/>
    <xf numFmtId="14" fontId="0" fillId="0" borderId="0" xfId="0" applyNumberFormat="1" applyFill="1"/>
    <xf numFmtId="0" fontId="6" fillId="0" borderId="0" xfId="0" applyFont="1" applyFill="1" applyAlignment="1">
      <alignment vertical="center" wrapText="1"/>
    </xf>
    <xf numFmtId="0" fontId="7" fillId="0" borderId="0" xfId="0" applyFont="1" applyFill="1" applyAlignment="1">
      <alignment horizontal="center" vertical="center"/>
    </xf>
    <xf numFmtId="0" fontId="9" fillId="0" borderId="4" xfId="0" applyFont="1" applyFill="1" applyBorder="1" applyAlignment="1">
      <alignment horizontal="right"/>
    </xf>
    <xf numFmtId="0" fontId="0" fillId="0" borderId="4" xfId="0" applyFill="1" applyBorder="1" applyAlignment="1">
      <alignment horizontal="center" vertical="center"/>
    </xf>
    <xf numFmtId="0" fontId="0" fillId="0" borderId="5" xfId="0" applyFill="1" applyBorder="1"/>
    <xf numFmtId="44" fontId="0" fillId="0" borderId="0" xfId="0" applyNumberFormat="1" applyFill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0" fontId="13" fillId="0" borderId="0" xfId="0" applyFont="1" applyFill="1" applyAlignment="1">
      <alignment horizontal="center" vertical="center"/>
    </xf>
    <xf numFmtId="14" fontId="0" fillId="7" borderId="0" xfId="0" applyNumberFormat="1" applyFill="1"/>
    <xf numFmtId="0" fontId="9" fillId="7" borderId="4" xfId="0" applyFont="1" applyFill="1" applyBorder="1" applyAlignment="1">
      <alignment horizontal="left"/>
    </xf>
    <xf numFmtId="0" fontId="0" fillId="7" borderId="1" xfId="0" applyFill="1" applyBorder="1" applyAlignment="1">
      <alignment horizontal="center" vertical="center"/>
    </xf>
    <xf numFmtId="44" fontId="0" fillId="7" borderId="1" xfId="2" applyFont="1" applyFill="1" applyBorder="1" applyAlignment="1">
      <alignment horizontal="center" vertical="center"/>
    </xf>
    <xf numFmtId="44" fontId="0" fillId="7" borderId="1" xfId="2" applyFont="1" applyFill="1" applyBorder="1"/>
    <xf numFmtId="0" fontId="0" fillId="7" borderId="1" xfId="2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7" borderId="1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0" fillId="7" borderId="4" xfId="0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0" fontId="6" fillId="0" borderId="0" xfId="0" applyFont="1" applyFill="1" applyAlignment="1">
      <alignment horizontal="left" vertical="center" wrapText="1"/>
    </xf>
    <xf numFmtId="0" fontId="8" fillId="6" borderId="0" xfId="0" applyFont="1" applyFill="1" applyAlignment="1">
      <alignment horizontal="left" vertical="center" wrapText="1"/>
    </xf>
    <xf numFmtId="0" fontId="19" fillId="0" borderId="0" xfId="0" applyFont="1" applyFill="1" applyAlignment="1">
      <alignment horizontal="center" vertical="center"/>
    </xf>
    <xf numFmtId="0" fontId="0" fillId="0" borderId="3" xfId="0" applyFill="1" applyBorder="1" applyAlignment="1">
      <alignment horizontal="right" vertical="center"/>
    </xf>
    <xf numFmtId="0" fontId="0" fillId="0" borderId="4" xfId="0" applyFill="1" applyBorder="1" applyAlignment="1">
      <alignment horizontal="right" vertical="center"/>
    </xf>
    <xf numFmtId="0" fontId="0" fillId="6" borderId="3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2" fillId="0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44" fontId="0" fillId="0" borderId="7" xfId="0" applyNumberForma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8" fillId="7" borderId="0" xfId="0" applyFont="1" applyFill="1" applyAlignment="1">
      <alignment horizontal="left" vertical="center" wrapText="1"/>
    </xf>
    <xf numFmtId="0" fontId="0" fillId="0" borderId="0" xfId="0" applyFill="1" applyAlignment="1">
      <alignment horizontal="left" vertical="center"/>
    </xf>
    <xf numFmtId="0" fontId="18" fillId="0" borderId="0" xfId="0" applyFont="1" applyFill="1" applyAlignment="1">
      <alignment horizontal="left" vertical="center" wrapText="1"/>
    </xf>
    <xf numFmtId="0" fontId="11" fillId="0" borderId="0" xfId="0" applyFont="1" applyFill="1" applyAlignment="1">
      <alignment horizontal="left" vertical="center" wrapText="1"/>
    </xf>
    <xf numFmtId="0" fontId="12" fillId="0" borderId="17" xfId="0" applyFont="1" applyFill="1" applyBorder="1" applyAlignment="1">
      <alignment horizontal="left" vertical="center"/>
    </xf>
    <xf numFmtId="0" fontId="12" fillId="0" borderId="19" xfId="0" applyFont="1" applyFill="1" applyBorder="1" applyAlignment="1">
      <alignment horizontal="left" vertical="center"/>
    </xf>
    <xf numFmtId="0" fontId="11" fillId="0" borderId="0" xfId="0" applyFont="1" applyFill="1" applyAlignment="1">
      <alignment horizontal="left" vertical="center"/>
    </xf>
    <xf numFmtId="0" fontId="11" fillId="0" borderId="0" xfId="0" applyFont="1" applyFill="1" applyAlignment="1">
      <alignment horizontal="center" vertical="center"/>
    </xf>
    <xf numFmtId="0" fontId="12" fillId="0" borderId="16" xfId="0" applyFont="1" applyFill="1" applyBorder="1" applyAlignment="1">
      <alignment horizontal="right" vertical="center"/>
    </xf>
    <xf numFmtId="0" fontId="12" fillId="0" borderId="18" xfId="0" applyFont="1" applyFill="1" applyBorder="1" applyAlignment="1">
      <alignment horizontal="right" vertical="center"/>
    </xf>
    <xf numFmtId="0" fontId="7" fillId="0" borderId="0" xfId="0" applyFont="1" applyFill="1" applyAlignment="1">
      <alignment horizontal="center" vertical="center"/>
    </xf>
    <xf numFmtId="0" fontId="0" fillId="6" borderId="1" xfId="0" applyFill="1" applyBorder="1" applyAlignment="1">
      <alignment horizontal="center"/>
    </xf>
    <xf numFmtId="0" fontId="10" fillId="0" borderId="3" xfId="0" applyFont="1" applyBorder="1" applyAlignment="1">
      <alignment horizontal="center"/>
    </xf>
    <xf numFmtId="0" fontId="10" fillId="0" borderId="5" xfId="0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</cellXfs>
  <cellStyles count="3">
    <cellStyle name="Milliers" xfId="1" builtinId="3"/>
    <cellStyle name="Monétaire" xfId="2" builtinId="4"/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10"/>
  <sheetViews>
    <sheetView workbookViewId="0">
      <selection activeCell="J5" sqref="J5:K14"/>
    </sheetView>
  </sheetViews>
  <sheetFormatPr baseColWidth="10" defaultRowHeight="15" x14ac:dyDescent="0.25"/>
  <cols>
    <col min="2" max="2" width="18.85546875" style="1" bestFit="1" customWidth="1"/>
  </cols>
  <sheetData>
    <row r="2" spans="1:4" ht="30" customHeight="1" x14ac:dyDescent="0.25">
      <c r="A2" s="61" t="s">
        <v>8</v>
      </c>
      <c r="B2" s="61"/>
      <c r="C2" s="61"/>
      <c r="D2" s="61"/>
    </row>
    <row r="3" spans="1:4" s="1" customFormat="1" ht="20.100000000000001" customHeight="1" x14ac:dyDescent="0.25">
      <c r="A3" s="5"/>
      <c r="B3" s="5"/>
      <c r="C3" s="2" t="s">
        <v>0</v>
      </c>
      <c r="D3" s="2" t="s">
        <v>1</v>
      </c>
    </row>
    <row r="4" spans="1:4" s="1" customFormat="1" ht="20.100000000000001" customHeight="1" x14ac:dyDescent="0.25">
      <c r="A4" s="2" t="s">
        <v>2</v>
      </c>
      <c r="B4" s="2" t="s">
        <v>3</v>
      </c>
      <c r="C4" s="3">
        <v>38</v>
      </c>
      <c r="D4" s="3">
        <v>113</v>
      </c>
    </row>
    <row r="5" spans="1:4" s="1" customFormat="1" ht="20.100000000000001" customHeight="1" x14ac:dyDescent="0.25">
      <c r="A5" s="2" t="s">
        <v>2</v>
      </c>
      <c r="B5" s="2" t="s">
        <v>4</v>
      </c>
      <c r="C5" s="3">
        <v>75</v>
      </c>
      <c r="D5" s="3">
        <v>225</v>
      </c>
    </row>
    <row r="6" spans="1:4" s="1" customFormat="1" ht="20.100000000000001" customHeight="1" x14ac:dyDescent="0.25">
      <c r="A6" s="2" t="s">
        <v>6</v>
      </c>
      <c r="B6" s="2" t="s">
        <v>3</v>
      </c>
      <c r="C6" s="3">
        <v>38</v>
      </c>
      <c r="D6" s="3">
        <v>113</v>
      </c>
    </row>
    <row r="7" spans="1:4" s="1" customFormat="1" ht="20.100000000000001" customHeight="1" x14ac:dyDescent="0.25">
      <c r="A7" s="2" t="s">
        <v>6</v>
      </c>
      <c r="B7" s="2" t="s">
        <v>4</v>
      </c>
      <c r="C7" s="3">
        <v>75</v>
      </c>
      <c r="D7" s="3">
        <v>225</v>
      </c>
    </row>
    <row r="8" spans="1:4" s="1" customFormat="1" ht="20.100000000000001" customHeight="1" x14ac:dyDescent="0.25">
      <c r="A8" s="2" t="s">
        <v>7</v>
      </c>
      <c r="B8" s="2" t="s">
        <v>3</v>
      </c>
      <c r="C8" s="3">
        <v>38</v>
      </c>
      <c r="D8" s="3">
        <v>113</v>
      </c>
    </row>
    <row r="9" spans="1:4" s="1" customFormat="1" ht="20.100000000000001" customHeight="1" x14ac:dyDescent="0.25">
      <c r="A9" s="2" t="s">
        <v>7</v>
      </c>
      <c r="B9" s="2" t="s">
        <v>4</v>
      </c>
      <c r="C9" s="3">
        <v>75</v>
      </c>
      <c r="D9" s="3">
        <v>225</v>
      </c>
    </row>
    <row r="10" spans="1:4" s="1" customFormat="1" ht="20.100000000000001" customHeight="1" x14ac:dyDescent="0.25">
      <c r="A10" s="5"/>
      <c r="B10" s="2" t="s">
        <v>5</v>
      </c>
      <c r="C10" s="3">
        <v>5</v>
      </c>
      <c r="D10" s="3">
        <v>5</v>
      </c>
    </row>
  </sheetData>
  <mergeCells count="1">
    <mergeCell ref="A2:D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53"/>
  <sheetViews>
    <sheetView workbookViewId="0">
      <selection activeCell="G17" sqref="G16:G17"/>
    </sheetView>
  </sheetViews>
  <sheetFormatPr baseColWidth="10" defaultRowHeight="15" x14ac:dyDescent="0.25"/>
  <cols>
    <col min="1" max="1" width="15" style="36" bestFit="1" customWidth="1"/>
    <col min="2" max="2" width="13.140625" style="1" customWidth="1"/>
    <col min="3" max="9" width="15.7109375" style="1" customWidth="1"/>
    <col min="10" max="10" width="11.42578125" style="1"/>
    <col min="11" max="12" width="11.42578125" style="24"/>
  </cols>
  <sheetData>
    <row r="2" spans="1:12" ht="45" x14ac:dyDescent="0.25">
      <c r="A2" s="8" t="s">
        <v>9</v>
      </c>
      <c r="B2" s="8" t="s">
        <v>11</v>
      </c>
      <c r="C2" s="8" t="s">
        <v>12</v>
      </c>
      <c r="D2" s="8" t="s">
        <v>13</v>
      </c>
      <c r="E2" s="8" t="s">
        <v>14</v>
      </c>
      <c r="F2" s="8" t="s">
        <v>15</v>
      </c>
      <c r="G2" s="8" t="s">
        <v>16</v>
      </c>
      <c r="H2" s="8" t="s">
        <v>17</v>
      </c>
      <c r="I2" s="8" t="s">
        <v>29</v>
      </c>
      <c r="J2" s="8" t="s">
        <v>18</v>
      </c>
      <c r="K2" s="8" t="s">
        <v>37</v>
      </c>
      <c r="L2" s="8" t="s">
        <v>38</v>
      </c>
    </row>
    <row r="3" spans="1:12" s="7" customFormat="1" x14ac:dyDescent="0.25">
      <c r="A3" s="34" t="s">
        <v>10</v>
      </c>
      <c r="B3" s="9" t="s">
        <v>0</v>
      </c>
      <c r="C3" s="9">
        <v>0</v>
      </c>
      <c r="D3" s="9">
        <v>0</v>
      </c>
      <c r="E3" s="9">
        <v>0</v>
      </c>
      <c r="F3" s="9">
        <v>1</v>
      </c>
      <c r="G3" s="9">
        <v>2</v>
      </c>
      <c r="H3" s="9">
        <v>0</v>
      </c>
      <c r="I3" s="9">
        <v>0</v>
      </c>
      <c r="J3" s="9">
        <v>2</v>
      </c>
      <c r="K3" s="9">
        <v>0</v>
      </c>
      <c r="L3" s="25">
        <v>42444</v>
      </c>
    </row>
    <row r="4" spans="1:12" x14ac:dyDescent="0.25">
      <c r="A4" s="35" t="s">
        <v>67</v>
      </c>
      <c r="B4" s="2" t="s">
        <v>1</v>
      </c>
      <c r="C4" s="2">
        <v>0</v>
      </c>
      <c r="D4" s="2">
        <v>1</v>
      </c>
      <c r="E4" s="2">
        <v>0</v>
      </c>
      <c r="F4" s="2">
        <v>2</v>
      </c>
      <c r="G4" s="2">
        <v>0</v>
      </c>
      <c r="H4" s="2">
        <v>2</v>
      </c>
      <c r="I4" s="2">
        <v>0</v>
      </c>
      <c r="J4" s="2">
        <v>1</v>
      </c>
      <c r="K4" s="23">
        <f>K3+1</f>
        <v>1</v>
      </c>
      <c r="L4" s="37">
        <v>42607</v>
      </c>
    </row>
    <row r="5" spans="1:12" ht="45" x14ac:dyDescent="0.25">
      <c r="A5" s="35" t="s">
        <v>68</v>
      </c>
      <c r="B5" s="2" t="s">
        <v>0</v>
      </c>
      <c r="C5" s="2">
        <v>0</v>
      </c>
      <c r="D5" s="2">
        <v>0</v>
      </c>
      <c r="E5" s="2">
        <v>0</v>
      </c>
      <c r="F5" s="2">
        <v>1</v>
      </c>
      <c r="G5" s="2">
        <v>1</v>
      </c>
      <c r="H5" s="2">
        <v>1</v>
      </c>
      <c r="I5" s="2">
        <v>0</v>
      </c>
      <c r="J5" s="2">
        <v>1</v>
      </c>
      <c r="K5" s="23">
        <f t="shared" ref="K5:K53" si="0">K4+1</f>
        <v>2</v>
      </c>
      <c r="L5" s="37">
        <v>42621</v>
      </c>
    </row>
    <row r="6" spans="1:12" x14ac:dyDescent="0.25">
      <c r="A6" s="35" t="s">
        <v>36</v>
      </c>
      <c r="B6" s="2" t="s">
        <v>0</v>
      </c>
      <c r="C6" s="2">
        <v>0</v>
      </c>
      <c r="D6" s="2">
        <v>0</v>
      </c>
      <c r="E6" s="2">
        <v>0</v>
      </c>
      <c r="F6" s="2">
        <v>1</v>
      </c>
      <c r="G6" s="2">
        <v>0</v>
      </c>
      <c r="H6" s="2">
        <v>0</v>
      </c>
      <c r="I6" s="2">
        <v>0</v>
      </c>
      <c r="J6" s="2">
        <v>0</v>
      </c>
      <c r="K6" s="23">
        <f t="shared" si="0"/>
        <v>3</v>
      </c>
      <c r="L6" s="37">
        <v>42653</v>
      </c>
    </row>
    <row r="7" spans="1:12" x14ac:dyDescent="0.25">
      <c r="A7" s="35" t="s">
        <v>69</v>
      </c>
      <c r="B7" s="2" t="s">
        <v>0</v>
      </c>
      <c r="C7" s="2">
        <v>1</v>
      </c>
      <c r="D7" s="2">
        <v>1</v>
      </c>
      <c r="E7" s="2">
        <v>1</v>
      </c>
      <c r="F7" s="2">
        <v>1</v>
      </c>
      <c r="G7" s="2">
        <v>1</v>
      </c>
      <c r="H7" s="2">
        <v>1</v>
      </c>
      <c r="I7" s="2">
        <v>1</v>
      </c>
      <c r="J7" s="2">
        <v>1</v>
      </c>
      <c r="K7" s="23">
        <f t="shared" si="0"/>
        <v>4</v>
      </c>
      <c r="L7" s="37">
        <v>42772</v>
      </c>
    </row>
    <row r="8" spans="1:12" x14ac:dyDescent="0.25">
      <c r="A8" s="35" t="s">
        <v>70</v>
      </c>
      <c r="B8" s="2" t="s">
        <v>1</v>
      </c>
      <c r="C8" s="2">
        <v>1</v>
      </c>
      <c r="D8" s="2">
        <v>1</v>
      </c>
      <c r="E8" s="2">
        <v>1</v>
      </c>
      <c r="F8" s="2">
        <v>1</v>
      </c>
      <c r="G8" s="2">
        <v>1</v>
      </c>
      <c r="H8" s="2">
        <v>1</v>
      </c>
      <c r="I8" s="2">
        <v>1</v>
      </c>
      <c r="J8" s="2">
        <v>1</v>
      </c>
      <c r="K8" s="23">
        <f t="shared" si="0"/>
        <v>5</v>
      </c>
      <c r="L8" s="37">
        <v>42799</v>
      </c>
    </row>
    <row r="9" spans="1:12" x14ac:dyDescent="0.25">
      <c r="A9" s="35"/>
      <c r="B9" s="2"/>
      <c r="C9" s="2"/>
      <c r="D9" s="2"/>
      <c r="E9" s="2"/>
      <c r="F9" s="2"/>
      <c r="G9" s="2"/>
      <c r="H9" s="2"/>
      <c r="I9" s="2"/>
      <c r="J9" s="2"/>
      <c r="K9" s="23">
        <f t="shared" si="0"/>
        <v>6</v>
      </c>
      <c r="L9" s="37"/>
    </row>
    <row r="10" spans="1:12" x14ac:dyDescent="0.25">
      <c r="A10" s="35"/>
      <c r="B10" s="2"/>
      <c r="C10" s="2"/>
      <c r="D10" s="2"/>
      <c r="E10" s="2"/>
      <c r="F10" s="2"/>
      <c r="G10" s="2"/>
      <c r="H10" s="2"/>
      <c r="I10" s="2"/>
      <c r="J10" s="2"/>
      <c r="K10" s="23">
        <f t="shared" si="0"/>
        <v>7</v>
      </c>
      <c r="L10" s="37"/>
    </row>
    <row r="11" spans="1:12" x14ac:dyDescent="0.25">
      <c r="A11" s="35"/>
      <c r="B11" s="2"/>
      <c r="C11" s="2"/>
      <c r="D11" s="2"/>
      <c r="E11" s="2"/>
      <c r="F11" s="2"/>
      <c r="G11" s="2"/>
      <c r="H11" s="2"/>
      <c r="I11" s="2"/>
      <c r="J11" s="2"/>
      <c r="K11" s="23">
        <f t="shared" si="0"/>
        <v>8</v>
      </c>
      <c r="L11" s="37"/>
    </row>
    <row r="12" spans="1:12" x14ac:dyDescent="0.25">
      <c r="A12" s="35"/>
      <c r="B12" s="2"/>
      <c r="C12" s="2"/>
      <c r="D12" s="2"/>
      <c r="E12" s="2"/>
      <c r="F12" s="2"/>
      <c r="G12" s="2"/>
      <c r="H12" s="2"/>
      <c r="I12" s="2"/>
      <c r="J12" s="2"/>
      <c r="K12" s="23">
        <f t="shared" si="0"/>
        <v>9</v>
      </c>
      <c r="L12" s="37"/>
    </row>
    <row r="13" spans="1:12" x14ac:dyDescent="0.25">
      <c r="A13" s="35"/>
      <c r="B13" s="2"/>
      <c r="C13" s="2"/>
      <c r="D13" s="2"/>
      <c r="E13" s="2"/>
      <c r="F13" s="2"/>
      <c r="G13" s="2"/>
      <c r="H13" s="2"/>
      <c r="I13" s="2"/>
      <c r="J13" s="2"/>
      <c r="K13" s="23">
        <f t="shared" si="0"/>
        <v>10</v>
      </c>
      <c r="L13" s="37"/>
    </row>
    <row r="14" spans="1:12" x14ac:dyDescent="0.25">
      <c r="A14" s="35"/>
      <c r="B14" s="2"/>
      <c r="C14" s="2"/>
      <c r="D14" s="2"/>
      <c r="E14" s="2"/>
      <c r="F14" s="2"/>
      <c r="G14" s="2"/>
      <c r="H14" s="2"/>
      <c r="I14" s="2"/>
      <c r="J14" s="2"/>
      <c r="K14" s="23">
        <f t="shared" si="0"/>
        <v>11</v>
      </c>
      <c r="L14" s="37"/>
    </row>
    <row r="15" spans="1:12" x14ac:dyDescent="0.25">
      <c r="A15" s="35"/>
      <c r="B15" s="2"/>
      <c r="C15" s="2"/>
      <c r="D15" s="2"/>
      <c r="E15" s="2"/>
      <c r="F15" s="2"/>
      <c r="G15" s="2"/>
      <c r="H15" s="2"/>
      <c r="I15" s="2"/>
      <c r="J15" s="2"/>
      <c r="K15" s="23">
        <f t="shared" si="0"/>
        <v>12</v>
      </c>
      <c r="L15" s="37"/>
    </row>
    <row r="16" spans="1:12" x14ac:dyDescent="0.25">
      <c r="A16" s="35"/>
      <c r="B16" s="2"/>
      <c r="C16" s="2"/>
      <c r="D16" s="2"/>
      <c r="E16" s="2"/>
      <c r="F16" s="2"/>
      <c r="G16" s="2"/>
      <c r="H16" s="2"/>
      <c r="I16" s="2"/>
      <c r="J16" s="2"/>
      <c r="K16" s="23">
        <f t="shared" si="0"/>
        <v>13</v>
      </c>
      <c r="L16" s="37"/>
    </row>
    <row r="17" spans="1:12" x14ac:dyDescent="0.25">
      <c r="A17" s="35"/>
      <c r="B17" s="2"/>
      <c r="C17" s="2"/>
      <c r="D17" s="2"/>
      <c r="E17" s="2"/>
      <c r="F17" s="2"/>
      <c r="G17" s="2"/>
      <c r="H17" s="2"/>
      <c r="I17" s="2"/>
      <c r="J17" s="2"/>
      <c r="K17" s="23">
        <f t="shared" si="0"/>
        <v>14</v>
      </c>
      <c r="L17" s="37"/>
    </row>
    <row r="18" spans="1:12" x14ac:dyDescent="0.25">
      <c r="A18" s="35"/>
      <c r="B18" s="2"/>
      <c r="C18" s="2"/>
      <c r="D18" s="2"/>
      <c r="E18" s="2"/>
      <c r="F18" s="2"/>
      <c r="G18" s="2"/>
      <c r="H18" s="2"/>
      <c r="I18" s="2"/>
      <c r="J18" s="2"/>
      <c r="K18" s="23">
        <f t="shared" si="0"/>
        <v>15</v>
      </c>
      <c r="L18" s="37"/>
    </row>
    <row r="19" spans="1:12" x14ac:dyDescent="0.25">
      <c r="A19" s="35"/>
      <c r="B19" s="2"/>
      <c r="C19" s="2"/>
      <c r="D19" s="2"/>
      <c r="E19" s="2"/>
      <c r="F19" s="2"/>
      <c r="G19" s="2"/>
      <c r="H19" s="2"/>
      <c r="I19" s="2"/>
      <c r="J19" s="2"/>
      <c r="K19" s="23">
        <f t="shared" si="0"/>
        <v>16</v>
      </c>
      <c r="L19" s="37"/>
    </row>
    <row r="20" spans="1:12" x14ac:dyDescent="0.25">
      <c r="A20" s="35"/>
      <c r="B20" s="2"/>
      <c r="C20" s="2"/>
      <c r="D20" s="2"/>
      <c r="E20" s="2"/>
      <c r="F20" s="2"/>
      <c r="G20" s="2"/>
      <c r="H20" s="2"/>
      <c r="I20" s="2"/>
      <c r="J20" s="2"/>
      <c r="K20" s="23">
        <f t="shared" si="0"/>
        <v>17</v>
      </c>
      <c r="L20" s="37"/>
    </row>
    <row r="21" spans="1:12" x14ac:dyDescent="0.25">
      <c r="A21" s="35"/>
      <c r="B21" s="2"/>
      <c r="C21" s="2"/>
      <c r="D21" s="2"/>
      <c r="E21" s="2"/>
      <c r="F21" s="2"/>
      <c r="G21" s="2"/>
      <c r="H21" s="2"/>
      <c r="I21" s="2"/>
      <c r="J21" s="2"/>
      <c r="K21" s="23">
        <f t="shared" si="0"/>
        <v>18</v>
      </c>
      <c r="L21" s="37"/>
    </row>
    <row r="22" spans="1:12" x14ac:dyDescent="0.25">
      <c r="A22" s="35"/>
      <c r="B22" s="2"/>
      <c r="C22" s="2"/>
      <c r="D22" s="2"/>
      <c r="E22" s="2"/>
      <c r="F22" s="2"/>
      <c r="G22" s="2"/>
      <c r="H22" s="2"/>
      <c r="I22" s="2"/>
      <c r="J22" s="2"/>
      <c r="K22" s="23">
        <f t="shared" si="0"/>
        <v>19</v>
      </c>
      <c r="L22" s="37"/>
    </row>
    <row r="23" spans="1:12" x14ac:dyDescent="0.25">
      <c r="A23" s="35"/>
      <c r="B23" s="2"/>
      <c r="C23" s="2"/>
      <c r="D23" s="2"/>
      <c r="E23" s="2"/>
      <c r="F23" s="2"/>
      <c r="G23" s="2"/>
      <c r="H23" s="2"/>
      <c r="I23" s="2"/>
      <c r="J23" s="2"/>
      <c r="K23" s="23">
        <f t="shared" si="0"/>
        <v>20</v>
      </c>
      <c r="L23" s="37"/>
    </row>
    <row r="24" spans="1:12" x14ac:dyDescent="0.25">
      <c r="A24" s="35"/>
      <c r="B24" s="2"/>
      <c r="C24" s="2"/>
      <c r="D24" s="2"/>
      <c r="E24" s="2"/>
      <c r="F24" s="2"/>
      <c r="G24" s="2"/>
      <c r="H24" s="2"/>
      <c r="I24" s="2"/>
      <c r="J24" s="2"/>
      <c r="K24" s="23">
        <f t="shared" si="0"/>
        <v>21</v>
      </c>
      <c r="L24" s="37"/>
    </row>
    <row r="25" spans="1:12" x14ac:dyDescent="0.25">
      <c r="A25" s="35"/>
      <c r="B25" s="2"/>
      <c r="C25" s="2"/>
      <c r="D25" s="2"/>
      <c r="E25" s="2"/>
      <c r="F25" s="2"/>
      <c r="G25" s="2"/>
      <c r="H25" s="2"/>
      <c r="I25" s="2"/>
      <c r="J25" s="2"/>
      <c r="K25" s="23">
        <f t="shared" si="0"/>
        <v>22</v>
      </c>
      <c r="L25" s="37"/>
    </row>
    <row r="26" spans="1:12" x14ac:dyDescent="0.25">
      <c r="A26" s="35"/>
      <c r="B26" s="2"/>
      <c r="C26" s="2"/>
      <c r="D26" s="2"/>
      <c r="E26" s="2"/>
      <c r="F26" s="2"/>
      <c r="G26" s="2"/>
      <c r="H26" s="2"/>
      <c r="I26" s="2"/>
      <c r="J26" s="2"/>
      <c r="K26" s="23">
        <f t="shared" si="0"/>
        <v>23</v>
      </c>
      <c r="L26" s="37"/>
    </row>
    <row r="27" spans="1:12" x14ac:dyDescent="0.25">
      <c r="A27" s="35"/>
      <c r="B27" s="2"/>
      <c r="C27" s="2"/>
      <c r="D27" s="2"/>
      <c r="E27" s="2"/>
      <c r="F27" s="2"/>
      <c r="G27" s="2"/>
      <c r="H27" s="2"/>
      <c r="I27" s="2"/>
      <c r="J27" s="2"/>
      <c r="K27" s="23">
        <f t="shared" si="0"/>
        <v>24</v>
      </c>
      <c r="L27" s="37"/>
    </row>
    <row r="28" spans="1:12" x14ac:dyDescent="0.25">
      <c r="A28" s="35"/>
      <c r="B28" s="2"/>
      <c r="C28" s="2"/>
      <c r="D28" s="2"/>
      <c r="E28" s="2"/>
      <c r="F28" s="2"/>
      <c r="G28" s="2"/>
      <c r="H28" s="2"/>
      <c r="I28" s="2"/>
      <c r="J28" s="2"/>
      <c r="K28" s="23">
        <f t="shared" si="0"/>
        <v>25</v>
      </c>
      <c r="L28" s="37"/>
    </row>
    <row r="29" spans="1:12" x14ac:dyDescent="0.25">
      <c r="A29" s="35"/>
      <c r="B29" s="2"/>
      <c r="C29" s="2"/>
      <c r="D29" s="2"/>
      <c r="E29" s="2"/>
      <c r="F29" s="2"/>
      <c r="G29" s="2"/>
      <c r="H29" s="2"/>
      <c r="I29" s="2"/>
      <c r="J29" s="2"/>
      <c r="K29" s="23">
        <f t="shared" si="0"/>
        <v>26</v>
      </c>
      <c r="L29" s="37"/>
    </row>
    <row r="30" spans="1:12" x14ac:dyDescent="0.25">
      <c r="A30" s="35"/>
      <c r="B30" s="2"/>
      <c r="C30" s="2"/>
      <c r="D30" s="2"/>
      <c r="E30" s="2"/>
      <c r="F30" s="2"/>
      <c r="G30" s="2"/>
      <c r="H30" s="2"/>
      <c r="I30" s="2"/>
      <c r="J30" s="2"/>
      <c r="K30" s="23">
        <f t="shared" si="0"/>
        <v>27</v>
      </c>
      <c r="L30" s="37"/>
    </row>
    <row r="31" spans="1:12" x14ac:dyDescent="0.25">
      <c r="A31" s="35"/>
      <c r="B31" s="2"/>
      <c r="C31" s="2"/>
      <c r="D31" s="2"/>
      <c r="E31" s="2"/>
      <c r="F31" s="2"/>
      <c r="G31" s="2"/>
      <c r="H31" s="2"/>
      <c r="I31" s="2"/>
      <c r="J31" s="2"/>
      <c r="K31" s="23">
        <f t="shared" si="0"/>
        <v>28</v>
      </c>
      <c r="L31" s="37"/>
    </row>
    <row r="32" spans="1:12" x14ac:dyDescent="0.25">
      <c r="A32" s="35"/>
      <c r="B32" s="2"/>
      <c r="C32" s="2"/>
      <c r="D32" s="2"/>
      <c r="E32" s="2"/>
      <c r="F32" s="2"/>
      <c r="G32" s="2"/>
      <c r="H32" s="2"/>
      <c r="I32" s="2"/>
      <c r="J32" s="2"/>
      <c r="K32" s="23">
        <f t="shared" si="0"/>
        <v>29</v>
      </c>
      <c r="L32" s="37"/>
    </row>
    <row r="33" spans="1:12" x14ac:dyDescent="0.25">
      <c r="A33" s="35"/>
      <c r="B33" s="2"/>
      <c r="C33" s="2"/>
      <c r="D33" s="2"/>
      <c r="E33" s="2"/>
      <c r="F33" s="2"/>
      <c r="G33" s="2"/>
      <c r="H33" s="2"/>
      <c r="I33" s="2"/>
      <c r="J33" s="2"/>
      <c r="K33" s="23">
        <f t="shared" si="0"/>
        <v>30</v>
      </c>
      <c r="L33" s="37"/>
    </row>
    <row r="34" spans="1:12" x14ac:dyDescent="0.25">
      <c r="A34" s="35"/>
      <c r="B34" s="2"/>
      <c r="C34" s="2"/>
      <c r="D34" s="2"/>
      <c r="E34" s="2"/>
      <c r="F34" s="2"/>
      <c r="G34" s="2"/>
      <c r="H34" s="2"/>
      <c r="I34" s="2"/>
      <c r="J34" s="2"/>
      <c r="K34" s="23">
        <f t="shared" si="0"/>
        <v>31</v>
      </c>
      <c r="L34" s="37"/>
    </row>
    <row r="35" spans="1:12" x14ac:dyDescent="0.25">
      <c r="A35" s="35"/>
      <c r="B35" s="2"/>
      <c r="C35" s="2"/>
      <c r="D35" s="2"/>
      <c r="E35" s="2"/>
      <c r="F35" s="2"/>
      <c r="G35" s="2"/>
      <c r="H35" s="2"/>
      <c r="I35" s="2"/>
      <c r="J35" s="2"/>
      <c r="K35" s="23">
        <f t="shared" si="0"/>
        <v>32</v>
      </c>
      <c r="L35" s="37"/>
    </row>
    <row r="36" spans="1:12" x14ac:dyDescent="0.25">
      <c r="A36" s="35"/>
      <c r="B36" s="2"/>
      <c r="C36" s="2"/>
      <c r="D36" s="2"/>
      <c r="E36" s="2"/>
      <c r="F36" s="2"/>
      <c r="G36" s="2"/>
      <c r="H36" s="2"/>
      <c r="I36" s="2"/>
      <c r="J36" s="2"/>
      <c r="K36" s="23">
        <f t="shared" si="0"/>
        <v>33</v>
      </c>
      <c r="L36" s="37"/>
    </row>
    <row r="37" spans="1:12" x14ac:dyDescent="0.25">
      <c r="A37" s="35"/>
      <c r="B37" s="2"/>
      <c r="C37" s="2"/>
      <c r="D37" s="2"/>
      <c r="E37" s="2"/>
      <c r="F37" s="2"/>
      <c r="G37" s="2"/>
      <c r="H37" s="2"/>
      <c r="I37" s="2"/>
      <c r="J37" s="2"/>
      <c r="K37" s="23">
        <f t="shared" si="0"/>
        <v>34</v>
      </c>
      <c r="L37" s="37"/>
    </row>
    <row r="38" spans="1:12" x14ac:dyDescent="0.25">
      <c r="A38" s="35"/>
      <c r="B38" s="2"/>
      <c r="C38" s="2"/>
      <c r="D38" s="2"/>
      <c r="E38" s="2"/>
      <c r="F38" s="2"/>
      <c r="G38" s="2"/>
      <c r="H38" s="2"/>
      <c r="I38" s="2"/>
      <c r="J38" s="2"/>
      <c r="K38" s="23">
        <f t="shared" si="0"/>
        <v>35</v>
      </c>
      <c r="L38" s="37"/>
    </row>
    <row r="39" spans="1:12" x14ac:dyDescent="0.25">
      <c r="A39" s="35"/>
      <c r="B39" s="2"/>
      <c r="C39" s="2"/>
      <c r="D39" s="2"/>
      <c r="E39" s="2"/>
      <c r="F39" s="2"/>
      <c r="G39" s="2"/>
      <c r="H39" s="2"/>
      <c r="I39" s="2"/>
      <c r="J39" s="2"/>
      <c r="K39" s="23">
        <f t="shared" si="0"/>
        <v>36</v>
      </c>
      <c r="L39" s="37"/>
    </row>
    <row r="40" spans="1:12" x14ac:dyDescent="0.25">
      <c r="A40" s="35"/>
      <c r="B40" s="2"/>
      <c r="C40" s="2"/>
      <c r="D40" s="2"/>
      <c r="E40" s="2"/>
      <c r="F40" s="2"/>
      <c r="G40" s="2"/>
      <c r="H40" s="2"/>
      <c r="I40" s="2"/>
      <c r="J40" s="2"/>
      <c r="K40" s="23">
        <f t="shared" si="0"/>
        <v>37</v>
      </c>
      <c r="L40" s="37"/>
    </row>
    <row r="41" spans="1:12" x14ac:dyDescent="0.25">
      <c r="A41" s="35"/>
      <c r="B41" s="2"/>
      <c r="C41" s="2"/>
      <c r="D41" s="2"/>
      <c r="E41" s="2"/>
      <c r="F41" s="2"/>
      <c r="G41" s="2"/>
      <c r="H41" s="2"/>
      <c r="I41" s="2"/>
      <c r="J41" s="2"/>
      <c r="K41" s="23">
        <f t="shared" si="0"/>
        <v>38</v>
      </c>
      <c r="L41" s="37"/>
    </row>
    <row r="42" spans="1:12" x14ac:dyDescent="0.25">
      <c r="A42" s="35"/>
      <c r="B42" s="2"/>
      <c r="C42" s="2"/>
      <c r="D42" s="2"/>
      <c r="E42" s="2"/>
      <c r="F42" s="2"/>
      <c r="G42" s="2"/>
      <c r="H42" s="2"/>
      <c r="I42" s="2"/>
      <c r="J42" s="2"/>
      <c r="K42" s="23">
        <f t="shared" si="0"/>
        <v>39</v>
      </c>
      <c r="L42" s="37"/>
    </row>
    <row r="43" spans="1:12" x14ac:dyDescent="0.25">
      <c r="A43" s="35"/>
      <c r="B43" s="2"/>
      <c r="C43" s="2"/>
      <c r="D43" s="2"/>
      <c r="E43" s="2"/>
      <c r="F43" s="2"/>
      <c r="G43" s="2"/>
      <c r="H43" s="2"/>
      <c r="I43" s="2"/>
      <c r="J43" s="2"/>
      <c r="K43" s="23">
        <f t="shared" si="0"/>
        <v>40</v>
      </c>
      <c r="L43" s="37"/>
    </row>
    <row r="44" spans="1:12" x14ac:dyDescent="0.25">
      <c r="A44" s="35"/>
      <c r="B44" s="2"/>
      <c r="C44" s="2"/>
      <c r="D44" s="2"/>
      <c r="E44" s="2"/>
      <c r="F44" s="2"/>
      <c r="G44" s="2"/>
      <c r="H44" s="2"/>
      <c r="I44" s="2"/>
      <c r="J44" s="2"/>
      <c r="K44" s="23">
        <f t="shared" si="0"/>
        <v>41</v>
      </c>
      <c r="L44" s="37"/>
    </row>
    <row r="45" spans="1:12" x14ac:dyDescent="0.25">
      <c r="A45" s="35"/>
      <c r="B45" s="2"/>
      <c r="C45" s="2"/>
      <c r="D45" s="2"/>
      <c r="E45" s="2"/>
      <c r="F45" s="2"/>
      <c r="G45" s="2"/>
      <c r="H45" s="2"/>
      <c r="I45" s="2"/>
      <c r="J45" s="2"/>
      <c r="K45" s="23">
        <f t="shared" si="0"/>
        <v>42</v>
      </c>
      <c r="L45" s="37"/>
    </row>
    <row r="46" spans="1:12" x14ac:dyDescent="0.25">
      <c r="A46" s="35"/>
      <c r="B46" s="2"/>
      <c r="C46" s="2"/>
      <c r="D46" s="2"/>
      <c r="E46" s="2"/>
      <c r="F46" s="2"/>
      <c r="G46" s="2"/>
      <c r="H46" s="2"/>
      <c r="I46" s="2"/>
      <c r="J46" s="2"/>
      <c r="K46" s="23">
        <f t="shared" si="0"/>
        <v>43</v>
      </c>
      <c r="L46" s="37"/>
    </row>
    <row r="47" spans="1:12" x14ac:dyDescent="0.25">
      <c r="A47" s="35"/>
      <c r="B47" s="2"/>
      <c r="C47" s="2"/>
      <c r="D47" s="2"/>
      <c r="E47" s="2"/>
      <c r="F47" s="2"/>
      <c r="G47" s="2"/>
      <c r="H47" s="2"/>
      <c r="I47" s="2"/>
      <c r="J47" s="2"/>
      <c r="K47" s="23">
        <f t="shared" si="0"/>
        <v>44</v>
      </c>
      <c r="L47" s="37"/>
    </row>
    <row r="48" spans="1:12" x14ac:dyDescent="0.25">
      <c r="A48" s="35"/>
      <c r="B48" s="2"/>
      <c r="C48" s="2"/>
      <c r="D48" s="2"/>
      <c r="E48" s="2"/>
      <c r="F48" s="2"/>
      <c r="G48" s="2"/>
      <c r="H48" s="2"/>
      <c r="I48" s="2"/>
      <c r="J48" s="2"/>
      <c r="K48" s="23">
        <f t="shared" si="0"/>
        <v>45</v>
      </c>
      <c r="L48" s="37"/>
    </row>
    <row r="49" spans="1:12" x14ac:dyDescent="0.25">
      <c r="A49" s="35"/>
      <c r="B49" s="2"/>
      <c r="C49" s="2"/>
      <c r="D49" s="2"/>
      <c r="E49" s="2"/>
      <c r="F49" s="2"/>
      <c r="G49" s="2"/>
      <c r="H49" s="2"/>
      <c r="I49" s="2"/>
      <c r="J49" s="2"/>
      <c r="K49" s="23">
        <f t="shared" si="0"/>
        <v>46</v>
      </c>
      <c r="L49" s="37"/>
    </row>
    <row r="50" spans="1:12" x14ac:dyDescent="0.25">
      <c r="A50" s="35"/>
      <c r="B50" s="2"/>
      <c r="C50" s="2"/>
      <c r="D50" s="2"/>
      <c r="E50" s="2"/>
      <c r="F50" s="2"/>
      <c r="G50" s="2"/>
      <c r="H50" s="2"/>
      <c r="I50" s="2"/>
      <c r="J50" s="2"/>
      <c r="K50" s="23">
        <f t="shared" si="0"/>
        <v>47</v>
      </c>
      <c r="L50" s="37"/>
    </row>
    <row r="51" spans="1:12" x14ac:dyDescent="0.25">
      <c r="A51" s="35"/>
      <c r="B51" s="2"/>
      <c r="C51" s="2"/>
      <c r="D51" s="2"/>
      <c r="E51" s="2"/>
      <c r="F51" s="2"/>
      <c r="G51" s="2"/>
      <c r="H51" s="2"/>
      <c r="I51" s="2"/>
      <c r="J51" s="2"/>
      <c r="K51" s="23">
        <f t="shared" si="0"/>
        <v>48</v>
      </c>
      <c r="L51" s="37"/>
    </row>
    <row r="52" spans="1:12" x14ac:dyDescent="0.25">
      <c r="A52" s="35"/>
      <c r="B52" s="2"/>
      <c r="C52" s="2"/>
      <c r="D52" s="2"/>
      <c r="E52" s="2"/>
      <c r="F52" s="2"/>
      <c r="G52" s="2"/>
      <c r="H52" s="2"/>
      <c r="I52" s="2"/>
      <c r="J52" s="2"/>
      <c r="K52" s="23">
        <f t="shared" si="0"/>
        <v>49</v>
      </c>
      <c r="L52" s="37"/>
    </row>
    <row r="53" spans="1:12" x14ac:dyDescent="0.25">
      <c r="A53" s="35"/>
      <c r="B53" s="2"/>
      <c r="C53" s="2"/>
      <c r="D53" s="2"/>
      <c r="E53" s="2"/>
      <c r="F53" s="2"/>
      <c r="G53" s="2"/>
      <c r="H53" s="2"/>
      <c r="I53" s="2"/>
      <c r="J53" s="2"/>
      <c r="K53" s="23">
        <f t="shared" si="0"/>
        <v>50</v>
      </c>
      <c r="L53" s="3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Y53"/>
  <sheetViews>
    <sheetView workbookViewId="0">
      <selection activeCell="B5" sqref="B5"/>
    </sheetView>
  </sheetViews>
  <sheetFormatPr baseColWidth="10" defaultRowHeight="15" x14ac:dyDescent="0.25"/>
  <cols>
    <col min="1" max="1" width="30.85546875" style="1" bestFit="1" customWidth="1"/>
    <col min="2" max="19" width="10.7109375" style="1" customWidth="1"/>
    <col min="20" max="24" width="11.42578125" style="1"/>
    <col min="25" max="25" width="11.42578125" style="16"/>
  </cols>
  <sheetData>
    <row r="2" spans="1:25" ht="60" x14ac:dyDescent="0.25">
      <c r="A2" s="4" t="s">
        <v>9</v>
      </c>
      <c r="B2" s="8" t="s">
        <v>12</v>
      </c>
      <c r="C2" s="8" t="s">
        <v>19</v>
      </c>
      <c r="D2" s="8" t="s">
        <v>20</v>
      </c>
      <c r="E2" s="8" t="s">
        <v>13</v>
      </c>
      <c r="F2" s="8" t="s">
        <v>21</v>
      </c>
      <c r="G2" s="8" t="s">
        <v>22</v>
      </c>
      <c r="H2" s="8" t="s">
        <v>14</v>
      </c>
      <c r="I2" s="8" t="s">
        <v>23</v>
      </c>
      <c r="J2" s="8" t="s">
        <v>24</v>
      </c>
      <c r="K2" s="8" t="s">
        <v>15</v>
      </c>
      <c r="L2" s="8" t="s">
        <v>25</v>
      </c>
      <c r="M2" s="8" t="s">
        <v>26</v>
      </c>
      <c r="N2" s="8" t="s">
        <v>16</v>
      </c>
      <c r="O2" s="8" t="s">
        <v>27</v>
      </c>
      <c r="P2" s="8" t="s">
        <v>28</v>
      </c>
      <c r="Q2" s="8" t="s">
        <v>17</v>
      </c>
      <c r="R2" s="8" t="s">
        <v>30</v>
      </c>
      <c r="S2" s="8" t="s">
        <v>31</v>
      </c>
      <c r="T2" s="8" t="s">
        <v>29</v>
      </c>
      <c r="U2" s="8" t="s">
        <v>32</v>
      </c>
      <c r="V2" s="8" t="s">
        <v>48</v>
      </c>
      <c r="W2" s="8" t="s">
        <v>33</v>
      </c>
      <c r="X2" s="8" t="s">
        <v>34</v>
      </c>
      <c r="Y2" s="14" t="s">
        <v>35</v>
      </c>
    </row>
    <row r="3" spans="1:25" s="6" customFormat="1" x14ac:dyDescent="0.25">
      <c r="A3" s="9" t="str">
        <f>Saisie!A3</f>
        <v>SMO</v>
      </c>
      <c r="B3" s="9">
        <f>Saisie!C3</f>
        <v>0</v>
      </c>
      <c r="C3" s="27" t="str">
        <f>IF(Saisie!$B3="o","38","113")</f>
        <v>38</v>
      </c>
      <c r="D3" s="10">
        <f>C3*B3</f>
        <v>0</v>
      </c>
      <c r="E3" s="9">
        <f>Saisie!D3</f>
        <v>0</v>
      </c>
      <c r="F3" s="10" t="str">
        <f>IF(Saisie!$B3="o","38","113")</f>
        <v>38</v>
      </c>
      <c r="G3" s="10">
        <f>F3*E3</f>
        <v>0</v>
      </c>
      <c r="H3" s="11">
        <f>Saisie!E3</f>
        <v>0</v>
      </c>
      <c r="I3" s="10" t="str">
        <f>IF(Saisie!$B3="o","38","113")</f>
        <v>38</v>
      </c>
      <c r="J3" s="12">
        <f>I3*H3</f>
        <v>0</v>
      </c>
      <c r="K3" s="13">
        <f>Saisie!F3</f>
        <v>1</v>
      </c>
      <c r="L3" s="10" t="str">
        <f>IF(Saisie!$B3="o","75","225")</f>
        <v>75</v>
      </c>
      <c r="M3" s="12">
        <f>L3*K3</f>
        <v>75</v>
      </c>
      <c r="N3" s="9">
        <f>Saisie!G3</f>
        <v>2</v>
      </c>
      <c r="O3" s="10" t="str">
        <f>IF(Saisie!$B3="o","75","225")</f>
        <v>75</v>
      </c>
      <c r="P3" s="12">
        <f>O3*N3</f>
        <v>150</v>
      </c>
      <c r="Q3" s="9">
        <f>Saisie!H3</f>
        <v>0</v>
      </c>
      <c r="R3" s="10" t="str">
        <f>IF(Saisie!$B3="o","75","225")</f>
        <v>75</v>
      </c>
      <c r="S3" s="12">
        <f>R3*Q3</f>
        <v>0</v>
      </c>
      <c r="T3" s="9">
        <f>Saisie!I3</f>
        <v>0</v>
      </c>
      <c r="U3" s="10" t="str">
        <f>IF(Saisie!$B3="o","75","225")</f>
        <v>75</v>
      </c>
      <c r="V3" s="12">
        <f>U3*T3</f>
        <v>0</v>
      </c>
      <c r="W3" s="9">
        <f>Saisie!J3</f>
        <v>2</v>
      </c>
      <c r="X3" s="10">
        <f>W3*5</f>
        <v>10</v>
      </c>
      <c r="Y3" s="15">
        <f>X3+V3+S3+P3+M3+J3+G3+D3</f>
        <v>235</v>
      </c>
    </row>
    <row r="4" spans="1:25" x14ac:dyDescent="0.25">
      <c r="A4" s="17" t="str">
        <f>Saisie!A4</f>
        <v>ASPTT ORLEANS</v>
      </c>
      <c r="B4" s="17">
        <f>Saisie!C4</f>
        <v>0</v>
      </c>
      <c r="C4" s="29" t="str">
        <f>IF(Saisie!$B4="o","38","113")</f>
        <v>113</v>
      </c>
      <c r="D4" s="18">
        <f t="shared" ref="D4:D53" si="0">C4*B4</f>
        <v>0</v>
      </c>
      <c r="E4" s="17">
        <f>Saisie!D4</f>
        <v>1</v>
      </c>
      <c r="F4" s="18" t="str">
        <f>IF(Saisie!$B4="o","38","113")</f>
        <v>113</v>
      </c>
      <c r="G4" s="18">
        <f t="shared" ref="G4:G53" si="1">F4*E4</f>
        <v>113</v>
      </c>
      <c r="H4" s="19">
        <f>Saisie!E4</f>
        <v>0</v>
      </c>
      <c r="I4" s="18" t="str">
        <f>IF(Saisie!$B4="o","38","113")</f>
        <v>113</v>
      </c>
      <c r="J4" s="20">
        <f t="shared" ref="J4:J53" si="2">I4*H4</f>
        <v>0</v>
      </c>
      <c r="K4" s="21">
        <f>Saisie!F4</f>
        <v>2</v>
      </c>
      <c r="L4" s="18" t="str">
        <f>IF(Saisie!$B4="o","75","225")</f>
        <v>225</v>
      </c>
      <c r="M4" s="20">
        <f t="shared" ref="M4:M53" si="3">L4*K4</f>
        <v>450</v>
      </c>
      <c r="N4" s="17">
        <f>Saisie!G4</f>
        <v>0</v>
      </c>
      <c r="O4" s="18" t="str">
        <f>IF(Saisie!$B4="o","75","225")</f>
        <v>225</v>
      </c>
      <c r="P4" s="20">
        <f t="shared" ref="P4:P53" si="4">O4*N4</f>
        <v>0</v>
      </c>
      <c r="Q4" s="17">
        <f>Saisie!H4</f>
        <v>2</v>
      </c>
      <c r="R4" s="18" t="str">
        <f>IF(Saisie!$B4="o","75","225")</f>
        <v>225</v>
      </c>
      <c r="S4" s="20">
        <f t="shared" ref="S4:S53" si="5">R4*Q4</f>
        <v>450</v>
      </c>
      <c r="T4" s="17">
        <f>Saisie!I4</f>
        <v>0</v>
      </c>
      <c r="U4" s="18" t="str">
        <f>IF(Saisie!$B4="o","75","225")</f>
        <v>225</v>
      </c>
      <c r="V4" s="20">
        <f t="shared" ref="V4:V53" si="6">U4*T4</f>
        <v>0</v>
      </c>
      <c r="W4" s="17">
        <f>Saisie!J4</f>
        <v>1</v>
      </c>
      <c r="X4" s="18">
        <f t="shared" ref="X4:X53" si="7">W4*5</f>
        <v>5</v>
      </c>
      <c r="Y4" s="22">
        <f t="shared" ref="Y4:Y53" si="8">X4+V4+S4+P4+M4+J4+G4+D4</f>
        <v>1018</v>
      </c>
    </row>
    <row r="5" spans="1:25" x14ac:dyDescent="0.25">
      <c r="A5" s="17" t="str">
        <f>Saisie!A5</f>
        <v>AVANT-GARDE MEUNG SUR LOIRE</v>
      </c>
      <c r="B5" s="17">
        <f>Saisie!C5</f>
        <v>0</v>
      </c>
      <c r="C5" s="28" t="str">
        <f>IF(Saisie!$B5="o","38","113")</f>
        <v>38</v>
      </c>
      <c r="D5" s="18">
        <f t="shared" si="0"/>
        <v>0</v>
      </c>
      <c r="E5" s="17">
        <f>Saisie!D5</f>
        <v>0</v>
      </c>
      <c r="F5" s="18" t="str">
        <f>IF(Saisie!$B5="o","38","113")</f>
        <v>38</v>
      </c>
      <c r="G5" s="18">
        <f t="shared" si="1"/>
        <v>0</v>
      </c>
      <c r="H5" s="19">
        <f>Saisie!E5</f>
        <v>0</v>
      </c>
      <c r="I5" s="18" t="str">
        <f>IF(Saisie!$B5="o","38","113")</f>
        <v>38</v>
      </c>
      <c r="J5" s="20">
        <f t="shared" si="2"/>
        <v>0</v>
      </c>
      <c r="K5" s="21">
        <f>Saisie!F5</f>
        <v>1</v>
      </c>
      <c r="L5" s="18" t="str">
        <f>IF(Saisie!$B5="o","75","225")</f>
        <v>75</v>
      </c>
      <c r="M5" s="20">
        <f t="shared" si="3"/>
        <v>75</v>
      </c>
      <c r="N5" s="17">
        <f>Saisie!G5</f>
        <v>1</v>
      </c>
      <c r="O5" s="18" t="str">
        <f>IF(Saisie!$B5="o","75","225")</f>
        <v>75</v>
      </c>
      <c r="P5" s="20">
        <f t="shared" si="4"/>
        <v>75</v>
      </c>
      <c r="Q5" s="17">
        <f>Saisie!H5</f>
        <v>1</v>
      </c>
      <c r="R5" s="18" t="str">
        <f>IF(Saisie!$B5="o","75","225")</f>
        <v>75</v>
      </c>
      <c r="S5" s="20">
        <f t="shared" si="5"/>
        <v>75</v>
      </c>
      <c r="T5" s="17">
        <f>Saisie!I5</f>
        <v>0</v>
      </c>
      <c r="U5" s="18" t="str">
        <f>IF(Saisie!$B5="o","75","225")</f>
        <v>75</v>
      </c>
      <c r="V5" s="20">
        <f t="shared" si="6"/>
        <v>0</v>
      </c>
      <c r="W5" s="17">
        <f>Saisie!J5</f>
        <v>1</v>
      </c>
      <c r="X5" s="18">
        <f t="shared" si="7"/>
        <v>5</v>
      </c>
      <c r="Y5" s="22">
        <f t="shared" si="8"/>
        <v>230</v>
      </c>
    </row>
    <row r="6" spans="1:25" x14ac:dyDescent="0.25">
      <c r="A6" s="17" t="str">
        <f>Saisie!A6</f>
        <v>AS TAMARIS</v>
      </c>
      <c r="B6" s="17">
        <f>Saisie!C6</f>
        <v>0</v>
      </c>
      <c r="C6" s="28" t="str">
        <f>IF(Saisie!$B6="o","38","113")</f>
        <v>38</v>
      </c>
      <c r="D6" s="18">
        <f t="shared" si="0"/>
        <v>0</v>
      </c>
      <c r="E6" s="17">
        <f>Saisie!D6</f>
        <v>0</v>
      </c>
      <c r="F6" s="18" t="str">
        <f>IF(Saisie!$B6="o","38","113")</f>
        <v>38</v>
      </c>
      <c r="G6" s="18">
        <f t="shared" si="1"/>
        <v>0</v>
      </c>
      <c r="H6" s="19">
        <f>Saisie!E6</f>
        <v>0</v>
      </c>
      <c r="I6" s="18" t="str">
        <f>IF(Saisie!$B6="o","38","113")</f>
        <v>38</v>
      </c>
      <c r="J6" s="20">
        <f t="shared" si="2"/>
        <v>0</v>
      </c>
      <c r="K6" s="21">
        <f>Saisie!F6</f>
        <v>1</v>
      </c>
      <c r="L6" s="18" t="str">
        <f>IF(Saisie!$B6="o","75","225")</f>
        <v>75</v>
      </c>
      <c r="M6" s="20">
        <f t="shared" si="3"/>
        <v>75</v>
      </c>
      <c r="N6" s="17">
        <f>Saisie!G6</f>
        <v>0</v>
      </c>
      <c r="O6" s="18" t="str">
        <f>IF(Saisie!$B6="o","75","225")</f>
        <v>75</v>
      </c>
      <c r="P6" s="20">
        <f t="shared" si="4"/>
        <v>0</v>
      </c>
      <c r="Q6" s="17">
        <f>Saisie!H6</f>
        <v>0</v>
      </c>
      <c r="R6" s="18" t="str">
        <f>IF(Saisie!$B6="o","75","225")</f>
        <v>75</v>
      </c>
      <c r="S6" s="20">
        <f t="shared" si="5"/>
        <v>0</v>
      </c>
      <c r="T6" s="17">
        <f>Saisie!I6</f>
        <v>0</v>
      </c>
      <c r="U6" s="18" t="str">
        <f>IF(Saisie!$B6="o","75","225")</f>
        <v>75</v>
      </c>
      <c r="V6" s="20">
        <f t="shared" si="6"/>
        <v>0</v>
      </c>
      <c r="W6" s="17">
        <f>Saisie!J6</f>
        <v>0</v>
      </c>
      <c r="X6" s="18">
        <f t="shared" si="7"/>
        <v>0</v>
      </c>
      <c r="Y6" s="22">
        <f t="shared" si="8"/>
        <v>75</v>
      </c>
    </row>
    <row r="7" spans="1:25" x14ac:dyDescent="0.25">
      <c r="A7" s="17" t="str">
        <f>Saisie!A7</f>
        <v>ISSOLDUNOISE</v>
      </c>
      <c r="B7" s="17">
        <f>Saisie!C7</f>
        <v>1</v>
      </c>
      <c r="C7" s="28" t="str">
        <f>IF(Saisie!$B7="o","38","113")</f>
        <v>38</v>
      </c>
      <c r="D7" s="18">
        <f t="shared" si="0"/>
        <v>38</v>
      </c>
      <c r="E7" s="17">
        <f>Saisie!D7</f>
        <v>1</v>
      </c>
      <c r="F7" s="18" t="str">
        <f>IF(Saisie!$B7="o","38","113")</f>
        <v>38</v>
      </c>
      <c r="G7" s="18">
        <f t="shared" si="1"/>
        <v>38</v>
      </c>
      <c r="H7" s="19">
        <f>Saisie!E7</f>
        <v>1</v>
      </c>
      <c r="I7" s="18" t="str">
        <f>IF(Saisie!$B7="o","38","113")</f>
        <v>38</v>
      </c>
      <c r="J7" s="20">
        <f t="shared" si="2"/>
        <v>38</v>
      </c>
      <c r="K7" s="21">
        <f>Saisie!F7</f>
        <v>1</v>
      </c>
      <c r="L7" s="18" t="str">
        <f>IF(Saisie!$B7="o","75","225")</f>
        <v>75</v>
      </c>
      <c r="M7" s="20">
        <f t="shared" si="3"/>
        <v>75</v>
      </c>
      <c r="N7" s="17">
        <f>Saisie!G7</f>
        <v>1</v>
      </c>
      <c r="O7" s="18" t="str">
        <f>IF(Saisie!$B7="o","75","225")</f>
        <v>75</v>
      </c>
      <c r="P7" s="20">
        <f t="shared" si="4"/>
        <v>75</v>
      </c>
      <c r="Q7" s="17">
        <f>Saisie!H7</f>
        <v>1</v>
      </c>
      <c r="R7" s="18" t="str">
        <f>IF(Saisie!$B7="o","75","225")</f>
        <v>75</v>
      </c>
      <c r="S7" s="20">
        <f t="shared" si="5"/>
        <v>75</v>
      </c>
      <c r="T7" s="17">
        <f>Saisie!I7</f>
        <v>1</v>
      </c>
      <c r="U7" s="18" t="str">
        <f>IF(Saisie!$B7="o","75","225")</f>
        <v>75</v>
      </c>
      <c r="V7" s="20">
        <f t="shared" si="6"/>
        <v>75</v>
      </c>
      <c r="W7" s="17">
        <f>Saisie!J7</f>
        <v>1</v>
      </c>
      <c r="X7" s="18">
        <f t="shared" si="7"/>
        <v>5</v>
      </c>
      <c r="Y7" s="22">
        <f t="shared" si="8"/>
        <v>419</v>
      </c>
    </row>
    <row r="8" spans="1:25" x14ac:dyDescent="0.25">
      <c r="A8" s="17" t="str">
        <f>Saisie!A8</f>
        <v>US VENDOME</v>
      </c>
      <c r="B8" s="17">
        <f>Saisie!C8</f>
        <v>1</v>
      </c>
      <c r="C8" s="28" t="str">
        <f>IF(Saisie!$B8="o","38","113")</f>
        <v>113</v>
      </c>
      <c r="D8" s="18">
        <f t="shared" si="0"/>
        <v>113</v>
      </c>
      <c r="E8" s="17">
        <f>Saisie!D8</f>
        <v>1</v>
      </c>
      <c r="F8" s="18" t="str">
        <f>IF(Saisie!$B8="o","38","113")</f>
        <v>113</v>
      </c>
      <c r="G8" s="18">
        <f t="shared" si="1"/>
        <v>113</v>
      </c>
      <c r="H8" s="19">
        <f>Saisie!E8</f>
        <v>1</v>
      </c>
      <c r="I8" s="18" t="str">
        <f>IF(Saisie!$B8="o","38","113")</f>
        <v>113</v>
      </c>
      <c r="J8" s="20">
        <f t="shared" si="2"/>
        <v>113</v>
      </c>
      <c r="K8" s="21">
        <f>Saisie!F8</f>
        <v>1</v>
      </c>
      <c r="L8" s="18" t="str">
        <f>IF(Saisie!$B8="o","75","225")</f>
        <v>225</v>
      </c>
      <c r="M8" s="20">
        <f t="shared" si="3"/>
        <v>225</v>
      </c>
      <c r="N8" s="17">
        <f>Saisie!G8</f>
        <v>1</v>
      </c>
      <c r="O8" s="18" t="str">
        <f>IF(Saisie!$B8="o","75","225")</f>
        <v>225</v>
      </c>
      <c r="P8" s="20">
        <f t="shared" si="4"/>
        <v>225</v>
      </c>
      <c r="Q8" s="17">
        <f>Saisie!H8</f>
        <v>1</v>
      </c>
      <c r="R8" s="18" t="str">
        <f>IF(Saisie!$B8="o","75","225")</f>
        <v>225</v>
      </c>
      <c r="S8" s="20">
        <f t="shared" si="5"/>
        <v>225</v>
      </c>
      <c r="T8" s="17">
        <f>Saisie!I8</f>
        <v>1</v>
      </c>
      <c r="U8" s="18" t="str">
        <f>IF(Saisie!$B8="o","75","225")</f>
        <v>225</v>
      </c>
      <c r="V8" s="20">
        <f t="shared" si="6"/>
        <v>225</v>
      </c>
      <c r="W8" s="17">
        <f>Saisie!J8</f>
        <v>1</v>
      </c>
      <c r="X8" s="18">
        <f t="shared" si="7"/>
        <v>5</v>
      </c>
      <c r="Y8" s="22">
        <f t="shared" si="8"/>
        <v>1244</v>
      </c>
    </row>
    <row r="9" spans="1:25" x14ac:dyDescent="0.25">
      <c r="A9" s="17">
        <f>Saisie!A9</f>
        <v>0</v>
      </c>
      <c r="B9" s="17">
        <f>Saisie!C9</f>
        <v>0</v>
      </c>
      <c r="C9" s="28" t="str">
        <f>IF(Saisie!$B9="o","38","113")</f>
        <v>113</v>
      </c>
      <c r="D9" s="18">
        <f t="shared" si="0"/>
        <v>0</v>
      </c>
      <c r="E9" s="17">
        <f>Saisie!D9</f>
        <v>0</v>
      </c>
      <c r="F9" s="18" t="str">
        <f>IF(Saisie!$B9="o","38","113")</f>
        <v>113</v>
      </c>
      <c r="G9" s="18">
        <f t="shared" si="1"/>
        <v>0</v>
      </c>
      <c r="H9" s="19">
        <f>Saisie!E9</f>
        <v>0</v>
      </c>
      <c r="I9" s="18" t="str">
        <f>IF(Saisie!$B9="o","38","113")</f>
        <v>113</v>
      </c>
      <c r="J9" s="20">
        <f t="shared" si="2"/>
        <v>0</v>
      </c>
      <c r="K9" s="21">
        <f>Saisie!F9</f>
        <v>0</v>
      </c>
      <c r="L9" s="18" t="str">
        <f>IF(Saisie!$B9="o","75","225")</f>
        <v>225</v>
      </c>
      <c r="M9" s="20">
        <f t="shared" si="3"/>
        <v>0</v>
      </c>
      <c r="N9" s="17">
        <f>Saisie!G9</f>
        <v>0</v>
      </c>
      <c r="O9" s="18" t="str">
        <f>IF(Saisie!$B9="o","75","225")</f>
        <v>225</v>
      </c>
      <c r="P9" s="20">
        <f t="shared" si="4"/>
        <v>0</v>
      </c>
      <c r="Q9" s="17">
        <f>Saisie!H9</f>
        <v>0</v>
      </c>
      <c r="R9" s="18" t="str">
        <f>IF(Saisie!$B9="o","75","225")</f>
        <v>225</v>
      </c>
      <c r="S9" s="20">
        <f t="shared" si="5"/>
        <v>0</v>
      </c>
      <c r="T9" s="17">
        <f>Saisie!I9</f>
        <v>0</v>
      </c>
      <c r="U9" s="18" t="str">
        <f>IF(Saisie!$B9="o","75","225")</f>
        <v>225</v>
      </c>
      <c r="V9" s="20">
        <f t="shared" si="6"/>
        <v>0</v>
      </c>
      <c r="W9" s="17">
        <f>Saisie!J9</f>
        <v>0</v>
      </c>
      <c r="X9" s="18">
        <f t="shared" si="7"/>
        <v>0</v>
      </c>
      <c r="Y9" s="22">
        <f t="shared" si="8"/>
        <v>0</v>
      </c>
    </row>
    <row r="10" spans="1:25" x14ac:dyDescent="0.25">
      <c r="A10" s="17">
        <f>Saisie!A10</f>
        <v>0</v>
      </c>
      <c r="B10" s="17">
        <f>Saisie!C10</f>
        <v>0</v>
      </c>
      <c r="C10" s="28" t="str">
        <f>IF(Saisie!$B10="o","38","113")</f>
        <v>113</v>
      </c>
      <c r="D10" s="18">
        <f t="shared" si="0"/>
        <v>0</v>
      </c>
      <c r="E10" s="17">
        <f>Saisie!D10</f>
        <v>0</v>
      </c>
      <c r="F10" s="18" t="str">
        <f>IF(Saisie!$B10="o","38","113")</f>
        <v>113</v>
      </c>
      <c r="G10" s="18">
        <f t="shared" si="1"/>
        <v>0</v>
      </c>
      <c r="H10" s="19">
        <f>Saisie!E10</f>
        <v>0</v>
      </c>
      <c r="I10" s="18" t="str">
        <f>IF(Saisie!$B10="o","38","113")</f>
        <v>113</v>
      </c>
      <c r="J10" s="20">
        <f t="shared" si="2"/>
        <v>0</v>
      </c>
      <c r="K10" s="21">
        <f>Saisie!F10</f>
        <v>0</v>
      </c>
      <c r="L10" s="18" t="str">
        <f>IF(Saisie!$B10="o","75","225")</f>
        <v>225</v>
      </c>
      <c r="M10" s="20">
        <f t="shared" si="3"/>
        <v>0</v>
      </c>
      <c r="N10" s="17">
        <f>Saisie!G10</f>
        <v>0</v>
      </c>
      <c r="O10" s="18" t="str">
        <f>IF(Saisie!$B10="o","75","225")</f>
        <v>225</v>
      </c>
      <c r="P10" s="20">
        <f t="shared" si="4"/>
        <v>0</v>
      </c>
      <c r="Q10" s="17">
        <f>Saisie!H10</f>
        <v>0</v>
      </c>
      <c r="R10" s="18" t="str">
        <f>IF(Saisie!$B10="o","75","225")</f>
        <v>225</v>
      </c>
      <c r="S10" s="20">
        <f t="shared" si="5"/>
        <v>0</v>
      </c>
      <c r="T10" s="17">
        <f>Saisie!I10</f>
        <v>0</v>
      </c>
      <c r="U10" s="18" t="str">
        <f>IF(Saisie!$B10="o","75","225")</f>
        <v>225</v>
      </c>
      <c r="V10" s="20">
        <f t="shared" si="6"/>
        <v>0</v>
      </c>
      <c r="W10" s="17">
        <f>Saisie!J10</f>
        <v>0</v>
      </c>
      <c r="X10" s="18">
        <f t="shared" si="7"/>
        <v>0</v>
      </c>
      <c r="Y10" s="22">
        <f t="shared" si="8"/>
        <v>0</v>
      </c>
    </row>
    <row r="11" spans="1:25" x14ac:dyDescent="0.25">
      <c r="A11" s="17">
        <f>Saisie!A11</f>
        <v>0</v>
      </c>
      <c r="B11" s="17">
        <f>Saisie!C11</f>
        <v>0</v>
      </c>
      <c r="C11" s="28" t="str">
        <f>IF(Saisie!$B11="o","38","113")</f>
        <v>113</v>
      </c>
      <c r="D11" s="18">
        <f t="shared" si="0"/>
        <v>0</v>
      </c>
      <c r="E11" s="17">
        <f>Saisie!D11</f>
        <v>0</v>
      </c>
      <c r="F11" s="18" t="str">
        <f>IF(Saisie!$B11="o","38","113")</f>
        <v>113</v>
      </c>
      <c r="G11" s="18">
        <f t="shared" si="1"/>
        <v>0</v>
      </c>
      <c r="H11" s="19">
        <f>Saisie!E11</f>
        <v>0</v>
      </c>
      <c r="I11" s="18" t="str">
        <f>IF(Saisie!$B11="o","38","113")</f>
        <v>113</v>
      </c>
      <c r="J11" s="20">
        <f t="shared" si="2"/>
        <v>0</v>
      </c>
      <c r="K11" s="21">
        <f>Saisie!F11</f>
        <v>0</v>
      </c>
      <c r="L11" s="18" t="str">
        <f>IF(Saisie!$B11="o","75","225")</f>
        <v>225</v>
      </c>
      <c r="M11" s="20">
        <f t="shared" si="3"/>
        <v>0</v>
      </c>
      <c r="N11" s="17">
        <f>Saisie!G11</f>
        <v>0</v>
      </c>
      <c r="O11" s="18" t="str">
        <f>IF(Saisie!$B11="o","75","225")</f>
        <v>225</v>
      </c>
      <c r="P11" s="20">
        <f t="shared" si="4"/>
        <v>0</v>
      </c>
      <c r="Q11" s="17">
        <f>Saisie!H11</f>
        <v>0</v>
      </c>
      <c r="R11" s="18" t="str">
        <f>IF(Saisie!$B11="o","75","225")</f>
        <v>225</v>
      </c>
      <c r="S11" s="20">
        <f t="shared" si="5"/>
        <v>0</v>
      </c>
      <c r="T11" s="17">
        <f>Saisie!I11</f>
        <v>0</v>
      </c>
      <c r="U11" s="18" t="str">
        <f>IF(Saisie!$B11="o","75","225")</f>
        <v>225</v>
      </c>
      <c r="V11" s="20">
        <f t="shared" si="6"/>
        <v>0</v>
      </c>
      <c r="W11" s="17">
        <f>Saisie!J11</f>
        <v>0</v>
      </c>
      <c r="X11" s="18">
        <f t="shared" si="7"/>
        <v>0</v>
      </c>
      <c r="Y11" s="22">
        <f t="shared" si="8"/>
        <v>0</v>
      </c>
    </row>
    <row r="12" spans="1:25" x14ac:dyDescent="0.25">
      <c r="A12" s="17">
        <f>Saisie!A12</f>
        <v>0</v>
      </c>
      <c r="B12" s="17">
        <f>Saisie!C12</f>
        <v>0</v>
      </c>
      <c r="C12" s="28" t="str">
        <f>IF(Saisie!$B12="o","38","113")</f>
        <v>113</v>
      </c>
      <c r="D12" s="18">
        <f t="shared" si="0"/>
        <v>0</v>
      </c>
      <c r="E12" s="17">
        <f>Saisie!D12</f>
        <v>0</v>
      </c>
      <c r="F12" s="18" t="str">
        <f>IF(Saisie!$B12="o","38","113")</f>
        <v>113</v>
      </c>
      <c r="G12" s="18">
        <f t="shared" si="1"/>
        <v>0</v>
      </c>
      <c r="H12" s="19">
        <f>Saisie!E12</f>
        <v>0</v>
      </c>
      <c r="I12" s="18" t="str">
        <f>IF(Saisie!$B12="o","38","113")</f>
        <v>113</v>
      </c>
      <c r="J12" s="20">
        <f t="shared" si="2"/>
        <v>0</v>
      </c>
      <c r="K12" s="21">
        <f>Saisie!F12</f>
        <v>0</v>
      </c>
      <c r="L12" s="18" t="str">
        <f>IF(Saisie!$B12="o","75","225")</f>
        <v>225</v>
      </c>
      <c r="M12" s="20">
        <f t="shared" si="3"/>
        <v>0</v>
      </c>
      <c r="N12" s="17">
        <f>Saisie!G12</f>
        <v>0</v>
      </c>
      <c r="O12" s="18" t="str">
        <f>IF(Saisie!$B12="o","75","225")</f>
        <v>225</v>
      </c>
      <c r="P12" s="20">
        <f t="shared" si="4"/>
        <v>0</v>
      </c>
      <c r="Q12" s="17">
        <f>Saisie!H12</f>
        <v>0</v>
      </c>
      <c r="R12" s="18" t="str">
        <f>IF(Saisie!$B12="o","75","225")</f>
        <v>225</v>
      </c>
      <c r="S12" s="20">
        <f t="shared" si="5"/>
        <v>0</v>
      </c>
      <c r="T12" s="17">
        <f>Saisie!I12</f>
        <v>0</v>
      </c>
      <c r="U12" s="18" t="str">
        <f>IF(Saisie!$B12="o","75","225")</f>
        <v>225</v>
      </c>
      <c r="V12" s="20">
        <f t="shared" si="6"/>
        <v>0</v>
      </c>
      <c r="W12" s="17">
        <f>Saisie!J12</f>
        <v>0</v>
      </c>
      <c r="X12" s="18">
        <f t="shared" si="7"/>
        <v>0</v>
      </c>
      <c r="Y12" s="22">
        <f t="shared" si="8"/>
        <v>0</v>
      </c>
    </row>
    <row r="13" spans="1:25" x14ac:dyDescent="0.25">
      <c r="A13" s="17">
        <f>Saisie!A13</f>
        <v>0</v>
      </c>
      <c r="B13" s="17">
        <f>Saisie!C13</f>
        <v>0</v>
      </c>
      <c r="C13" s="28" t="str">
        <f>IF(Saisie!$B13="o","38","113")</f>
        <v>113</v>
      </c>
      <c r="D13" s="18">
        <f t="shared" si="0"/>
        <v>0</v>
      </c>
      <c r="E13" s="17">
        <f>Saisie!D13</f>
        <v>0</v>
      </c>
      <c r="F13" s="18" t="str">
        <f>IF(Saisie!$B13="o","38","113")</f>
        <v>113</v>
      </c>
      <c r="G13" s="18">
        <f t="shared" si="1"/>
        <v>0</v>
      </c>
      <c r="H13" s="19">
        <f>Saisie!E13</f>
        <v>0</v>
      </c>
      <c r="I13" s="18" t="str">
        <f>IF(Saisie!$B13="o","38","113")</f>
        <v>113</v>
      </c>
      <c r="J13" s="20">
        <f t="shared" si="2"/>
        <v>0</v>
      </c>
      <c r="K13" s="21">
        <f>Saisie!F13</f>
        <v>0</v>
      </c>
      <c r="L13" s="18" t="str">
        <f>IF(Saisie!$B13="o","75","225")</f>
        <v>225</v>
      </c>
      <c r="M13" s="20">
        <f t="shared" si="3"/>
        <v>0</v>
      </c>
      <c r="N13" s="17">
        <f>Saisie!G13</f>
        <v>0</v>
      </c>
      <c r="O13" s="18" t="str">
        <f>IF(Saisie!$B13="o","75","225")</f>
        <v>225</v>
      </c>
      <c r="P13" s="20">
        <f t="shared" si="4"/>
        <v>0</v>
      </c>
      <c r="Q13" s="17">
        <f>Saisie!H13</f>
        <v>0</v>
      </c>
      <c r="R13" s="18" t="str">
        <f>IF(Saisie!$B13="o","75","225")</f>
        <v>225</v>
      </c>
      <c r="S13" s="20">
        <f t="shared" si="5"/>
        <v>0</v>
      </c>
      <c r="T13" s="17">
        <f>Saisie!I13</f>
        <v>0</v>
      </c>
      <c r="U13" s="18" t="str">
        <f>IF(Saisie!$B13="o","75","225")</f>
        <v>225</v>
      </c>
      <c r="V13" s="20">
        <f t="shared" si="6"/>
        <v>0</v>
      </c>
      <c r="W13" s="17">
        <f>Saisie!J13</f>
        <v>0</v>
      </c>
      <c r="X13" s="18">
        <f t="shared" si="7"/>
        <v>0</v>
      </c>
      <c r="Y13" s="22">
        <f t="shared" si="8"/>
        <v>0</v>
      </c>
    </row>
    <row r="14" spans="1:25" x14ac:dyDescent="0.25">
      <c r="A14" s="17">
        <f>Saisie!A14</f>
        <v>0</v>
      </c>
      <c r="B14" s="17">
        <f>Saisie!C14</f>
        <v>0</v>
      </c>
      <c r="C14" s="28" t="str">
        <f>IF(Saisie!$B14="o","38","113")</f>
        <v>113</v>
      </c>
      <c r="D14" s="18">
        <f t="shared" si="0"/>
        <v>0</v>
      </c>
      <c r="E14" s="17">
        <f>Saisie!D14</f>
        <v>0</v>
      </c>
      <c r="F14" s="18" t="str">
        <f>IF(Saisie!$B14="o","38","113")</f>
        <v>113</v>
      </c>
      <c r="G14" s="18">
        <f t="shared" si="1"/>
        <v>0</v>
      </c>
      <c r="H14" s="19">
        <f>Saisie!E14</f>
        <v>0</v>
      </c>
      <c r="I14" s="18" t="str">
        <f>IF(Saisie!$B14="o","38","113")</f>
        <v>113</v>
      </c>
      <c r="J14" s="20">
        <f t="shared" si="2"/>
        <v>0</v>
      </c>
      <c r="K14" s="21">
        <f>Saisie!F14</f>
        <v>0</v>
      </c>
      <c r="L14" s="18" t="str">
        <f>IF(Saisie!$B14="o","75","225")</f>
        <v>225</v>
      </c>
      <c r="M14" s="20">
        <f t="shared" si="3"/>
        <v>0</v>
      </c>
      <c r="N14" s="17">
        <f>Saisie!G14</f>
        <v>0</v>
      </c>
      <c r="O14" s="18" t="str">
        <f>IF(Saisie!$B14="o","75","225")</f>
        <v>225</v>
      </c>
      <c r="P14" s="20">
        <f t="shared" si="4"/>
        <v>0</v>
      </c>
      <c r="Q14" s="17">
        <f>Saisie!H14</f>
        <v>0</v>
      </c>
      <c r="R14" s="18" t="str">
        <f>IF(Saisie!$B14="o","75","225")</f>
        <v>225</v>
      </c>
      <c r="S14" s="20">
        <f t="shared" si="5"/>
        <v>0</v>
      </c>
      <c r="T14" s="17">
        <f>Saisie!I14</f>
        <v>0</v>
      </c>
      <c r="U14" s="18" t="str">
        <f>IF(Saisie!$B14="o","75","225")</f>
        <v>225</v>
      </c>
      <c r="V14" s="20">
        <f t="shared" si="6"/>
        <v>0</v>
      </c>
      <c r="W14" s="17">
        <f>Saisie!J14</f>
        <v>0</v>
      </c>
      <c r="X14" s="18">
        <f t="shared" si="7"/>
        <v>0</v>
      </c>
      <c r="Y14" s="22">
        <f t="shared" si="8"/>
        <v>0</v>
      </c>
    </row>
    <row r="15" spans="1:25" x14ac:dyDescent="0.25">
      <c r="A15" s="17">
        <f>Saisie!A15</f>
        <v>0</v>
      </c>
      <c r="B15" s="17">
        <f>Saisie!C15</f>
        <v>0</v>
      </c>
      <c r="C15" s="28" t="str">
        <f>IF(Saisie!$B15="o","38","113")</f>
        <v>113</v>
      </c>
      <c r="D15" s="18">
        <f t="shared" si="0"/>
        <v>0</v>
      </c>
      <c r="E15" s="17">
        <f>Saisie!D15</f>
        <v>0</v>
      </c>
      <c r="F15" s="18" t="str">
        <f>IF(Saisie!$B15="o","38","113")</f>
        <v>113</v>
      </c>
      <c r="G15" s="18">
        <f t="shared" si="1"/>
        <v>0</v>
      </c>
      <c r="H15" s="19">
        <f>Saisie!E15</f>
        <v>0</v>
      </c>
      <c r="I15" s="18" t="str">
        <f>IF(Saisie!$B15="o","38","113")</f>
        <v>113</v>
      </c>
      <c r="J15" s="20">
        <f t="shared" si="2"/>
        <v>0</v>
      </c>
      <c r="K15" s="21">
        <f>Saisie!F15</f>
        <v>0</v>
      </c>
      <c r="L15" s="18" t="str">
        <f>IF(Saisie!$B15="o","75","225")</f>
        <v>225</v>
      </c>
      <c r="M15" s="20">
        <f t="shared" si="3"/>
        <v>0</v>
      </c>
      <c r="N15" s="17">
        <f>Saisie!G15</f>
        <v>0</v>
      </c>
      <c r="O15" s="18" t="str">
        <f>IF(Saisie!$B15="o","75","225")</f>
        <v>225</v>
      </c>
      <c r="P15" s="20">
        <f t="shared" si="4"/>
        <v>0</v>
      </c>
      <c r="Q15" s="17">
        <f>Saisie!H15</f>
        <v>0</v>
      </c>
      <c r="R15" s="18" t="str">
        <f>IF(Saisie!$B15="o","75","225")</f>
        <v>225</v>
      </c>
      <c r="S15" s="20">
        <f t="shared" si="5"/>
        <v>0</v>
      </c>
      <c r="T15" s="17">
        <f>Saisie!I15</f>
        <v>0</v>
      </c>
      <c r="U15" s="18" t="str">
        <f>IF(Saisie!$B15="o","75","225")</f>
        <v>225</v>
      </c>
      <c r="V15" s="20">
        <f t="shared" si="6"/>
        <v>0</v>
      </c>
      <c r="W15" s="17">
        <f>Saisie!J15</f>
        <v>0</v>
      </c>
      <c r="X15" s="18">
        <f t="shared" si="7"/>
        <v>0</v>
      </c>
      <c r="Y15" s="22">
        <f t="shared" si="8"/>
        <v>0</v>
      </c>
    </row>
    <row r="16" spans="1:25" x14ac:dyDescent="0.25">
      <c r="A16" s="17">
        <f>Saisie!A16</f>
        <v>0</v>
      </c>
      <c r="B16" s="17">
        <f>Saisie!C16</f>
        <v>0</v>
      </c>
      <c r="C16" s="28" t="str">
        <f>IF(Saisie!$B16="o","38","113")</f>
        <v>113</v>
      </c>
      <c r="D16" s="18">
        <f t="shared" si="0"/>
        <v>0</v>
      </c>
      <c r="E16" s="17">
        <f>Saisie!D16</f>
        <v>0</v>
      </c>
      <c r="F16" s="18" t="str">
        <f>IF(Saisie!$B16="o","38","113")</f>
        <v>113</v>
      </c>
      <c r="G16" s="18">
        <f t="shared" si="1"/>
        <v>0</v>
      </c>
      <c r="H16" s="19">
        <f>Saisie!E16</f>
        <v>0</v>
      </c>
      <c r="I16" s="18" t="str">
        <f>IF(Saisie!$B16="o","38","113")</f>
        <v>113</v>
      </c>
      <c r="J16" s="20">
        <f t="shared" si="2"/>
        <v>0</v>
      </c>
      <c r="K16" s="21">
        <f>Saisie!F16</f>
        <v>0</v>
      </c>
      <c r="L16" s="18" t="str">
        <f>IF(Saisie!$B16="o","75","225")</f>
        <v>225</v>
      </c>
      <c r="M16" s="20">
        <f t="shared" si="3"/>
        <v>0</v>
      </c>
      <c r="N16" s="17">
        <f>Saisie!G16</f>
        <v>0</v>
      </c>
      <c r="O16" s="18" t="str">
        <f>IF(Saisie!$B16="o","75","225")</f>
        <v>225</v>
      </c>
      <c r="P16" s="20">
        <f t="shared" si="4"/>
        <v>0</v>
      </c>
      <c r="Q16" s="17">
        <f>Saisie!H16</f>
        <v>0</v>
      </c>
      <c r="R16" s="18" t="str">
        <f>IF(Saisie!$B16="o","75","225")</f>
        <v>225</v>
      </c>
      <c r="S16" s="20">
        <f t="shared" si="5"/>
        <v>0</v>
      </c>
      <c r="T16" s="17">
        <f>Saisie!I16</f>
        <v>0</v>
      </c>
      <c r="U16" s="18" t="str">
        <f>IF(Saisie!$B16="o","75","225")</f>
        <v>225</v>
      </c>
      <c r="V16" s="20">
        <f t="shared" si="6"/>
        <v>0</v>
      </c>
      <c r="W16" s="17">
        <f>Saisie!J16</f>
        <v>0</v>
      </c>
      <c r="X16" s="18">
        <f t="shared" si="7"/>
        <v>0</v>
      </c>
      <c r="Y16" s="22">
        <f t="shared" si="8"/>
        <v>0</v>
      </c>
    </row>
    <row r="17" spans="1:25" x14ac:dyDescent="0.25">
      <c r="A17" s="17">
        <f>Saisie!A17</f>
        <v>0</v>
      </c>
      <c r="B17" s="17">
        <f>Saisie!C17</f>
        <v>0</v>
      </c>
      <c r="C17" s="28" t="str">
        <f>IF(Saisie!$B17="o","38","113")</f>
        <v>113</v>
      </c>
      <c r="D17" s="18">
        <f t="shared" si="0"/>
        <v>0</v>
      </c>
      <c r="E17" s="17">
        <f>Saisie!D17</f>
        <v>0</v>
      </c>
      <c r="F17" s="18" t="str">
        <f>IF(Saisie!$B17="o","38","113")</f>
        <v>113</v>
      </c>
      <c r="G17" s="18">
        <f t="shared" si="1"/>
        <v>0</v>
      </c>
      <c r="H17" s="19">
        <f>Saisie!E17</f>
        <v>0</v>
      </c>
      <c r="I17" s="18" t="str">
        <f>IF(Saisie!$B17="o","38","113")</f>
        <v>113</v>
      </c>
      <c r="J17" s="20">
        <f t="shared" si="2"/>
        <v>0</v>
      </c>
      <c r="K17" s="21">
        <f>Saisie!F17</f>
        <v>0</v>
      </c>
      <c r="L17" s="18" t="str">
        <f>IF(Saisie!$B17="o","75","225")</f>
        <v>225</v>
      </c>
      <c r="M17" s="20">
        <f t="shared" si="3"/>
        <v>0</v>
      </c>
      <c r="N17" s="17">
        <f>Saisie!G17</f>
        <v>0</v>
      </c>
      <c r="O17" s="18" t="str">
        <f>IF(Saisie!$B17="o","75","225")</f>
        <v>225</v>
      </c>
      <c r="P17" s="20">
        <f t="shared" si="4"/>
        <v>0</v>
      </c>
      <c r="Q17" s="17">
        <f>Saisie!H17</f>
        <v>0</v>
      </c>
      <c r="R17" s="18" t="str">
        <f>IF(Saisie!$B17="o","75","225")</f>
        <v>225</v>
      </c>
      <c r="S17" s="20">
        <f t="shared" si="5"/>
        <v>0</v>
      </c>
      <c r="T17" s="17">
        <f>Saisie!I17</f>
        <v>0</v>
      </c>
      <c r="U17" s="18" t="str">
        <f>IF(Saisie!$B17="o","75","225")</f>
        <v>225</v>
      </c>
      <c r="V17" s="20">
        <f t="shared" si="6"/>
        <v>0</v>
      </c>
      <c r="W17" s="17">
        <f>Saisie!J17</f>
        <v>0</v>
      </c>
      <c r="X17" s="18">
        <f t="shared" si="7"/>
        <v>0</v>
      </c>
      <c r="Y17" s="22">
        <f t="shared" si="8"/>
        <v>0</v>
      </c>
    </row>
    <row r="18" spans="1:25" x14ac:dyDescent="0.25">
      <c r="A18" s="17">
        <f>Saisie!A18</f>
        <v>0</v>
      </c>
      <c r="B18" s="17">
        <f>Saisie!C18</f>
        <v>0</v>
      </c>
      <c r="C18" s="28" t="str">
        <f>IF(Saisie!$B18="o","38","113")</f>
        <v>113</v>
      </c>
      <c r="D18" s="18">
        <f t="shared" si="0"/>
        <v>0</v>
      </c>
      <c r="E18" s="17">
        <f>Saisie!D18</f>
        <v>0</v>
      </c>
      <c r="F18" s="18" t="str">
        <f>IF(Saisie!$B18="o","38","113")</f>
        <v>113</v>
      </c>
      <c r="G18" s="18">
        <f t="shared" si="1"/>
        <v>0</v>
      </c>
      <c r="H18" s="19">
        <f>Saisie!E18</f>
        <v>0</v>
      </c>
      <c r="I18" s="18" t="str">
        <f>IF(Saisie!$B18="o","38","113")</f>
        <v>113</v>
      </c>
      <c r="J18" s="20">
        <f t="shared" si="2"/>
        <v>0</v>
      </c>
      <c r="K18" s="21">
        <f>Saisie!F18</f>
        <v>0</v>
      </c>
      <c r="L18" s="18" t="str">
        <f>IF(Saisie!$B18="o","75","225")</f>
        <v>225</v>
      </c>
      <c r="M18" s="20">
        <f t="shared" si="3"/>
        <v>0</v>
      </c>
      <c r="N18" s="17">
        <f>Saisie!G18</f>
        <v>0</v>
      </c>
      <c r="O18" s="18" t="str">
        <f>IF(Saisie!$B18="o","75","225")</f>
        <v>225</v>
      </c>
      <c r="P18" s="20">
        <f t="shared" si="4"/>
        <v>0</v>
      </c>
      <c r="Q18" s="17">
        <f>Saisie!H18</f>
        <v>0</v>
      </c>
      <c r="R18" s="18" t="str">
        <f>IF(Saisie!$B18="o","75","225")</f>
        <v>225</v>
      </c>
      <c r="S18" s="20">
        <f t="shared" si="5"/>
        <v>0</v>
      </c>
      <c r="T18" s="17">
        <f>Saisie!I18</f>
        <v>0</v>
      </c>
      <c r="U18" s="18" t="str">
        <f>IF(Saisie!$B18="o","75","225")</f>
        <v>225</v>
      </c>
      <c r="V18" s="20">
        <f t="shared" si="6"/>
        <v>0</v>
      </c>
      <c r="W18" s="17">
        <f>Saisie!J18</f>
        <v>0</v>
      </c>
      <c r="X18" s="18">
        <f t="shared" si="7"/>
        <v>0</v>
      </c>
      <c r="Y18" s="22">
        <f t="shared" si="8"/>
        <v>0</v>
      </c>
    </row>
    <row r="19" spans="1:25" x14ac:dyDescent="0.25">
      <c r="A19" s="17">
        <f>Saisie!A19</f>
        <v>0</v>
      </c>
      <c r="B19" s="17">
        <f>Saisie!C19</f>
        <v>0</v>
      </c>
      <c r="C19" s="28" t="str">
        <f>IF(Saisie!$B19="o","38","113")</f>
        <v>113</v>
      </c>
      <c r="D19" s="18">
        <f t="shared" si="0"/>
        <v>0</v>
      </c>
      <c r="E19" s="17">
        <f>Saisie!D19</f>
        <v>0</v>
      </c>
      <c r="F19" s="18" t="str">
        <f>IF(Saisie!$B19="o","38","113")</f>
        <v>113</v>
      </c>
      <c r="G19" s="18">
        <f t="shared" si="1"/>
        <v>0</v>
      </c>
      <c r="H19" s="19">
        <f>Saisie!E19</f>
        <v>0</v>
      </c>
      <c r="I19" s="18" t="str">
        <f>IF(Saisie!$B19="o","38","113")</f>
        <v>113</v>
      </c>
      <c r="J19" s="20">
        <f t="shared" si="2"/>
        <v>0</v>
      </c>
      <c r="K19" s="21">
        <f>Saisie!F19</f>
        <v>0</v>
      </c>
      <c r="L19" s="18" t="str">
        <f>IF(Saisie!$B19="o","75","225")</f>
        <v>225</v>
      </c>
      <c r="M19" s="20">
        <f t="shared" si="3"/>
        <v>0</v>
      </c>
      <c r="N19" s="17">
        <f>Saisie!G19</f>
        <v>0</v>
      </c>
      <c r="O19" s="18" t="str">
        <f>IF(Saisie!$B19="o","75","225")</f>
        <v>225</v>
      </c>
      <c r="P19" s="20">
        <f t="shared" si="4"/>
        <v>0</v>
      </c>
      <c r="Q19" s="17">
        <f>Saisie!H19</f>
        <v>0</v>
      </c>
      <c r="R19" s="18" t="str">
        <f>IF(Saisie!$B19="o","75","225")</f>
        <v>225</v>
      </c>
      <c r="S19" s="20">
        <f t="shared" si="5"/>
        <v>0</v>
      </c>
      <c r="T19" s="17">
        <f>Saisie!I19</f>
        <v>0</v>
      </c>
      <c r="U19" s="18" t="str">
        <f>IF(Saisie!$B19="o","75","225")</f>
        <v>225</v>
      </c>
      <c r="V19" s="20">
        <f t="shared" si="6"/>
        <v>0</v>
      </c>
      <c r="W19" s="17">
        <f>Saisie!J19</f>
        <v>0</v>
      </c>
      <c r="X19" s="18">
        <f t="shared" si="7"/>
        <v>0</v>
      </c>
      <c r="Y19" s="22">
        <f t="shared" si="8"/>
        <v>0</v>
      </c>
    </row>
    <row r="20" spans="1:25" x14ac:dyDescent="0.25">
      <c r="A20" s="17">
        <f>Saisie!A20</f>
        <v>0</v>
      </c>
      <c r="B20" s="17">
        <f>Saisie!C20</f>
        <v>0</v>
      </c>
      <c r="C20" s="28" t="str">
        <f>IF(Saisie!$B20="o","38","113")</f>
        <v>113</v>
      </c>
      <c r="D20" s="18">
        <f t="shared" si="0"/>
        <v>0</v>
      </c>
      <c r="E20" s="17">
        <f>Saisie!D20</f>
        <v>0</v>
      </c>
      <c r="F20" s="18" t="str">
        <f>IF(Saisie!$B20="o","38","113")</f>
        <v>113</v>
      </c>
      <c r="G20" s="18">
        <f t="shared" si="1"/>
        <v>0</v>
      </c>
      <c r="H20" s="19">
        <f>Saisie!E20</f>
        <v>0</v>
      </c>
      <c r="I20" s="18" t="str">
        <f>IF(Saisie!$B20="o","38","113")</f>
        <v>113</v>
      </c>
      <c r="J20" s="20">
        <f t="shared" si="2"/>
        <v>0</v>
      </c>
      <c r="K20" s="21">
        <f>Saisie!F20</f>
        <v>0</v>
      </c>
      <c r="L20" s="18" t="str">
        <f>IF(Saisie!$B20="o","75","225")</f>
        <v>225</v>
      </c>
      <c r="M20" s="20">
        <f t="shared" si="3"/>
        <v>0</v>
      </c>
      <c r="N20" s="17">
        <f>Saisie!G20</f>
        <v>0</v>
      </c>
      <c r="O20" s="18" t="str">
        <f>IF(Saisie!$B20="o","75","225")</f>
        <v>225</v>
      </c>
      <c r="P20" s="20">
        <f t="shared" si="4"/>
        <v>0</v>
      </c>
      <c r="Q20" s="17">
        <f>Saisie!H20</f>
        <v>0</v>
      </c>
      <c r="R20" s="18" t="str">
        <f>IF(Saisie!$B20="o","75","225")</f>
        <v>225</v>
      </c>
      <c r="S20" s="20">
        <f t="shared" si="5"/>
        <v>0</v>
      </c>
      <c r="T20" s="17">
        <f>Saisie!I20</f>
        <v>0</v>
      </c>
      <c r="U20" s="18" t="str">
        <f>IF(Saisie!$B20="o","75","225")</f>
        <v>225</v>
      </c>
      <c r="V20" s="20">
        <f t="shared" si="6"/>
        <v>0</v>
      </c>
      <c r="W20" s="17">
        <f>Saisie!J20</f>
        <v>0</v>
      </c>
      <c r="X20" s="18">
        <f t="shared" si="7"/>
        <v>0</v>
      </c>
      <c r="Y20" s="22">
        <f t="shared" si="8"/>
        <v>0</v>
      </c>
    </row>
    <row r="21" spans="1:25" x14ac:dyDescent="0.25">
      <c r="A21" s="17">
        <f>Saisie!A21</f>
        <v>0</v>
      </c>
      <c r="B21" s="17">
        <f>Saisie!C21</f>
        <v>0</v>
      </c>
      <c r="C21" s="28" t="str">
        <f>IF(Saisie!$B21="o","38","113")</f>
        <v>113</v>
      </c>
      <c r="D21" s="18">
        <f t="shared" si="0"/>
        <v>0</v>
      </c>
      <c r="E21" s="17">
        <f>Saisie!D21</f>
        <v>0</v>
      </c>
      <c r="F21" s="18" t="str">
        <f>IF(Saisie!$B21="o","38","113")</f>
        <v>113</v>
      </c>
      <c r="G21" s="18">
        <f t="shared" si="1"/>
        <v>0</v>
      </c>
      <c r="H21" s="19">
        <f>Saisie!E21</f>
        <v>0</v>
      </c>
      <c r="I21" s="18" t="str">
        <f>IF(Saisie!$B21="o","38","113")</f>
        <v>113</v>
      </c>
      <c r="J21" s="20">
        <f t="shared" si="2"/>
        <v>0</v>
      </c>
      <c r="K21" s="21">
        <f>Saisie!F21</f>
        <v>0</v>
      </c>
      <c r="L21" s="18" t="str">
        <f>IF(Saisie!$B21="o","75","225")</f>
        <v>225</v>
      </c>
      <c r="M21" s="20">
        <f t="shared" si="3"/>
        <v>0</v>
      </c>
      <c r="N21" s="17">
        <f>Saisie!G21</f>
        <v>0</v>
      </c>
      <c r="O21" s="18" t="str">
        <f>IF(Saisie!$B21="o","75","225")</f>
        <v>225</v>
      </c>
      <c r="P21" s="20">
        <f t="shared" si="4"/>
        <v>0</v>
      </c>
      <c r="Q21" s="17">
        <f>Saisie!H21</f>
        <v>0</v>
      </c>
      <c r="R21" s="18" t="str">
        <f>IF(Saisie!$B21="o","75","225")</f>
        <v>225</v>
      </c>
      <c r="S21" s="20">
        <f t="shared" si="5"/>
        <v>0</v>
      </c>
      <c r="T21" s="17">
        <f>Saisie!I21</f>
        <v>0</v>
      </c>
      <c r="U21" s="18" t="str">
        <f>IF(Saisie!$B21="o","75","225")</f>
        <v>225</v>
      </c>
      <c r="V21" s="20">
        <f t="shared" si="6"/>
        <v>0</v>
      </c>
      <c r="W21" s="17">
        <f>Saisie!J21</f>
        <v>0</v>
      </c>
      <c r="X21" s="18">
        <f t="shared" si="7"/>
        <v>0</v>
      </c>
      <c r="Y21" s="22">
        <f t="shared" si="8"/>
        <v>0</v>
      </c>
    </row>
    <row r="22" spans="1:25" x14ac:dyDescent="0.25">
      <c r="A22" s="17">
        <f>Saisie!A22</f>
        <v>0</v>
      </c>
      <c r="B22" s="17">
        <f>Saisie!C22</f>
        <v>0</v>
      </c>
      <c r="C22" s="28" t="str">
        <f>IF(Saisie!$B22="o","38","113")</f>
        <v>113</v>
      </c>
      <c r="D22" s="18">
        <f t="shared" si="0"/>
        <v>0</v>
      </c>
      <c r="E22" s="17">
        <f>Saisie!D22</f>
        <v>0</v>
      </c>
      <c r="F22" s="18" t="str">
        <f>IF(Saisie!$B22="o","38","113")</f>
        <v>113</v>
      </c>
      <c r="G22" s="18">
        <f t="shared" si="1"/>
        <v>0</v>
      </c>
      <c r="H22" s="19">
        <f>Saisie!E22</f>
        <v>0</v>
      </c>
      <c r="I22" s="18" t="str">
        <f>IF(Saisie!$B22="o","38","113")</f>
        <v>113</v>
      </c>
      <c r="J22" s="20">
        <f t="shared" si="2"/>
        <v>0</v>
      </c>
      <c r="K22" s="21">
        <f>Saisie!F22</f>
        <v>0</v>
      </c>
      <c r="L22" s="18" t="str">
        <f>IF(Saisie!$B22="o","75","225")</f>
        <v>225</v>
      </c>
      <c r="M22" s="20">
        <f t="shared" si="3"/>
        <v>0</v>
      </c>
      <c r="N22" s="17">
        <f>Saisie!G22</f>
        <v>0</v>
      </c>
      <c r="O22" s="18" t="str">
        <f>IF(Saisie!$B22="o","75","225")</f>
        <v>225</v>
      </c>
      <c r="P22" s="20">
        <f t="shared" si="4"/>
        <v>0</v>
      </c>
      <c r="Q22" s="17">
        <f>Saisie!H22</f>
        <v>0</v>
      </c>
      <c r="R22" s="18" t="str">
        <f>IF(Saisie!$B22="o","75","225")</f>
        <v>225</v>
      </c>
      <c r="S22" s="20">
        <f t="shared" si="5"/>
        <v>0</v>
      </c>
      <c r="T22" s="17">
        <f>Saisie!I22</f>
        <v>0</v>
      </c>
      <c r="U22" s="18" t="str">
        <f>IF(Saisie!$B22="o","75","225")</f>
        <v>225</v>
      </c>
      <c r="V22" s="20">
        <f t="shared" si="6"/>
        <v>0</v>
      </c>
      <c r="W22" s="17">
        <f>Saisie!J22</f>
        <v>0</v>
      </c>
      <c r="X22" s="18">
        <f t="shared" si="7"/>
        <v>0</v>
      </c>
      <c r="Y22" s="22">
        <f t="shared" si="8"/>
        <v>0</v>
      </c>
    </row>
    <row r="23" spans="1:25" x14ac:dyDescent="0.25">
      <c r="A23" s="17">
        <f>Saisie!A23</f>
        <v>0</v>
      </c>
      <c r="B23" s="17">
        <f>Saisie!C23</f>
        <v>0</v>
      </c>
      <c r="C23" s="28" t="str">
        <f>IF(Saisie!$B23="o","38","113")</f>
        <v>113</v>
      </c>
      <c r="D23" s="18">
        <f t="shared" si="0"/>
        <v>0</v>
      </c>
      <c r="E23" s="17">
        <f>Saisie!D23</f>
        <v>0</v>
      </c>
      <c r="F23" s="18" t="str">
        <f>IF(Saisie!$B23="o","38","113")</f>
        <v>113</v>
      </c>
      <c r="G23" s="18">
        <f t="shared" si="1"/>
        <v>0</v>
      </c>
      <c r="H23" s="19">
        <f>Saisie!E23</f>
        <v>0</v>
      </c>
      <c r="I23" s="18" t="str">
        <f>IF(Saisie!$B23="o","38","113")</f>
        <v>113</v>
      </c>
      <c r="J23" s="20">
        <f t="shared" si="2"/>
        <v>0</v>
      </c>
      <c r="K23" s="21">
        <f>Saisie!F23</f>
        <v>0</v>
      </c>
      <c r="L23" s="18" t="str">
        <f>IF(Saisie!$B23="o","75","225")</f>
        <v>225</v>
      </c>
      <c r="M23" s="20">
        <f t="shared" si="3"/>
        <v>0</v>
      </c>
      <c r="N23" s="17">
        <f>Saisie!G23</f>
        <v>0</v>
      </c>
      <c r="O23" s="18" t="str">
        <f>IF(Saisie!$B23="o","75","225")</f>
        <v>225</v>
      </c>
      <c r="P23" s="20">
        <f t="shared" si="4"/>
        <v>0</v>
      </c>
      <c r="Q23" s="17">
        <f>Saisie!H23</f>
        <v>0</v>
      </c>
      <c r="R23" s="18" t="str">
        <f>IF(Saisie!$B23="o","75","225")</f>
        <v>225</v>
      </c>
      <c r="S23" s="20">
        <f t="shared" si="5"/>
        <v>0</v>
      </c>
      <c r="T23" s="17">
        <f>Saisie!I23</f>
        <v>0</v>
      </c>
      <c r="U23" s="18" t="str">
        <f>IF(Saisie!$B23="o","75","225")</f>
        <v>225</v>
      </c>
      <c r="V23" s="20">
        <f t="shared" si="6"/>
        <v>0</v>
      </c>
      <c r="W23" s="17">
        <f>Saisie!J23</f>
        <v>0</v>
      </c>
      <c r="X23" s="18">
        <f t="shared" si="7"/>
        <v>0</v>
      </c>
      <c r="Y23" s="22">
        <f t="shared" si="8"/>
        <v>0</v>
      </c>
    </row>
    <row r="24" spans="1:25" x14ac:dyDescent="0.25">
      <c r="A24" s="17">
        <f>Saisie!A24</f>
        <v>0</v>
      </c>
      <c r="B24" s="17">
        <f>Saisie!C24</f>
        <v>0</v>
      </c>
      <c r="C24" s="28" t="str">
        <f>IF(Saisie!$B24="o","38","113")</f>
        <v>113</v>
      </c>
      <c r="D24" s="18">
        <f t="shared" si="0"/>
        <v>0</v>
      </c>
      <c r="E24" s="17">
        <f>Saisie!D24</f>
        <v>0</v>
      </c>
      <c r="F24" s="18" t="str">
        <f>IF(Saisie!$B24="o","38","113")</f>
        <v>113</v>
      </c>
      <c r="G24" s="18">
        <f t="shared" si="1"/>
        <v>0</v>
      </c>
      <c r="H24" s="19">
        <f>Saisie!E24</f>
        <v>0</v>
      </c>
      <c r="I24" s="18" t="str">
        <f>IF(Saisie!$B24="o","38","113")</f>
        <v>113</v>
      </c>
      <c r="J24" s="20">
        <f t="shared" si="2"/>
        <v>0</v>
      </c>
      <c r="K24" s="21">
        <f>Saisie!F24</f>
        <v>0</v>
      </c>
      <c r="L24" s="18" t="str">
        <f>IF(Saisie!$B24="o","75","225")</f>
        <v>225</v>
      </c>
      <c r="M24" s="20">
        <f t="shared" si="3"/>
        <v>0</v>
      </c>
      <c r="N24" s="17">
        <f>Saisie!G24</f>
        <v>0</v>
      </c>
      <c r="O24" s="18" t="str">
        <f>IF(Saisie!$B24="o","75","225")</f>
        <v>225</v>
      </c>
      <c r="P24" s="20">
        <f t="shared" si="4"/>
        <v>0</v>
      </c>
      <c r="Q24" s="17">
        <f>Saisie!H24</f>
        <v>0</v>
      </c>
      <c r="R24" s="18" t="str">
        <f>IF(Saisie!$B24="o","75","225")</f>
        <v>225</v>
      </c>
      <c r="S24" s="20">
        <f t="shared" si="5"/>
        <v>0</v>
      </c>
      <c r="T24" s="17">
        <f>Saisie!I24</f>
        <v>0</v>
      </c>
      <c r="U24" s="18" t="str">
        <f>IF(Saisie!$B24="o","75","225")</f>
        <v>225</v>
      </c>
      <c r="V24" s="20">
        <f t="shared" si="6"/>
        <v>0</v>
      </c>
      <c r="W24" s="17">
        <f>Saisie!J24</f>
        <v>0</v>
      </c>
      <c r="X24" s="18">
        <f t="shared" si="7"/>
        <v>0</v>
      </c>
      <c r="Y24" s="22">
        <f t="shared" si="8"/>
        <v>0</v>
      </c>
    </row>
    <row r="25" spans="1:25" x14ac:dyDescent="0.25">
      <c r="A25" s="17">
        <f>Saisie!A25</f>
        <v>0</v>
      </c>
      <c r="B25" s="17">
        <f>Saisie!C25</f>
        <v>0</v>
      </c>
      <c r="C25" s="28" t="str">
        <f>IF(Saisie!$B25="o","38","113")</f>
        <v>113</v>
      </c>
      <c r="D25" s="18">
        <f t="shared" si="0"/>
        <v>0</v>
      </c>
      <c r="E25" s="17">
        <f>Saisie!D25</f>
        <v>0</v>
      </c>
      <c r="F25" s="18" t="str">
        <f>IF(Saisie!$B25="o","38","113")</f>
        <v>113</v>
      </c>
      <c r="G25" s="18">
        <f t="shared" si="1"/>
        <v>0</v>
      </c>
      <c r="H25" s="19">
        <f>Saisie!E25</f>
        <v>0</v>
      </c>
      <c r="I25" s="18" t="str">
        <f>IF(Saisie!$B25="o","38","113")</f>
        <v>113</v>
      </c>
      <c r="J25" s="20">
        <f t="shared" si="2"/>
        <v>0</v>
      </c>
      <c r="K25" s="21">
        <f>Saisie!F25</f>
        <v>0</v>
      </c>
      <c r="L25" s="18" t="str">
        <f>IF(Saisie!$B25="o","75","225")</f>
        <v>225</v>
      </c>
      <c r="M25" s="20">
        <f t="shared" si="3"/>
        <v>0</v>
      </c>
      <c r="N25" s="17">
        <f>Saisie!G25</f>
        <v>0</v>
      </c>
      <c r="O25" s="18" t="str">
        <f>IF(Saisie!$B25="o","75","225")</f>
        <v>225</v>
      </c>
      <c r="P25" s="20">
        <f t="shared" si="4"/>
        <v>0</v>
      </c>
      <c r="Q25" s="17">
        <f>Saisie!H25</f>
        <v>0</v>
      </c>
      <c r="R25" s="18" t="str">
        <f>IF(Saisie!$B25="o","75","225")</f>
        <v>225</v>
      </c>
      <c r="S25" s="20">
        <f t="shared" si="5"/>
        <v>0</v>
      </c>
      <c r="T25" s="17">
        <f>Saisie!I25</f>
        <v>0</v>
      </c>
      <c r="U25" s="18" t="str">
        <f>IF(Saisie!$B25="o","75","225")</f>
        <v>225</v>
      </c>
      <c r="V25" s="20">
        <f t="shared" si="6"/>
        <v>0</v>
      </c>
      <c r="W25" s="17">
        <f>Saisie!J25</f>
        <v>0</v>
      </c>
      <c r="X25" s="18">
        <f t="shared" si="7"/>
        <v>0</v>
      </c>
      <c r="Y25" s="22">
        <f t="shared" si="8"/>
        <v>0</v>
      </c>
    </row>
    <row r="26" spans="1:25" x14ac:dyDescent="0.25">
      <c r="A26" s="17">
        <f>Saisie!A26</f>
        <v>0</v>
      </c>
      <c r="B26" s="17">
        <f>Saisie!C26</f>
        <v>0</v>
      </c>
      <c r="C26" s="28" t="str">
        <f>IF(Saisie!$B26="o","38","113")</f>
        <v>113</v>
      </c>
      <c r="D26" s="18">
        <f t="shared" si="0"/>
        <v>0</v>
      </c>
      <c r="E26" s="17">
        <f>Saisie!D26</f>
        <v>0</v>
      </c>
      <c r="F26" s="18" t="str">
        <f>IF(Saisie!$B26="o","38","113")</f>
        <v>113</v>
      </c>
      <c r="G26" s="18">
        <f t="shared" si="1"/>
        <v>0</v>
      </c>
      <c r="H26" s="19">
        <f>Saisie!E26</f>
        <v>0</v>
      </c>
      <c r="I26" s="18" t="str">
        <f>IF(Saisie!$B26="o","38","113")</f>
        <v>113</v>
      </c>
      <c r="J26" s="20">
        <f t="shared" si="2"/>
        <v>0</v>
      </c>
      <c r="K26" s="21">
        <f>Saisie!F26</f>
        <v>0</v>
      </c>
      <c r="L26" s="18" t="str">
        <f>IF(Saisie!$B26="o","75","225")</f>
        <v>225</v>
      </c>
      <c r="M26" s="20">
        <f t="shared" si="3"/>
        <v>0</v>
      </c>
      <c r="N26" s="17">
        <f>Saisie!G26</f>
        <v>0</v>
      </c>
      <c r="O26" s="18" t="str">
        <f>IF(Saisie!$B26="o","75","225")</f>
        <v>225</v>
      </c>
      <c r="P26" s="20">
        <f t="shared" si="4"/>
        <v>0</v>
      </c>
      <c r="Q26" s="17">
        <f>Saisie!H26</f>
        <v>0</v>
      </c>
      <c r="R26" s="18" t="str">
        <f>IF(Saisie!$B26="o","75","225")</f>
        <v>225</v>
      </c>
      <c r="S26" s="20">
        <f t="shared" si="5"/>
        <v>0</v>
      </c>
      <c r="T26" s="17">
        <f>Saisie!I26</f>
        <v>0</v>
      </c>
      <c r="U26" s="18" t="str">
        <f>IF(Saisie!$B26="o","75","225")</f>
        <v>225</v>
      </c>
      <c r="V26" s="20">
        <f t="shared" si="6"/>
        <v>0</v>
      </c>
      <c r="W26" s="17">
        <f>Saisie!J26</f>
        <v>0</v>
      </c>
      <c r="X26" s="18">
        <f t="shared" si="7"/>
        <v>0</v>
      </c>
      <c r="Y26" s="22">
        <f t="shared" si="8"/>
        <v>0</v>
      </c>
    </row>
    <row r="27" spans="1:25" x14ac:dyDescent="0.25">
      <c r="A27" s="17">
        <f>Saisie!A27</f>
        <v>0</v>
      </c>
      <c r="B27" s="17">
        <f>Saisie!C27</f>
        <v>0</v>
      </c>
      <c r="C27" s="28" t="str">
        <f>IF(Saisie!$B27="o","38","113")</f>
        <v>113</v>
      </c>
      <c r="D27" s="18">
        <f t="shared" si="0"/>
        <v>0</v>
      </c>
      <c r="E27" s="17">
        <f>Saisie!D27</f>
        <v>0</v>
      </c>
      <c r="F27" s="18" t="str">
        <f>IF(Saisie!$B27="o","38","113")</f>
        <v>113</v>
      </c>
      <c r="G27" s="18">
        <f t="shared" si="1"/>
        <v>0</v>
      </c>
      <c r="H27" s="19">
        <f>Saisie!E27</f>
        <v>0</v>
      </c>
      <c r="I27" s="18" t="str">
        <f>IF(Saisie!$B27="o","38","113")</f>
        <v>113</v>
      </c>
      <c r="J27" s="20">
        <f t="shared" si="2"/>
        <v>0</v>
      </c>
      <c r="K27" s="21">
        <f>Saisie!F27</f>
        <v>0</v>
      </c>
      <c r="L27" s="18" t="str">
        <f>IF(Saisie!$B27="o","75","225")</f>
        <v>225</v>
      </c>
      <c r="M27" s="20">
        <f t="shared" si="3"/>
        <v>0</v>
      </c>
      <c r="N27" s="17">
        <f>Saisie!G27</f>
        <v>0</v>
      </c>
      <c r="O27" s="18" t="str">
        <f>IF(Saisie!$B27="o","75","225")</f>
        <v>225</v>
      </c>
      <c r="P27" s="20">
        <f t="shared" si="4"/>
        <v>0</v>
      </c>
      <c r="Q27" s="17">
        <f>Saisie!H27</f>
        <v>0</v>
      </c>
      <c r="R27" s="18" t="str">
        <f>IF(Saisie!$B27="o","75","225")</f>
        <v>225</v>
      </c>
      <c r="S27" s="20">
        <f t="shared" si="5"/>
        <v>0</v>
      </c>
      <c r="T27" s="17">
        <f>Saisie!I27</f>
        <v>0</v>
      </c>
      <c r="U27" s="18" t="str">
        <f>IF(Saisie!$B27="o","75","225")</f>
        <v>225</v>
      </c>
      <c r="V27" s="20">
        <f t="shared" si="6"/>
        <v>0</v>
      </c>
      <c r="W27" s="17">
        <f>Saisie!J27</f>
        <v>0</v>
      </c>
      <c r="X27" s="18">
        <f t="shared" si="7"/>
        <v>0</v>
      </c>
      <c r="Y27" s="22">
        <f t="shared" si="8"/>
        <v>0</v>
      </c>
    </row>
    <row r="28" spans="1:25" x14ac:dyDescent="0.25">
      <c r="A28" s="17">
        <f>Saisie!A28</f>
        <v>0</v>
      </c>
      <c r="B28" s="17">
        <f>Saisie!C28</f>
        <v>0</v>
      </c>
      <c r="C28" s="28" t="str">
        <f>IF(Saisie!$B28="o","38","113")</f>
        <v>113</v>
      </c>
      <c r="D28" s="18">
        <f t="shared" si="0"/>
        <v>0</v>
      </c>
      <c r="E28" s="17">
        <f>Saisie!D28</f>
        <v>0</v>
      </c>
      <c r="F28" s="18" t="str">
        <f>IF(Saisie!$B28="o","38","113")</f>
        <v>113</v>
      </c>
      <c r="G28" s="18">
        <f t="shared" si="1"/>
        <v>0</v>
      </c>
      <c r="H28" s="19">
        <f>Saisie!E28</f>
        <v>0</v>
      </c>
      <c r="I28" s="18" t="str">
        <f>IF(Saisie!$B28="o","38","113")</f>
        <v>113</v>
      </c>
      <c r="J28" s="20">
        <f t="shared" si="2"/>
        <v>0</v>
      </c>
      <c r="K28" s="21">
        <f>Saisie!F28</f>
        <v>0</v>
      </c>
      <c r="L28" s="18" t="str">
        <f>IF(Saisie!$B28="o","75","225")</f>
        <v>225</v>
      </c>
      <c r="M28" s="20">
        <f t="shared" si="3"/>
        <v>0</v>
      </c>
      <c r="N28" s="17">
        <f>Saisie!G28</f>
        <v>0</v>
      </c>
      <c r="O28" s="18" t="str">
        <f>IF(Saisie!$B28="o","75","225")</f>
        <v>225</v>
      </c>
      <c r="P28" s="20">
        <f t="shared" si="4"/>
        <v>0</v>
      </c>
      <c r="Q28" s="17">
        <f>Saisie!H28</f>
        <v>0</v>
      </c>
      <c r="R28" s="18" t="str">
        <f>IF(Saisie!$B28="o","75","225")</f>
        <v>225</v>
      </c>
      <c r="S28" s="20">
        <f t="shared" si="5"/>
        <v>0</v>
      </c>
      <c r="T28" s="17">
        <f>Saisie!I28</f>
        <v>0</v>
      </c>
      <c r="U28" s="18" t="str">
        <f>IF(Saisie!$B28="o","75","225")</f>
        <v>225</v>
      </c>
      <c r="V28" s="20">
        <f t="shared" si="6"/>
        <v>0</v>
      </c>
      <c r="W28" s="17">
        <f>Saisie!J28</f>
        <v>0</v>
      </c>
      <c r="X28" s="18">
        <f t="shared" si="7"/>
        <v>0</v>
      </c>
      <c r="Y28" s="22">
        <f t="shared" si="8"/>
        <v>0</v>
      </c>
    </row>
    <row r="29" spans="1:25" x14ac:dyDescent="0.25">
      <c r="A29" s="17">
        <f>Saisie!A29</f>
        <v>0</v>
      </c>
      <c r="B29" s="17">
        <f>Saisie!C29</f>
        <v>0</v>
      </c>
      <c r="C29" s="28" t="str">
        <f>IF(Saisie!$B29="o","38","113")</f>
        <v>113</v>
      </c>
      <c r="D29" s="18">
        <f t="shared" si="0"/>
        <v>0</v>
      </c>
      <c r="E29" s="17">
        <f>Saisie!D29</f>
        <v>0</v>
      </c>
      <c r="F29" s="18" t="str">
        <f>IF(Saisie!$B29="o","38","113")</f>
        <v>113</v>
      </c>
      <c r="G29" s="18">
        <f t="shared" si="1"/>
        <v>0</v>
      </c>
      <c r="H29" s="19">
        <f>Saisie!E29</f>
        <v>0</v>
      </c>
      <c r="I29" s="18" t="str">
        <f>IF(Saisie!$B29="o","38","113")</f>
        <v>113</v>
      </c>
      <c r="J29" s="20">
        <f t="shared" si="2"/>
        <v>0</v>
      </c>
      <c r="K29" s="21">
        <f>Saisie!F29</f>
        <v>0</v>
      </c>
      <c r="L29" s="18" t="str">
        <f>IF(Saisie!$B29="o","75","225")</f>
        <v>225</v>
      </c>
      <c r="M29" s="20">
        <f t="shared" si="3"/>
        <v>0</v>
      </c>
      <c r="N29" s="17">
        <f>Saisie!G29</f>
        <v>0</v>
      </c>
      <c r="O29" s="18" t="str">
        <f>IF(Saisie!$B29="o","75","225")</f>
        <v>225</v>
      </c>
      <c r="P29" s="20">
        <f t="shared" si="4"/>
        <v>0</v>
      </c>
      <c r="Q29" s="17">
        <f>Saisie!H29</f>
        <v>0</v>
      </c>
      <c r="R29" s="18" t="str">
        <f>IF(Saisie!$B29="o","75","225")</f>
        <v>225</v>
      </c>
      <c r="S29" s="20">
        <f t="shared" si="5"/>
        <v>0</v>
      </c>
      <c r="T29" s="17">
        <f>Saisie!I29</f>
        <v>0</v>
      </c>
      <c r="U29" s="18" t="str">
        <f>IF(Saisie!$B29="o","75","225")</f>
        <v>225</v>
      </c>
      <c r="V29" s="20">
        <f t="shared" si="6"/>
        <v>0</v>
      </c>
      <c r="W29" s="17">
        <f>Saisie!J29</f>
        <v>0</v>
      </c>
      <c r="X29" s="18">
        <f t="shared" si="7"/>
        <v>0</v>
      </c>
      <c r="Y29" s="22">
        <f t="shared" si="8"/>
        <v>0</v>
      </c>
    </row>
    <row r="30" spans="1:25" x14ac:dyDescent="0.25">
      <c r="A30" s="17">
        <f>Saisie!A30</f>
        <v>0</v>
      </c>
      <c r="B30" s="17">
        <f>Saisie!C30</f>
        <v>0</v>
      </c>
      <c r="C30" s="28" t="str">
        <f>IF(Saisie!$B30="o","38","113")</f>
        <v>113</v>
      </c>
      <c r="D30" s="18">
        <f t="shared" si="0"/>
        <v>0</v>
      </c>
      <c r="E30" s="17">
        <f>Saisie!D30</f>
        <v>0</v>
      </c>
      <c r="F30" s="18" t="str">
        <f>IF(Saisie!$B30="o","38","113")</f>
        <v>113</v>
      </c>
      <c r="G30" s="18">
        <f t="shared" si="1"/>
        <v>0</v>
      </c>
      <c r="H30" s="19">
        <f>Saisie!E30</f>
        <v>0</v>
      </c>
      <c r="I30" s="18" t="str">
        <f>IF(Saisie!$B30="o","38","113")</f>
        <v>113</v>
      </c>
      <c r="J30" s="20">
        <f t="shared" si="2"/>
        <v>0</v>
      </c>
      <c r="K30" s="21">
        <f>Saisie!F30</f>
        <v>0</v>
      </c>
      <c r="L30" s="18" t="str">
        <f>IF(Saisie!$B30="o","75","225")</f>
        <v>225</v>
      </c>
      <c r="M30" s="20">
        <f t="shared" si="3"/>
        <v>0</v>
      </c>
      <c r="N30" s="17">
        <f>Saisie!G30</f>
        <v>0</v>
      </c>
      <c r="O30" s="18" t="str">
        <f>IF(Saisie!$B30="o","75","225")</f>
        <v>225</v>
      </c>
      <c r="P30" s="20">
        <f t="shared" si="4"/>
        <v>0</v>
      </c>
      <c r="Q30" s="17">
        <f>Saisie!H30</f>
        <v>0</v>
      </c>
      <c r="R30" s="18" t="str">
        <f>IF(Saisie!$B30="o","75","225")</f>
        <v>225</v>
      </c>
      <c r="S30" s="20">
        <f t="shared" si="5"/>
        <v>0</v>
      </c>
      <c r="T30" s="17">
        <f>Saisie!I30</f>
        <v>0</v>
      </c>
      <c r="U30" s="18" t="str">
        <f>IF(Saisie!$B30="o","75","225")</f>
        <v>225</v>
      </c>
      <c r="V30" s="20">
        <f t="shared" si="6"/>
        <v>0</v>
      </c>
      <c r="W30" s="17">
        <f>Saisie!J30</f>
        <v>0</v>
      </c>
      <c r="X30" s="18">
        <f t="shared" si="7"/>
        <v>0</v>
      </c>
      <c r="Y30" s="22">
        <f t="shared" si="8"/>
        <v>0</v>
      </c>
    </row>
    <row r="31" spans="1:25" x14ac:dyDescent="0.25">
      <c r="A31" s="17">
        <f>Saisie!A31</f>
        <v>0</v>
      </c>
      <c r="B31" s="17">
        <f>Saisie!C31</f>
        <v>0</v>
      </c>
      <c r="C31" s="28" t="str">
        <f>IF(Saisie!$B31="o","38","113")</f>
        <v>113</v>
      </c>
      <c r="D31" s="18">
        <f t="shared" si="0"/>
        <v>0</v>
      </c>
      <c r="E31" s="17">
        <f>Saisie!D31</f>
        <v>0</v>
      </c>
      <c r="F31" s="18" t="str">
        <f>IF(Saisie!$B31="o","38","113")</f>
        <v>113</v>
      </c>
      <c r="G31" s="18">
        <f t="shared" si="1"/>
        <v>0</v>
      </c>
      <c r="H31" s="19">
        <f>Saisie!E31</f>
        <v>0</v>
      </c>
      <c r="I31" s="18" t="str">
        <f>IF(Saisie!$B31="o","38","113")</f>
        <v>113</v>
      </c>
      <c r="J31" s="20">
        <f t="shared" si="2"/>
        <v>0</v>
      </c>
      <c r="K31" s="21">
        <f>Saisie!F31</f>
        <v>0</v>
      </c>
      <c r="L31" s="18" t="str">
        <f>IF(Saisie!$B31="o","75","225")</f>
        <v>225</v>
      </c>
      <c r="M31" s="20">
        <f t="shared" si="3"/>
        <v>0</v>
      </c>
      <c r="N31" s="17">
        <f>Saisie!G31</f>
        <v>0</v>
      </c>
      <c r="O31" s="18" t="str">
        <f>IF(Saisie!$B31="o","75","225")</f>
        <v>225</v>
      </c>
      <c r="P31" s="20">
        <f t="shared" si="4"/>
        <v>0</v>
      </c>
      <c r="Q31" s="17">
        <f>Saisie!H31</f>
        <v>0</v>
      </c>
      <c r="R31" s="18" t="str">
        <f>IF(Saisie!$B31="o","75","225")</f>
        <v>225</v>
      </c>
      <c r="S31" s="20">
        <f t="shared" si="5"/>
        <v>0</v>
      </c>
      <c r="T31" s="17">
        <f>Saisie!I31</f>
        <v>0</v>
      </c>
      <c r="U31" s="18" t="str">
        <f>IF(Saisie!$B31="o","75","225")</f>
        <v>225</v>
      </c>
      <c r="V31" s="20">
        <f t="shared" si="6"/>
        <v>0</v>
      </c>
      <c r="W31" s="17">
        <f>Saisie!J31</f>
        <v>0</v>
      </c>
      <c r="X31" s="18">
        <f t="shared" si="7"/>
        <v>0</v>
      </c>
      <c r="Y31" s="22">
        <f t="shared" si="8"/>
        <v>0</v>
      </c>
    </row>
    <row r="32" spans="1:25" x14ac:dyDescent="0.25">
      <c r="A32" s="17">
        <f>Saisie!A32</f>
        <v>0</v>
      </c>
      <c r="B32" s="17">
        <f>Saisie!C32</f>
        <v>0</v>
      </c>
      <c r="C32" s="28" t="str">
        <f>IF(Saisie!$B32="o","38","113")</f>
        <v>113</v>
      </c>
      <c r="D32" s="18">
        <f t="shared" si="0"/>
        <v>0</v>
      </c>
      <c r="E32" s="17">
        <f>Saisie!D32</f>
        <v>0</v>
      </c>
      <c r="F32" s="18" t="str">
        <f>IF(Saisie!$B32="o","38","113")</f>
        <v>113</v>
      </c>
      <c r="G32" s="18">
        <f t="shared" si="1"/>
        <v>0</v>
      </c>
      <c r="H32" s="19">
        <f>Saisie!E32</f>
        <v>0</v>
      </c>
      <c r="I32" s="18" t="str">
        <f>IF(Saisie!$B32="o","38","113")</f>
        <v>113</v>
      </c>
      <c r="J32" s="20">
        <f t="shared" si="2"/>
        <v>0</v>
      </c>
      <c r="K32" s="21">
        <f>Saisie!F32</f>
        <v>0</v>
      </c>
      <c r="L32" s="18" t="str">
        <f>IF(Saisie!$B32="o","75","225")</f>
        <v>225</v>
      </c>
      <c r="M32" s="20">
        <f t="shared" si="3"/>
        <v>0</v>
      </c>
      <c r="N32" s="17">
        <f>Saisie!G32</f>
        <v>0</v>
      </c>
      <c r="O32" s="18" t="str">
        <f>IF(Saisie!$B32="o","75","225")</f>
        <v>225</v>
      </c>
      <c r="P32" s="20">
        <f t="shared" si="4"/>
        <v>0</v>
      </c>
      <c r="Q32" s="17">
        <f>Saisie!H32</f>
        <v>0</v>
      </c>
      <c r="R32" s="18" t="str">
        <f>IF(Saisie!$B32="o","75","225")</f>
        <v>225</v>
      </c>
      <c r="S32" s="20">
        <f t="shared" si="5"/>
        <v>0</v>
      </c>
      <c r="T32" s="17">
        <f>Saisie!I32</f>
        <v>0</v>
      </c>
      <c r="U32" s="18" t="str">
        <f>IF(Saisie!$B32="o","75","225")</f>
        <v>225</v>
      </c>
      <c r="V32" s="20">
        <f t="shared" si="6"/>
        <v>0</v>
      </c>
      <c r="W32" s="17">
        <f>Saisie!J32</f>
        <v>0</v>
      </c>
      <c r="X32" s="18">
        <f t="shared" si="7"/>
        <v>0</v>
      </c>
      <c r="Y32" s="22">
        <f t="shared" si="8"/>
        <v>0</v>
      </c>
    </row>
    <row r="33" spans="1:25" x14ac:dyDescent="0.25">
      <c r="A33" s="17">
        <f>Saisie!A33</f>
        <v>0</v>
      </c>
      <c r="B33" s="17">
        <f>Saisie!C33</f>
        <v>0</v>
      </c>
      <c r="C33" s="28" t="str">
        <f>IF(Saisie!$B33="o","38","113")</f>
        <v>113</v>
      </c>
      <c r="D33" s="18">
        <f t="shared" si="0"/>
        <v>0</v>
      </c>
      <c r="E33" s="17">
        <f>Saisie!D33</f>
        <v>0</v>
      </c>
      <c r="F33" s="18" t="str">
        <f>IF(Saisie!$B33="o","38","113")</f>
        <v>113</v>
      </c>
      <c r="G33" s="18">
        <f t="shared" si="1"/>
        <v>0</v>
      </c>
      <c r="H33" s="19">
        <f>Saisie!E33</f>
        <v>0</v>
      </c>
      <c r="I33" s="18" t="str">
        <f>IF(Saisie!$B33="o","38","113")</f>
        <v>113</v>
      </c>
      <c r="J33" s="20">
        <f t="shared" si="2"/>
        <v>0</v>
      </c>
      <c r="K33" s="21">
        <f>Saisie!F33</f>
        <v>0</v>
      </c>
      <c r="L33" s="18" t="str">
        <f>IF(Saisie!$B33="o","75","225")</f>
        <v>225</v>
      </c>
      <c r="M33" s="20">
        <f t="shared" si="3"/>
        <v>0</v>
      </c>
      <c r="N33" s="17">
        <f>Saisie!G33</f>
        <v>0</v>
      </c>
      <c r="O33" s="18" t="str">
        <f>IF(Saisie!$B33="o","75","225")</f>
        <v>225</v>
      </c>
      <c r="P33" s="20">
        <f t="shared" si="4"/>
        <v>0</v>
      </c>
      <c r="Q33" s="17">
        <f>Saisie!H33</f>
        <v>0</v>
      </c>
      <c r="R33" s="18" t="str">
        <f>IF(Saisie!$B33="o","75","225")</f>
        <v>225</v>
      </c>
      <c r="S33" s="20">
        <f t="shared" si="5"/>
        <v>0</v>
      </c>
      <c r="T33" s="17">
        <f>Saisie!I33</f>
        <v>0</v>
      </c>
      <c r="U33" s="18" t="str">
        <f>IF(Saisie!$B33="o","75","225")</f>
        <v>225</v>
      </c>
      <c r="V33" s="20">
        <f t="shared" si="6"/>
        <v>0</v>
      </c>
      <c r="W33" s="17">
        <f>Saisie!J33</f>
        <v>0</v>
      </c>
      <c r="X33" s="18">
        <f t="shared" si="7"/>
        <v>0</v>
      </c>
      <c r="Y33" s="22">
        <f t="shared" si="8"/>
        <v>0</v>
      </c>
    </row>
    <row r="34" spans="1:25" x14ac:dyDescent="0.25">
      <c r="A34" s="17">
        <f>Saisie!A34</f>
        <v>0</v>
      </c>
      <c r="B34" s="17">
        <f>Saisie!C34</f>
        <v>0</v>
      </c>
      <c r="C34" s="28" t="str">
        <f>IF(Saisie!$B34="o","38","113")</f>
        <v>113</v>
      </c>
      <c r="D34" s="18">
        <f t="shared" si="0"/>
        <v>0</v>
      </c>
      <c r="E34" s="17">
        <f>Saisie!D34</f>
        <v>0</v>
      </c>
      <c r="F34" s="18" t="str">
        <f>IF(Saisie!$B34="o","38","113")</f>
        <v>113</v>
      </c>
      <c r="G34" s="18">
        <f t="shared" si="1"/>
        <v>0</v>
      </c>
      <c r="H34" s="19">
        <f>Saisie!E34</f>
        <v>0</v>
      </c>
      <c r="I34" s="18" t="str">
        <f>IF(Saisie!$B34="o","38","113")</f>
        <v>113</v>
      </c>
      <c r="J34" s="20">
        <f t="shared" si="2"/>
        <v>0</v>
      </c>
      <c r="K34" s="21">
        <f>Saisie!F34</f>
        <v>0</v>
      </c>
      <c r="L34" s="18" t="str">
        <f>IF(Saisie!$B34="o","75","225")</f>
        <v>225</v>
      </c>
      <c r="M34" s="20">
        <f t="shared" si="3"/>
        <v>0</v>
      </c>
      <c r="N34" s="17">
        <f>Saisie!G34</f>
        <v>0</v>
      </c>
      <c r="O34" s="18" t="str">
        <f>IF(Saisie!$B34="o","75","225")</f>
        <v>225</v>
      </c>
      <c r="P34" s="20">
        <f t="shared" si="4"/>
        <v>0</v>
      </c>
      <c r="Q34" s="17">
        <f>Saisie!H34</f>
        <v>0</v>
      </c>
      <c r="R34" s="18" t="str">
        <f>IF(Saisie!$B34="o","75","225")</f>
        <v>225</v>
      </c>
      <c r="S34" s="20">
        <f t="shared" si="5"/>
        <v>0</v>
      </c>
      <c r="T34" s="17">
        <f>Saisie!I34</f>
        <v>0</v>
      </c>
      <c r="U34" s="18" t="str">
        <f>IF(Saisie!$B34="o","75","225")</f>
        <v>225</v>
      </c>
      <c r="V34" s="20">
        <f t="shared" si="6"/>
        <v>0</v>
      </c>
      <c r="W34" s="17">
        <f>Saisie!J34</f>
        <v>0</v>
      </c>
      <c r="X34" s="18">
        <f t="shared" si="7"/>
        <v>0</v>
      </c>
      <c r="Y34" s="22">
        <f t="shared" si="8"/>
        <v>0</v>
      </c>
    </row>
    <row r="35" spans="1:25" x14ac:dyDescent="0.25">
      <c r="A35" s="17">
        <f>Saisie!A35</f>
        <v>0</v>
      </c>
      <c r="B35" s="17">
        <f>Saisie!C35</f>
        <v>0</v>
      </c>
      <c r="C35" s="28" t="str">
        <f>IF(Saisie!$B35="o","38","113")</f>
        <v>113</v>
      </c>
      <c r="D35" s="18">
        <f t="shared" si="0"/>
        <v>0</v>
      </c>
      <c r="E35" s="17">
        <f>Saisie!D35</f>
        <v>0</v>
      </c>
      <c r="F35" s="18" t="str">
        <f>IF(Saisie!$B35="o","38","113")</f>
        <v>113</v>
      </c>
      <c r="G35" s="18">
        <f t="shared" si="1"/>
        <v>0</v>
      </c>
      <c r="H35" s="19">
        <f>Saisie!E35</f>
        <v>0</v>
      </c>
      <c r="I35" s="18" t="str">
        <f>IF(Saisie!$B35="o","38","113")</f>
        <v>113</v>
      </c>
      <c r="J35" s="20">
        <f t="shared" si="2"/>
        <v>0</v>
      </c>
      <c r="K35" s="21">
        <f>Saisie!F35</f>
        <v>0</v>
      </c>
      <c r="L35" s="18" t="str">
        <f>IF(Saisie!$B35="o","75","225")</f>
        <v>225</v>
      </c>
      <c r="M35" s="20">
        <f t="shared" si="3"/>
        <v>0</v>
      </c>
      <c r="N35" s="17">
        <f>Saisie!G35</f>
        <v>0</v>
      </c>
      <c r="O35" s="18" t="str">
        <f>IF(Saisie!$B35="o","75","225")</f>
        <v>225</v>
      </c>
      <c r="P35" s="20">
        <f t="shared" si="4"/>
        <v>0</v>
      </c>
      <c r="Q35" s="17">
        <f>Saisie!H35</f>
        <v>0</v>
      </c>
      <c r="R35" s="18" t="str">
        <f>IF(Saisie!$B35="o","75","225")</f>
        <v>225</v>
      </c>
      <c r="S35" s="20">
        <f t="shared" si="5"/>
        <v>0</v>
      </c>
      <c r="T35" s="17">
        <f>Saisie!I35</f>
        <v>0</v>
      </c>
      <c r="U35" s="18" t="str">
        <f>IF(Saisie!$B35="o","75","225")</f>
        <v>225</v>
      </c>
      <c r="V35" s="20">
        <f t="shared" si="6"/>
        <v>0</v>
      </c>
      <c r="W35" s="17">
        <f>Saisie!J35</f>
        <v>0</v>
      </c>
      <c r="X35" s="18">
        <f t="shared" si="7"/>
        <v>0</v>
      </c>
      <c r="Y35" s="22">
        <f t="shared" si="8"/>
        <v>0</v>
      </c>
    </row>
    <row r="36" spans="1:25" x14ac:dyDescent="0.25">
      <c r="A36" s="17">
        <f>Saisie!A36</f>
        <v>0</v>
      </c>
      <c r="B36" s="17">
        <f>Saisie!C36</f>
        <v>0</v>
      </c>
      <c r="C36" s="28" t="str">
        <f>IF(Saisie!$B36="o","38","113")</f>
        <v>113</v>
      </c>
      <c r="D36" s="18">
        <f t="shared" si="0"/>
        <v>0</v>
      </c>
      <c r="E36" s="17">
        <f>Saisie!D36</f>
        <v>0</v>
      </c>
      <c r="F36" s="18" t="str">
        <f>IF(Saisie!$B36="o","38","113")</f>
        <v>113</v>
      </c>
      <c r="G36" s="18">
        <f t="shared" si="1"/>
        <v>0</v>
      </c>
      <c r="H36" s="19">
        <f>Saisie!E36</f>
        <v>0</v>
      </c>
      <c r="I36" s="18" t="str">
        <f>IF(Saisie!$B36="o","38","113")</f>
        <v>113</v>
      </c>
      <c r="J36" s="20">
        <f t="shared" si="2"/>
        <v>0</v>
      </c>
      <c r="K36" s="21">
        <f>Saisie!F36</f>
        <v>0</v>
      </c>
      <c r="L36" s="18" t="str">
        <f>IF(Saisie!$B36="o","75","225")</f>
        <v>225</v>
      </c>
      <c r="M36" s="20">
        <f t="shared" si="3"/>
        <v>0</v>
      </c>
      <c r="N36" s="17">
        <f>Saisie!G36</f>
        <v>0</v>
      </c>
      <c r="O36" s="18" t="str">
        <f>IF(Saisie!$B36="o","75","225")</f>
        <v>225</v>
      </c>
      <c r="P36" s="20">
        <f t="shared" si="4"/>
        <v>0</v>
      </c>
      <c r="Q36" s="17">
        <f>Saisie!H36</f>
        <v>0</v>
      </c>
      <c r="R36" s="18" t="str">
        <f>IF(Saisie!$B36="o","75","225")</f>
        <v>225</v>
      </c>
      <c r="S36" s="20">
        <f t="shared" si="5"/>
        <v>0</v>
      </c>
      <c r="T36" s="17">
        <f>Saisie!I36</f>
        <v>0</v>
      </c>
      <c r="U36" s="18" t="str">
        <f>IF(Saisie!$B36="o","75","225")</f>
        <v>225</v>
      </c>
      <c r="V36" s="20">
        <f t="shared" si="6"/>
        <v>0</v>
      </c>
      <c r="W36" s="17">
        <f>Saisie!J36</f>
        <v>0</v>
      </c>
      <c r="X36" s="18">
        <f t="shared" si="7"/>
        <v>0</v>
      </c>
      <c r="Y36" s="22">
        <f t="shared" si="8"/>
        <v>0</v>
      </c>
    </row>
    <row r="37" spans="1:25" x14ac:dyDescent="0.25">
      <c r="A37" s="17">
        <f>Saisie!A37</f>
        <v>0</v>
      </c>
      <c r="B37" s="17">
        <f>Saisie!C37</f>
        <v>0</v>
      </c>
      <c r="C37" s="28" t="str">
        <f>IF(Saisie!$B37="o","38","113")</f>
        <v>113</v>
      </c>
      <c r="D37" s="18">
        <f t="shared" si="0"/>
        <v>0</v>
      </c>
      <c r="E37" s="17">
        <f>Saisie!D37</f>
        <v>0</v>
      </c>
      <c r="F37" s="18" t="str">
        <f>IF(Saisie!$B37="o","38","113")</f>
        <v>113</v>
      </c>
      <c r="G37" s="18">
        <f t="shared" si="1"/>
        <v>0</v>
      </c>
      <c r="H37" s="19">
        <f>Saisie!E37</f>
        <v>0</v>
      </c>
      <c r="I37" s="18" t="str">
        <f>IF(Saisie!$B37="o","38","113")</f>
        <v>113</v>
      </c>
      <c r="J37" s="20">
        <f t="shared" si="2"/>
        <v>0</v>
      </c>
      <c r="K37" s="21">
        <f>Saisie!F37</f>
        <v>0</v>
      </c>
      <c r="L37" s="18" t="str">
        <f>IF(Saisie!$B37="o","75","225")</f>
        <v>225</v>
      </c>
      <c r="M37" s="20">
        <f t="shared" si="3"/>
        <v>0</v>
      </c>
      <c r="N37" s="17">
        <f>Saisie!G37</f>
        <v>0</v>
      </c>
      <c r="O37" s="18" t="str">
        <f>IF(Saisie!$B37="o","75","225")</f>
        <v>225</v>
      </c>
      <c r="P37" s="20">
        <f t="shared" si="4"/>
        <v>0</v>
      </c>
      <c r="Q37" s="17">
        <f>Saisie!H37</f>
        <v>0</v>
      </c>
      <c r="R37" s="18" t="str">
        <f>IF(Saisie!$B37="o","75","225")</f>
        <v>225</v>
      </c>
      <c r="S37" s="20">
        <f t="shared" si="5"/>
        <v>0</v>
      </c>
      <c r="T37" s="17">
        <f>Saisie!I37</f>
        <v>0</v>
      </c>
      <c r="U37" s="18" t="str">
        <f>IF(Saisie!$B37="o","75","225")</f>
        <v>225</v>
      </c>
      <c r="V37" s="20">
        <f t="shared" si="6"/>
        <v>0</v>
      </c>
      <c r="W37" s="17">
        <f>Saisie!J37</f>
        <v>0</v>
      </c>
      <c r="X37" s="18">
        <f t="shared" si="7"/>
        <v>0</v>
      </c>
      <c r="Y37" s="22">
        <f t="shared" si="8"/>
        <v>0</v>
      </c>
    </row>
    <row r="38" spans="1:25" x14ac:dyDescent="0.25">
      <c r="A38" s="17">
        <f>Saisie!A38</f>
        <v>0</v>
      </c>
      <c r="B38" s="17">
        <f>Saisie!C38</f>
        <v>0</v>
      </c>
      <c r="C38" s="28" t="str">
        <f>IF(Saisie!$B38="o","38","113")</f>
        <v>113</v>
      </c>
      <c r="D38" s="18">
        <f t="shared" si="0"/>
        <v>0</v>
      </c>
      <c r="E38" s="17">
        <f>Saisie!D38</f>
        <v>0</v>
      </c>
      <c r="F38" s="18" t="str">
        <f>IF(Saisie!$B38="o","38","113")</f>
        <v>113</v>
      </c>
      <c r="G38" s="18">
        <f t="shared" si="1"/>
        <v>0</v>
      </c>
      <c r="H38" s="19">
        <f>Saisie!E38</f>
        <v>0</v>
      </c>
      <c r="I38" s="18" t="str">
        <f>IF(Saisie!$B38="o","38","113")</f>
        <v>113</v>
      </c>
      <c r="J38" s="20">
        <f t="shared" si="2"/>
        <v>0</v>
      </c>
      <c r="K38" s="21">
        <f>Saisie!F38</f>
        <v>0</v>
      </c>
      <c r="L38" s="18" t="str">
        <f>IF(Saisie!$B38="o","75","225")</f>
        <v>225</v>
      </c>
      <c r="M38" s="20">
        <f t="shared" si="3"/>
        <v>0</v>
      </c>
      <c r="N38" s="17">
        <f>Saisie!G38</f>
        <v>0</v>
      </c>
      <c r="O38" s="18" t="str">
        <f>IF(Saisie!$B38="o","75","225")</f>
        <v>225</v>
      </c>
      <c r="P38" s="20">
        <f t="shared" si="4"/>
        <v>0</v>
      </c>
      <c r="Q38" s="17">
        <f>Saisie!H38</f>
        <v>0</v>
      </c>
      <c r="R38" s="18" t="str">
        <f>IF(Saisie!$B38="o","75","225")</f>
        <v>225</v>
      </c>
      <c r="S38" s="20">
        <f t="shared" si="5"/>
        <v>0</v>
      </c>
      <c r="T38" s="17">
        <f>Saisie!I38</f>
        <v>0</v>
      </c>
      <c r="U38" s="18" t="str">
        <f>IF(Saisie!$B38="o","75","225")</f>
        <v>225</v>
      </c>
      <c r="V38" s="20">
        <f t="shared" si="6"/>
        <v>0</v>
      </c>
      <c r="W38" s="17">
        <f>Saisie!J38</f>
        <v>0</v>
      </c>
      <c r="X38" s="18">
        <f t="shared" si="7"/>
        <v>0</v>
      </c>
      <c r="Y38" s="22">
        <f t="shared" si="8"/>
        <v>0</v>
      </c>
    </row>
    <row r="39" spans="1:25" x14ac:dyDescent="0.25">
      <c r="A39" s="17">
        <f>Saisie!A39</f>
        <v>0</v>
      </c>
      <c r="B39" s="17">
        <f>Saisie!C39</f>
        <v>0</v>
      </c>
      <c r="C39" s="28" t="str">
        <f>IF(Saisie!$B39="o","38","113")</f>
        <v>113</v>
      </c>
      <c r="D39" s="18">
        <f t="shared" si="0"/>
        <v>0</v>
      </c>
      <c r="E39" s="17">
        <f>Saisie!D39</f>
        <v>0</v>
      </c>
      <c r="F39" s="18" t="str">
        <f>IF(Saisie!$B39="o","38","113")</f>
        <v>113</v>
      </c>
      <c r="G39" s="18">
        <f t="shared" si="1"/>
        <v>0</v>
      </c>
      <c r="H39" s="19">
        <f>Saisie!E39</f>
        <v>0</v>
      </c>
      <c r="I39" s="18" t="str">
        <f>IF(Saisie!$B39="o","38","113")</f>
        <v>113</v>
      </c>
      <c r="J39" s="20">
        <f t="shared" si="2"/>
        <v>0</v>
      </c>
      <c r="K39" s="21">
        <f>Saisie!F39</f>
        <v>0</v>
      </c>
      <c r="L39" s="18" t="str">
        <f>IF(Saisie!$B39="o","75","225")</f>
        <v>225</v>
      </c>
      <c r="M39" s="20">
        <f t="shared" si="3"/>
        <v>0</v>
      </c>
      <c r="N39" s="17">
        <f>Saisie!G39</f>
        <v>0</v>
      </c>
      <c r="O39" s="18" t="str">
        <f>IF(Saisie!$B39="o","75","225")</f>
        <v>225</v>
      </c>
      <c r="P39" s="20">
        <f t="shared" si="4"/>
        <v>0</v>
      </c>
      <c r="Q39" s="17">
        <f>Saisie!H39</f>
        <v>0</v>
      </c>
      <c r="R39" s="18" t="str">
        <f>IF(Saisie!$B39="o","75","225")</f>
        <v>225</v>
      </c>
      <c r="S39" s="20">
        <f t="shared" si="5"/>
        <v>0</v>
      </c>
      <c r="T39" s="17">
        <f>Saisie!I39</f>
        <v>0</v>
      </c>
      <c r="U39" s="18" t="str">
        <f>IF(Saisie!$B39="o","75","225")</f>
        <v>225</v>
      </c>
      <c r="V39" s="20">
        <f t="shared" si="6"/>
        <v>0</v>
      </c>
      <c r="W39" s="17">
        <f>Saisie!J39</f>
        <v>0</v>
      </c>
      <c r="X39" s="18">
        <f t="shared" si="7"/>
        <v>0</v>
      </c>
      <c r="Y39" s="22">
        <f t="shared" si="8"/>
        <v>0</v>
      </c>
    </row>
    <row r="40" spans="1:25" x14ac:dyDescent="0.25">
      <c r="A40" s="17">
        <f>Saisie!A40</f>
        <v>0</v>
      </c>
      <c r="B40" s="17">
        <f>Saisie!C40</f>
        <v>0</v>
      </c>
      <c r="C40" s="28" t="str">
        <f>IF(Saisie!$B40="o","38","113")</f>
        <v>113</v>
      </c>
      <c r="D40" s="18">
        <f t="shared" si="0"/>
        <v>0</v>
      </c>
      <c r="E40" s="17">
        <f>Saisie!D40</f>
        <v>0</v>
      </c>
      <c r="F40" s="18" t="str">
        <f>IF(Saisie!$B40="o","38","113")</f>
        <v>113</v>
      </c>
      <c r="G40" s="18">
        <f t="shared" si="1"/>
        <v>0</v>
      </c>
      <c r="H40" s="19">
        <f>Saisie!E40</f>
        <v>0</v>
      </c>
      <c r="I40" s="18" t="str">
        <f>IF(Saisie!$B40="o","38","113")</f>
        <v>113</v>
      </c>
      <c r="J40" s="20">
        <f t="shared" si="2"/>
        <v>0</v>
      </c>
      <c r="K40" s="21">
        <f>Saisie!F40</f>
        <v>0</v>
      </c>
      <c r="L40" s="18" t="str">
        <f>IF(Saisie!$B40="o","75","225")</f>
        <v>225</v>
      </c>
      <c r="M40" s="20">
        <f t="shared" si="3"/>
        <v>0</v>
      </c>
      <c r="N40" s="17">
        <f>Saisie!G40</f>
        <v>0</v>
      </c>
      <c r="O40" s="18" t="str">
        <f>IF(Saisie!$B40="o","75","225")</f>
        <v>225</v>
      </c>
      <c r="P40" s="20">
        <f t="shared" si="4"/>
        <v>0</v>
      </c>
      <c r="Q40" s="17">
        <f>Saisie!H40</f>
        <v>0</v>
      </c>
      <c r="R40" s="18" t="str">
        <f>IF(Saisie!$B40="o","75","225")</f>
        <v>225</v>
      </c>
      <c r="S40" s="20">
        <f t="shared" si="5"/>
        <v>0</v>
      </c>
      <c r="T40" s="17">
        <f>Saisie!I40</f>
        <v>0</v>
      </c>
      <c r="U40" s="18" t="str">
        <f>IF(Saisie!$B40="o","75","225")</f>
        <v>225</v>
      </c>
      <c r="V40" s="20">
        <f t="shared" si="6"/>
        <v>0</v>
      </c>
      <c r="W40" s="17">
        <f>Saisie!J40</f>
        <v>0</v>
      </c>
      <c r="X40" s="18">
        <f t="shared" si="7"/>
        <v>0</v>
      </c>
      <c r="Y40" s="22">
        <f t="shared" si="8"/>
        <v>0</v>
      </c>
    </row>
    <row r="41" spans="1:25" x14ac:dyDescent="0.25">
      <c r="A41" s="17">
        <f>Saisie!A41</f>
        <v>0</v>
      </c>
      <c r="B41" s="17">
        <f>Saisie!C41</f>
        <v>0</v>
      </c>
      <c r="C41" s="28" t="str">
        <f>IF(Saisie!$B41="o","38","113")</f>
        <v>113</v>
      </c>
      <c r="D41" s="18">
        <f t="shared" si="0"/>
        <v>0</v>
      </c>
      <c r="E41" s="17">
        <f>Saisie!D41</f>
        <v>0</v>
      </c>
      <c r="F41" s="18" t="str">
        <f>IF(Saisie!$B41="o","38","113")</f>
        <v>113</v>
      </c>
      <c r="G41" s="18">
        <f t="shared" si="1"/>
        <v>0</v>
      </c>
      <c r="H41" s="19">
        <f>Saisie!E41</f>
        <v>0</v>
      </c>
      <c r="I41" s="18" t="str">
        <f>IF(Saisie!$B41="o","38","113")</f>
        <v>113</v>
      </c>
      <c r="J41" s="20">
        <f t="shared" si="2"/>
        <v>0</v>
      </c>
      <c r="K41" s="21">
        <f>Saisie!F41</f>
        <v>0</v>
      </c>
      <c r="L41" s="18" t="str">
        <f>IF(Saisie!$B41="o","75","225")</f>
        <v>225</v>
      </c>
      <c r="M41" s="20">
        <f t="shared" si="3"/>
        <v>0</v>
      </c>
      <c r="N41" s="17">
        <f>Saisie!G41</f>
        <v>0</v>
      </c>
      <c r="O41" s="18" t="str">
        <f>IF(Saisie!$B41="o","75","225")</f>
        <v>225</v>
      </c>
      <c r="P41" s="20">
        <f t="shared" si="4"/>
        <v>0</v>
      </c>
      <c r="Q41" s="17">
        <f>Saisie!H41</f>
        <v>0</v>
      </c>
      <c r="R41" s="18" t="str">
        <f>IF(Saisie!$B41="o","75","225")</f>
        <v>225</v>
      </c>
      <c r="S41" s="20">
        <f t="shared" si="5"/>
        <v>0</v>
      </c>
      <c r="T41" s="17">
        <f>Saisie!I41</f>
        <v>0</v>
      </c>
      <c r="U41" s="18" t="str">
        <f>IF(Saisie!$B41="o","75","225")</f>
        <v>225</v>
      </c>
      <c r="V41" s="20">
        <f t="shared" si="6"/>
        <v>0</v>
      </c>
      <c r="W41" s="17">
        <f>Saisie!J41</f>
        <v>0</v>
      </c>
      <c r="X41" s="18">
        <f t="shared" si="7"/>
        <v>0</v>
      </c>
      <c r="Y41" s="22">
        <f t="shared" si="8"/>
        <v>0</v>
      </c>
    </row>
    <row r="42" spans="1:25" x14ac:dyDescent="0.25">
      <c r="A42" s="17">
        <f>Saisie!A42</f>
        <v>0</v>
      </c>
      <c r="B42" s="17">
        <f>Saisie!C42</f>
        <v>0</v>
      </c>
      <c r="C42" s="28" t="str">
        <f>IF(Saisie!$B42="o","38","113")</f>
        <v>113</v>
      </c>
      <c r="D42" s="18">
        <f t="shared" si="0"/>
        <v>0</v>
      </c>
      <c r="E42" s="17">
        <f>Saisie!D42</f>
        <v>0</v>
      </c>
      <c r="F42" s="18" t="str">
        <f>IF(Saisie!$B42="o","38","113")</f>
        <v>113</v>
      </c>
      <c r="G42" s="18">
        <f t="shared" si="1"/>
        <v>0</v>
      </c>
      <c r="H42" s="19">
        <f>Saisie!E42</f>
        <v>0</v>
      </c>
      <c r="I42" s="18" t="str">
        <f>IF(Saisie!$B42="o","38","113")</f>
        <v>113</v>
      </c>
      <c r="J42" s="20">
        <f t="shared" si="2"/>
        <v>0</v>
      </c>
      <c r="K42" s="21">
        <f>Saisie!F42</f>
        <v>0</v>
      </c>
      <c r="L42" s="18" t="str">
        <f>IF(Saisie!$B42="o","75","225")</f>
        <v>225</v>
      </c>
      <c r="M42" s="20">
        <f t="shared" si="3"/>
        <v>0</v>
      </c>
      <c r="N42" s="17">
        <f>Saisie!G42</f>
        <v>0</v>
      </c>
      <c r="O42" s="18" t="str">
        <f>IF(Saisie!$B42="o","75","225")</f>
        <v>225</v>
      </c>
      <c r="P42" s="20">
        <f t="shared" si="4"/>
        <v>0</v>
      </c>
      <c r="Q42" s="17">
        <f>Saisie!H42</f>
        <v>0</v>
      </c>
      <c r="R42" s="18" t="str">
        <f>IF(Saisie!$B42="o","75","225")</f>
        <v>225</v>
      </c>
      <c r="S42" s="20">
        <f t="shared" si="5"/>
        <v>0</v>
      </c>
      <c r="T42" s="17">
        <f>Saisie!I42</f>
        <v>0</v>
      </c>
      <c r="U42" s="18" t="str">
        <f>IF(Saisie!$B42="o","75","225")</f>
        <v>225</v>
      </c>
      <c r="V42" s="20">
        <f t="shared" si="6"/>
        <v>0</v>
      </c>
      <c r="W42" s="17">
        <f>Saisie!J42</f>
        <v>0</v>
      </c>
      <c r="X42" s="18">
        <f t="shared" si="7"/>
        <v>0</v>
      </c>
      <c r="Y42" s="22">
        <f t="shared" si="8"/>
        <v>0</v>
      </c>
    </row>
    <row r="43" spans="1:25" x14ac:dyDescent="0.25">
      <c r="A43" s="17">
        <f>Saisie!A43</f>
        <v>0</v>
      </c>
      <c r="B43" s="17">
        <f>Saisie!C43</f>
        <v>0</v>
      </c>
      <c r="C43" s="28" t="str">
        <f>IF(Saisie!$B43="o","38","113")</f>
        <v>113</v>
      </c>
      <c r="D43" s="18">
        <f t="shared" si="0"/>
        <v>0</v>
      </c>
      <c r="E43" s="17">
        <f>Saisie!D43</f>
        <v>0</v>
      </c>
      <c r="F43" s="18" t="str">
        <f>IF(Saisie!$B43="o","38","113")</f>
        <v>113</v>
      </c>
      <c r="G43" s="18">
        <f t="shared" si="1"/>
        <v>0</v>
      </c>
      <c r="H43" s="19">
        <f>Saisie!E43</f>
        <v>0</v>
      </c>
      <c r="I43" s="18" t="str">
        <f>IF(Saisie!$B43="o","38","113")</f>
        <v>113</v>
      </c>
      <c r="J43" s="20">
        <f t="shared" si="2"/>
        <v>0</v>
      </c>
      <c r="K43" s="21">
        <f>Saisie!F43</f>
        <v>0</v>
      </c>
      <c r="L43" s="18" t="str">
        <f>IF(Saisie!$B43="o","75","225")</f>
        <v>225</v>
      </c>
      <c r="M43" s="20">
        <f t="shared" si="3"/>
        <v>0</v>
      </c>
      <c r="N43" s="17">
        <f>Saisie!G43</f>
        <v>0</v>
      </c>
      <c r="O43" s="18" t="str">
        <f>IF(Saisie!$B43="o","75","225")</f>
        <v>225</v>
      </c>
      <c r="P43" s="20">
        <f t="shared" si="4"/>
        <v>0</v>
      </c>
      <c r="Q43" s="17">
        <f>Saisie!H43</f>
        <v>0</v>
      </c>
      <c r="R43" s="18" t="str">
        <f>IF(Saisie!$B43="o","75","225")</f>
        <v>225</v>
      </c>
      <c r="S43" s="20">
        <f t="shared" si="5"/>
        <v>0</v>
      </c>
      <c r="T43" s="17">
        <f>Saisie!I43</f>
        <v>0</v>
      </c>
      <c r="U43" s="18" t="str">
        <f>IF(Saisie!$B43="o","75","225")</f>
        <v>225</v>
      </c>
      <c r="V43" s="20">
        <f t="shared" si="6"/>
        <v>0</v>
      </c>
      <c r="W43" s="17">
        <f>Saisie!J43</f>
        <v>0</v>
      </c>
      <c r="X43" s="18">
        <f t="shared" si="7"/>
        <v>0</v>
      </c>
      <c r="Y43" s="22">
        <f t="shared" si="8"/>
        <v>0</v>
      </c>
    </row>
    <row r="44" spans="1:25" x14ac:dyDescent="0.25">
      <c r="A44" s="17">
        <f>Saisie!A44</f>
        <v>0</v>
      </c>
      <c r="B44" s="17">
        <f>Saisie!C44</f>
        <v>0</v>
      </c>
      <c r="C44" s="28" t="str">
        <f>IF(Saisie!$B44="o","38","113")</f>
        <v>113</v>
      </c>
      <c r="D44" s="18">
        <f t="shared" si="0"/>
        <v>0</v>
      </c>
      <c r="E44" s="17">
        <f>Saisie!D44</f>
        <v>0</v>
      </c>
      <c r="F44" s="18" t="str">
        <f>IF(Saisie!$B44="o","38","113")</f>
        <v>113</v>
      </c>
      <c r="G44" s="18">
        <f t="shared" si="1"/>
        <v>0</v>
      </c>
      <c r="H44" s="19">
        <f>Saisie!E44</f>
        <v>0</v>
      </c>
      <c r="I44" s="18" t="str">
        <f>IF(Saisie!$B44="o","38","113")</f>
        <v>113</v>
      </c>
      <c r="J44" s="20">
        <f t="shared" si="2"/>
        <v>0</v>
      </c>
      <c r="K44" s="21">
        <f>Saisie!F44</f>
        <v>0</v>
      </c>
      <c r="L44" s="18" t="str">
        <f>IF(Saisie!$B44="o","75","225")</f>
        <v>225</v>
      </c>
      <c r="M44" s="20">
        <f t="shared" si="3"/>
        <v>0</v>
      </c>
      <c r="N44" s="17">
        <f>Saisie!G44</f>
        <v>0</v>
      </c>
      <c r="O44" s="18" t="str">
        <f>IF(Saisie!$B44="o","75","225")</f>
        <v>225</v>
      </c>
      <c r="P44" s="20">
        <f t="shared" si="4"/>
        <v>0</v>
      </c>
      <c r="Q44" s="17">
        <f>Saisie!H44</f>
        <v>0</v>
      </c>
      <c r="R44" s="18" t="str">
        <f>IF(Saisie!$B44="o","75","225")</f>
        <v>225</v>
      </c>
      <c r="S44" s="20">
        <f t="shared" si="5"/>
        <v>0</v>
      </c>
      <c r="T44" s="17">
        <f>Saisie!I44</f>
        <v>0</v>
      </c>
      <c r="U44" s="18" t="str">
        <f>IF(Saisie!$B44="o","75","225")</f>
        <v>225</v>
      </c>
      <c r="V44" s="20">
        <f t="shared" si="6"/>
        <v>0</v>
      </c>
      <c r="W44" s="17">
        <f>Saisie!J44</f>
        <v>0</v>
      </c>
      <c r="X44" s="18">
        <f t="shared" si="7"/>
        <v>0</v>
      </c>
      <c r="Y44" s="22">
        <f t="shared" si="8"/>
        <v>0</v>
      </c>
    </row>
    <row r="45" spans="1:25" x14ac:dyDescent="0.25">
      <c r="A45" s="17">
        <f>Saisie!A45</f>
        <v>0</v>
      </c>
      <c r="B45" s="17">
        <f>Saisie!C45</f>
        <v>0</v>
      </c>
      <c r="C45" s="28" t="str">
        <f>IF(Saisie!$B45="o","38","113")</f>
        <v>113</v>
      </c>
      <c r="D45" s="18">
        <f t="shared" si="0"/>
        <v>0</v>
      </c>
      <c r="E45" s="17">
        <f>Saisie!D45</f>
        <v>0</v>
      </c>
      <c r="F45" s="18" t="str">
        <f>IF(Saisie!$B45="o","38","113")</f>
        <v>113</v>
      </c>
      <c r="G45" s="18">
        <f t="shared" si="1"/>
        <v>0</v>
      </c>
      <c r="H45" s="19">
        <f>Saisie!E45</f>
        <v>0</v>
      </c>
      <c r="I45" s="18" t="str">
        <f>IF(Saisie!$B45="o","38","113")</f>
        <v>113</v>
      </c>
      <c r="J45" s="20">
        <f t="shared" si="2"/>
        <v>0</v>
      </c>
      <c r="K45" s="21">
        <f>Saisie!F45</f>
        <v>0</v>
      </c>
      <c r="L45" s="18" t="str">
        <f>IF(Saisie!$B45="o","75","225")</f>
        <v>225</v>
      </c>
      <c r="M45" s="20">
        <f t="shared" si="3"/>
        <v>0</v>
      </c>
      <c r="N45" s="17">
        <f>Saisie!G45</f>
        <v>0</v>
      </c>
      <c r="O45" s="18" t="str">
        <f>IF(Saisie!$B45="o","75","225")</f>
        <v>225</v>
      </c>
      <c r="P45" s="20">
        <f t="shared" si="4"/>
        <v>0</v>
      </c>
      <c r="Q45" s="17">
        <f>Saisie!H45</f>
        <v>0</v>
      </c>
      <c r="R45" s="18" t="str">
        <f>IF(Saisie!$B45="o","75","225")</f>
        <v>225</v>
      </c>
      <c r="S45" s="20">
        <f t="shared" si="5"/>
        <v>0</v>
      </c>
      <c r="T45" s="17">
        <f>Saisie!I45</f>
        <v>0</v>
      </c>
      <c r="U45" s="18" t="str">
        <f>IF(Saisie!$B45="o","75","225")</f>
        <v>225</v>
      </c>
      <c r="V45" s="20">
        <f t="shared" si="6"/>
        <v>0</v>
      </c>
      <c r="W45" s="17">
        <f>Saisie!J45</f>
        <v>0</v>
      </c>
      <c r="X45" s="18">
        <f t="shared" si="7"/>
        <v>0</v>
      </c>
      <c r="Y45" s="22">
        <f t="shared" si="8"/>
        <v>0</v>
      </c>
    </row>
    <row r="46" spans="1:25" x14ac:dyDescent="0.25">
      <c r="A46" s="17">
        <f>Saisie!A46</f>
        <v>0</v>
      </c>
      <c r="B46" s="17">
        <f>Saisie!C46</f>
        <v>0</v>
      </c>
      <c r="C46" s="28" t="str">
        <f>IF(Saisie!$B46="o","38","113")</f>
        <v>113</v>
      </c>
      <c r="D46" s="18">
        <f t="shared" si="0"/>
        <v>0</v>
      </c>
      <c r="E46" s="17">
        <f>Saisie!D46</f>
        <v>0</v>
      </c>
      <c r="F46" s="18" t="str">
        <f>IF(Saisie!$B46="o","38","113")</f>
        <v>113</v>
      </c>
      <c r="G46" s="18">
        <f t="shared" si="1"/>
        <v>0</v>
      </c>
      <c r="H46" s="19">
        <f>Saisie!E46</f>
        <v>0</v>
      </c>
      <c r="I46" s="18" t="str">
        <f>IF(Saisie!$B46="o","38","113")</f>
        <v>113</v>
      </c>
      <c r="J46" s="20">
        <f t="shared" si="2"/>
        <v>0</v>
      </c>
      <c r="K46" s="21">
        <f>Saisie!F46</f>
        <v>0</v>
      </c>
      <c r="L46" s="18" t="str">
        <f>IF(Saisie!$B46="o","75","225")</f>
        <v>225</v>
      </c>
      <c r="M46" s="20">
        <f t="shared" si="3"/>
        <v>0</v>
      </c>
      <c r="N46" s="17">
        <f>Saisie!G46</f>
        <v>0</v>
      </c>
      <c r="O46" s="18" t="str">
        <f>IF(Saisie!$B46="o","75","225")</f>
        <v>225</v>
      </c>
      <c r="P46" s="20">
        <f t="shared" si="4"/>
        <v>0</v>
      </c>
      <c r="Q46" s="17">
        <f>Saisie!H46</f>
        <v>0</v>
      </c>
      <c r="R46" s="18" t="str">
        <f>IF(Saisie!$B46="o","75","225")</f>
        <v>225</v>
      </c>
      <c r="S46" s="20">
        <f t="shared" si="5"/>
        <v>0</v>
      </c>
      <c r="T46" s="17">
        <f>Saisie!I46</f>
        <v>0</v>
      </c>
      <c r="U46" s="18" t="str">
        <f>IF(Saisie!$B46="o","75","225")</f>
        <v>225</v>
      </c>
      <c r="V46" s="20">
        <f t="shared" si="6"/>
        <v>0</v>
      </c>
      <c r="W46" s="17">
        <f>Saisie!J46</f>
        <v>0</v>
      </c>
      <c r="X46" s="18">
        <f t="shared" si="7"/>
        <v>0</v>
      </c>
      <c r="Y46" s="22">
        <f t="shared" si="8"/>
        <v>0</v>
      </c>
    </row>
    <row r="47" spans="1:25" x14ac:dyDescent="0.25">
      <c r="A47" s="17">
        <f>Saisie!A47</f>
        <v>0</v>
      </c>
      <c r="B47" s="17">
        <f>Saisie!C47</f>
        <v>0</v>
      </c>
      <c r="C47" s="28" t="str">
        <f>IF(Saisie!$B47="o","38","113")</f>
        <v>113</v>
      </c>
      <c r="D47" s="18">
        <f t="shared" si="0"/>
        <v>0</v>
      </c>
      <c r="E47" s="17">
        <f>Saisie!D47</f>
        <v>0</v>
      </c>
      <c r="F47" s="18" t="str">
        <f>IF(Saisie!$B47="o","38","113")</f>
        <v>113</v>
      </c>
      <c r="G47" s="18">
        <f t="shared" si="1"/>
        <v>0</v>
      </c>
      <c r="H47" s="19">
        <f>Saisie!E47</f>
        <v>0</v>
      </c>
      <c r="I47" s="18" t="str">
        <f>IF(Saisie!$B47="o","38","113")</f>
        <v>113</v>
      </c>
      <c r="J47" s="20">
        <f t="shared" si="2"/>
        <v>0</v>
      </c>
      <c r="K47" s="21">
        <f>Saisie!F47</f>
        <v>0</v>
      </c>
      <c r="L47" s="18" t="str">
        <f>IF(Saisie!$B47="o","75","225")</f>
        <v>225</v>
      </c>
      <c r="M47" s="20">
        <f t="shared" si="3"/>
        <v>0</v>
      </c>
      <c r="N47" s="17">
        <f>Saisie!G47</f>
        <v>0</v>
      </c>
      <c r="O47" s="18" t="str">
        <f>IF(Saisie!$B47="o","75","225")</f>
        <v>225</v>
      </c>
      <c r="P47" s="20">
        <f t="shared" si="4"/>
        <v>0</v>
      </c>
      <c r="Q47" s="17">
        <f>Saisie!H47</f>
        <v>0</v>
      </c>
      <c r="R47" s="18" t="str">
        <f>IF(Saisie!$B47="o","75","225")</f>
        <v>225</v>
      </c>
      <c r="S47" s="20">
        <f t="shared" si="5"/>
        <v>0</v>
      </c>
      <c r="T47" s="17">
        <f>Saisie!I47</f>
        <v>0</v>
      </c>
      <c r="U47" s="18" t="str">
        <f>IF(Saisie!$B47="o","75","225")</f>
        <v>225</v>
      </c>
      <c r="V47" s="20">
        <f t="shared" si="6"/>
        <v>0</v>
      </c>
      <c r="W47" s="17">
        <f>Saisie!J47</f>
        <v>0</v>
      </c>
      <c r="X47" s="18">
        <f t="shared" si="7"/>
        <v>0</v>
      </c>
      <c r="Y47" s="22">
        <f t="shared" si="8"/>
        <v>0</v>
      </c>
    </row>
    <row r="48" spans="1:25" x14ac:dyDescent="0.25">
      <c r="A48" s="17">
        <f>Saisie!A48</f>
        <v>0</v>
      </c>
      <c r="B48" s="17">
        <f>Saisie!C48</f>
        <v>0</v>
      </c>
      <c r="C48" s="28" t="str">
        <f>IF(Saisie!$B48="o","38","113")</f>
        <v>113</v>
      </c>
      <c r="D48" s="18">
        <f t="shared" si="0"/>
        <v>0</v>
      </c>
      <c r="E48" s="17">
        <f>Saisie!D48</f>
        <v>0</v>
      </c>
      <c r="F48" s="18" t="str">
        <f>IF(Saisie!$B48="o","38","113")</f>
        <v>113</v>
      </c>
      <c r="G48" s="18">
        <f t="shared" si="1"/>
        <v>0</v>
      </c>
      <c r="H48" s="19">
        <f>Saisie!E48</f>
        <v>0</v>
      </c>
      <c r="I48" s="18" t="str">
        <f>IF(Saisie!$B48="o","38","113")</f>
        <v>113</v>
      </c>
      <c r="J48" s="20">
        <f t="shared" si="2"/>
        <v>0</v>
      </c>
      <c r="K48" s="21">
        <f>Saisie!F48</f>
        <v>0</v>
      </c>
      <c r="L48" s="18" t="str">
        <f>IF(Saisie!$B48="o","75","225")</f>
        <v>225</v>
      </c>
      <c r="M48" s="20">
        <f t="shared" si="3"/>
        <v>0</v>
      </c>
      <c r="N48" s="17">
        <f>Saisie!G48</f>
        <v>0</v>
      </c>
      <c r="O48" s="18" t="str">
        <f>IF(Saisie!$B48="o","75","225")</f>
        <v>225</v>
      </c>
      <c r="P48" s="20">
        <f t="shared" si="4"/>
        <v>0</v>
      </c>
      <c r="Q48" s="17">
        <f>Saisie!H48</f>
        <v>0</v>
      </c>
      <c r="R48" s="18" t="str">
        <f>IF(Saisie!$B48="o","75","225")</f>
        <v>225</v>
      </c>
      <c r="S48" s="20">
        <f t="shared" si="5"/>
        <v>0</v>
      </c>
      <c r="T48" s="17">
        <f>Saisie!I48</f>
        <v>0</v>
      </c>
      <c r="U48" s="18" t="str">
        <f>IF(Saisie!$B48="o","75","225")</f>
        <v>225</v>
      </c>
      <c r="V48" s="20">
        <f t="shared" si="6"/>
        <v>0</v>
      </c>
      <c r="W48" s="17">
        <f>Saisie!J48</f>
        <v>0</v>
      </c>
      <c r="X48" s="18">
        <f t="shared" si="7"/>
        <v>0</v>
      </c>
      <c r="Y48" s="22">
        <f t="shared" si="8"/>
        <v>0</v>
      </c>
    </row>
    <row r="49" spans="1:25" x14ac:dyDescent="0.25">
      <c r="A49" s="17">
        <f>Saisie!A49</f>
        <v>0</v>
      </c>
      <c r="B49" s="17">
        <f>Saisie!C49</f>
        <v>0</v>
      </c>
      <c r="C49" s="28" t="str">
        <f>IF(Saisie!$B49="o","38","113")</f>
        <v>113</v>
      </c>
      <c r="D49" s="18">
        <f t="shared" si="0"/>
        <v>0</v>
      </c>
      <c r="E49" s="17">
        <f>Saisie!D49</f>
        <v>0</v>
      </c>
      <c r="F49" s="18" t="str">
        <f>IF(Saisie!$B49="o","38","113")</f>
        <v>113</v>
      </c>
      <c r="G49" s="18">
        <f t="shared" si="1"/>
        <v>0</v>
      </c>
      <c r="H49" s="19">
        <f>Saisie!E49</f>
        <v>0</v>
      </c>
      <c r="I49" s="18" t="str">
        <f>IF(Saisie!$B49="o","38","113")</f>
        <v>113</v>
      </c>
      <c r="J49" s="20">
        <f t="shared" si="2"/>
        <v>0</v>
      </c>
      <c r="K49" s="21">
        <f>Saisie!F49</f>
        <v>0</v>
      </c>
      <c r="L49" s="18" t="str">
        <f>IF(Saisie!$B49="o","75","225")</f>
        <v>225</v>
      </c>
      <c r="M49" s="20">
        <f t="shared" si="3"/>
        <v>0</v>
      </c>
      <c r="N49" s="17">
        <f>Saisie!G49</f>
        <v>0</v>
      </c>
      <c r="O49" s="18" t="str">
        <f>IF(Saisie!$B49="o","75","225")</f>
        <v>225</v>
      </c>
      <c r="P49" s="20">
        <f t="shared" si="4"/>
        <v>0</v>
      </c>
      <c r="Q49" s="17">
        <f>Saisie!H49</f>
        <v>0</v>
      </c>
      <c r="R49" s="18" t="str">
        <f>IF(Saisie!$B49="o","75","225")</f>
        <v>225</v>
      </c>
      <c r="S49" s="20">
        <f t="shared" si="5"/>
        <v>0</v>
      </c>
      <c r="T49" s="17">
        <f>Saisie!I49</f>
        <v>0</v>
      </c>
      <c r="U49" s="18" t="str">
        <f>IF(Saisie!$B49="o","75","225")</f>
        <v>225</v>
      </c>
      <c r="V49" s="20">
        <f t="shared" si="6"/>
        <v>0</v>
      </c>
      <c r="W49" s="17">
        <f>Saisie!J49</f>
        <v>0</v>
      </c>
      <c r="X49" s="18">
        <f t="shared" si="7"/>
        <v>0</v>
      </c>
      <c r="Y49" s="22">
        <f t="shared" si="8"/>
        <v>0</v>
      </c>
    </row>
    <row r="50" spans="1:25" x14ac:dyDescent="0.25">
      <c r="A50" s="17">
        <f>Saisie!A50</f>
        <v>0</v>
      </c>
      <c r="B50" s="17">
        <f>Saisie!C50</f>
        <v>0</v>
      </c>
      <c r="C50" s="28" t="str">
        <f>IF(Saisie!$B50="o","38","113")</f>
        <v>113</v>
      </c>
      <c r="D50" s="18">
        <f t="shared" si="0"/>
        <v>0</v>
      </c>
      <c r="E50" s="17">
        <f>Saisie!D50</f>
        <v>0</v>
      </c>
      <c r="F50" s="18" t="str">
        <f>IF(Saisie!$B50="o","38","113")</f>
        <v>113</v>
      </c>
      <c r="G50" s="18">
        <f t="shared" si="1"/>
        <v>0</v>
      </c>
      <c r="H50" s="19">
        <f>Saisie!E50</f>
        <v>0</v>
      </c>
      <c r="I50" s="18" t="str">
        <f>IF(Saisie!$B50="o","38","113")</f>
        <v>113</v>
      </c>
      <c r="J50" s="20">
        <f t="shared" si="2"/>
        <v>0</v>
      </c>
      <c r="K50" s="21">
        <f>Saisie!F50</f>
        <v>0</v>
      </c>
      <c r="L50" s="18" t="str">
        <f>IF(Saisie!$B50="o","75","225")</f>
        <v>225</v>
      </c>
      <c r="M50" s="20">
        <f t="shared" si="3"/>
        <v>0</v>
      </c>
      <c r="N50" s="17">
        <f>Saisie!G50</f>
        <v>0</v>
      </c>
      <c r="O50" s="18" t="str">
        <f>IF(Saisie!$B50="o","75","225")</f>
        <v>225</v>
      </c>
      <c r="P50" s="20">
        <f t="shared" si="4"/>
        <v>0</v>
      </c>
      <c r="Q50" s="17">
        <f>Saisie!H50</f>
        <v>0</v>
      </c>
      <c r="R50" s="18" t="str">
        <f>IF(Saisie!$B50="o","75","225")</f>
        <v>225</v>
      </c>
      <c r="S50" s="20">
        <f t="shared" si="5"/>
        <v>0</v>
      </c>
      <c r="T50" s="17">
        <f>Saisie!I50</f>
        <v>0</v>
      </c>
      <c r="U50" s="18" t="str">
        <f>IF(Saisie!$B50="o","75","225")</f>
        <v>225</v>
      </c>
      <c r="V50" s="20">
        <f t="shared" si="6"/>
        <v>0</v>
      </c>
      <c r="W50" s="17">
        <f>Saisie!J50</f>
        <v>0</v>
      </c>
      <c r="X50" s="18">
        <f t="shared" si="7"/>
        <v>0</v>
      </c>
      <c r="Y50" s="22">
        <f t="shared" si="8"/>
        <v>0</v>
      </c>
    </row>
    <row r="51" spans="1:25" x14ac:dyDescent="0.25">
      <c r="A51" s="17">
        <f>Saisie!A51</f>
        <v>0</v>
      </c>
      <c r="B51" s="17">
        <f>Saisie!C51</f>
        <v>0</v>
      </c>
      <c r="C51" s="28" t="str">
        <f>IF(Saisie!$B51="o","38","113")</f>
        <v>113</v>
      </c>
      <c r="D51" s="18">
        <f t="shared" si="0"/>
        <v>0</v>
      </c>
      <c r="E51" s="17">
        <f>Saisie!D51</f>
        <v>0</v>
      </c>
      <c r="F51" s="18" t="str">
        <f>IF(Saisie!$B51="o","38","113")</f>
        <v>113</v>
      </c>
      <c r="G51" s="18">
        <f t="shared" si="1"/>
        <v>0</v>
      </c>
      <c r="H51" s="19">
        <f>Saisie!E51</f>
        <v>0</v>
      </c>
      <c r="I51" s="18" t="str">
        <f>IF(Saisie!$B51="o","38","113")</f>
        <v>113</v>
      </c>
      <c r="J51" s="20">
        <f t="shared" si="2"/>
        <v>0</v>
      </c>
      <c r="K51" s="21">
        <f>Saisie!F51</f>
        <v>0</v>
      </c>
      <c r="L51" s="18" t="str">
        <f>IF(Saisie!$B51="o","75","225")</f>
        <v>225</v>
      </c>
      <c r="M51" s="20">
        <f t="shared" si="3"/>
        <v>0</v>
      </c>
      <c r="N51" s="17">
        <f>Saisie!G51</f>
        <v>0</v>
      </c>
      <c r="O51" s="18" t="str">
        <f>IF(Saisie!$B51="o","75","225")</f>
        <v>225</v>
      </c>
      <c r="P51" s="20">
        <f t="shared" si="4"/>
        <v>0</v>
      </c>
      <c r="Q51" s="17">
        <f>Saisie!H51</f>
        <v>0</v>
      </c>
      <c r="R51" s="18" t="str">
        <f>IF(Saisie!$B51="o","75","225")</f>
        <v>225</v>
      </c>
      <c r="S51" s="20">
        <f t="shared" si="5"/>
        <v>0</v>
      </c>
      <c r="T51" s="17">
        <f>Saisie!I51</f>
        <v>0</v>
      </c>
      <c r="U51" s="18" t="str">
        <f>IF(Saisie!$B51="o","75","225")</f>
        <v>225</v>
      </c>
      <c r="V51" s="20">
        <f t="shared" si="6"/>
        <v>0</v>
      </c>
      <c r="W51" s="17">
        <f>Saisie!J51</f>
        <v>0</v>
      </c>
      <c r="X51" s="18">
        <f t="shared" si="7"/>
        <v>0</v>
      </c>
      <c r="Y51" s="22">
        <f t="shared" si="8"/>
        <v>0</v>
      </c>
    </row>
    <row r="52" spans="1:25" x14ac:dyDescent="0.25">
      <c r="A52" s="17">
        <f>Saisie!A52</f>
        <v>0</v>
      </c>
      <c r="B52" s="17">
        <f>Saisie!C52</f>
        <v>0</v>
      </c>
      <c r="C52" s="28" t="str">
        <f>IF(Saisie!$B52="o","38","113")</f>
        <v>113</v>
      </c>
      <c r="D52" s="18">
        <f t="shared" si="0"/>
        <v>0</v>
      </c>
      <c r="E52" s="17">
        <f>Saisie!D52</f>
        <v>0</v>
      </c>
      <c r="F52" s="18" t="str">
        <f>IF(Saisie!$B52="o","38","113")</f>
        <v>113</v>
      </c>
      <c r="G52" s="18">
        <f t="shared" si="1"/>
        <v>0</v>
      </c>
      <c r="H52" s="19">
        <f>Saisie!E52</f>
        <v>0</v>
      </c>
      <c r="I52" s="18" t="str">
        <f>IF(Saisie!$B52="o","38","113")</f>
        <v>113</v>
      </c>
      <c r="J52" s="20">
        <f t="shared" si="2"/>
        <v>0</v>
      </c>
      <c r="K52" s="21">
        <f>Saisie!F52</f>
        <v>0</v>
      </c>
      <c r="L52" s="18" t="str">
        <f>IF(Saisie!$B52="o","75","225")</f>
        <v>225</v>
      </c>
      <c r="M52" s="20">
        <f t="shared" si="3"/>
        <v>0</v>
      </c>
      <c r="N52" s="17">
        <f>Saisie!G52</f>
        <v>0</v>
      </c>
      <c r="O52" s="18" t="str">
        <f>IF(Saisie!$B52="o","75","225")</f>
        <v>225</v>
      </c>
      <c r="P52" s="20">
        <f t="shared" si="4"/>
        <v>0</v>
      </c>
      <c r="Q52" s="17">
        <f>Saisie!H52</f>
        <v>0</v>
      </c>
      <c r="R52" s="18" t="str">
        <f>IF(Saisie!$B52="o","75","225")</f>
        <v>225</v>
      </c>
      <c r="S52" s="20">
        <f t="shared" si="5"/>
        <v>0</v>
      </c>
      <c r="T52" s="17">
        <f>Saisie!I52</f>
        <v>0</v>
      </c>
      <c r="U52" s="18" t="str">
        <f>IF(Saisie!$B52="o","75","225")</f>
        <v>225</v>
      </c>
      <c r="V52" s="20">
        <f t="shared" si="6"/>
        <v>0</v>
      </c>
      <c r="W52" s="17">
        <f>Saisie!J52</f>
        <v>0</v>
      </c>
      <c r="X52" s="18">
        <f t="shared" si="7"/>
        <v>0</v>
      </c>
      <c r="Y52" s="22">
        <f t="shared" si="8"/>
        <v>0</v>
      </c>
    </row>
    <row r="53" spans="1:25" x14ac:dyDescent="0.25">
      <c r="A53" s="17">
        <f>Saisie!A53</f>
        <v>0</v>
      </c>
      <c r="B53" s="17">
        <f>Saisie!C53</f>
        <v>0</v>
      </c>
      <c r="C53" s="28" t="str">
        <f>IF(Saisie!$B53="o","38","113")</f>
        <v>113</v>
      </c>
      <c r="D53" s="18">
        <f t="shared" si="0"/>
        <v>0</v>
      </c>
      <c r="E53" s="17">
        <f>Saisie!D53</f>
        <v>0</v>
      </c>
      <c r="F53" s="18" t="str">
        <f>IF(Saisie!$B53="o","38","113")</f>
        <v>113</v>
      </c>
      <c r="G53" s="18">
        <f t="shared" si="1"/>
        <v>0</v>
      </c>
      <c r="H53" s="19">
        <f>Saisie!E53</f>
        <v>0</v>
      </c>
      <c r="I53" s="18" t="str">
        <f>IF(Saisie!$B53="o","38","113")</f>
        <v>113</v>
      </c>
      <c r="J53" s="20">
        <f t="shared" si="2"/>
        <v>0</v>
      </c>
      <c r="K53" s="21">
        <f>Saisie!F53</f>
        <v>0</v>
      </c>
      <c r="L53" s="18" t="str">
        <f>IF(Saisie!$B53="o","75","225")</f>
        <v>225</v>
      </c>
      <c r="M53" s="20">
        <f t="shared" si="3"/>
        <v>0</v>
      </c>
      <c r="N53" s="17">
        <f>Saisie!G53</f>
        <v>0</v>
      </c>
      <c r="O53" s="18" t="str">
        <f>IF(Saisie!$B53="o","75","225")</f>
        <v>225</v>
      </c>
      <c r="P53" s="20">
        <f t="shared" si="4"/>
        <v>0</v>
      </c>
      <c r="Q53" s="17">
        <f>Saisie!H53</f>
        <v>0</v>
      </c>
      <c r="R53" s="18" t="str">
        <f>IF(Saisie!$B53="o","75","225")</f>
        <v>225</v>
      </c>
      <c r="S53" s="20">
        <f t="shared" si="5"/>
        <v>0</v>
      </c>
      <c r="T53" s="17">
        <f>Saisie!I53</f>
        <v>0</v>
      </c>
      <c r="U53" s="18" t="str">
        <f>IF(Saisie!$B53="o","75","225")</f>
        <v>225</v>
      </c>
      <c r="V53" s="20">
        <f t="shared" si="6"/>
        <v>0</v>
      </c>
      <c r="W53" s="17">
        <f>Saisie!J53</f>
        <v>0</v>
      </c>
      <c r="X53" s="18">
        <f t="shared" si="7"/>
        <v>0</v>
      </c>
      <c r="Y53" s="22">
        <f t="shared" si="8"/>
        <v>0</v>
      </c>
    </row>
  </sheetData>
  <autoFilter ref="A2:A12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0"/>
  <sheetViews>
    <sheetView tabSelected="1" topLeftCell="A43" workbookViewId="0">
      <selection activeCell="F1" sqref="F1"/>
    </sheetView>
  </sheetViews>
  <sheetFormatPr baseColWidth="10" defaultRowHeight="15" x14ac:dyDescent="0.25"/>
  <cols>
    <col min="1" max="1" width="11.42578125" style="24"/>
    <col min="6" max="6" width="11.42578125" style="24"/>
  </cols>
  <sheetData>
    <row r="1" spans="1:7" x14ac:dyDescent="0.25">
      <c r="A1" s="44"/>
      <c r="B1" s="45"/>
      <c r="C1" s="45"/>
      <c r="D1" s="45"/>
      <c r="E1" s="45" t="s">
        <v>42</v>
      </c>
      <c r="F1" s="55">
        <f>Saisie!L4</f>
        <v>42607</v>
      </c>
      <c r="G1" s="45"/>
    </row>
    <row r="2" spans="1:7" ht="16.5" customHeight="1" x14ac:dyDescent="0.25">
      <c r="A2" s="44"/>
      <c r="B2" s="45"/>
      <c r="C2" s="45"/>
      <c r="D2" s="45"/>
      <c r="E2" s="45"/>
      <c r="F2" s="46"/>
      <c r="G2" s="45"/>
    </row>
    <row r="3" spans="1:7" ht="15" customHeight="1" x14ac:dyDescent="0.25">
      <c r="A3" s="44"/>
      <c r="B3" s="45"/>
      <c r="C3" s="45"/>
      <c r="D3" s="47"/>
      <c r="E3" s="66" t="s">
        <v>39</v>
      </c>
      <c r="F3" s="66"/>
      <c r="G3" s="66"/>
    </row>
    <row r="4" spans="1:7" ht="15" customHeight="1" x14ac:dyDescent="0.25">
      <c r="A4" s="44"/>
      <c r="B4" s="45"/>
      <c r="C4" s="45"/>
      <c r="D4" s="45"/>
      <c r="E4" s="66"/>
      <c r="F4" s="66"/>
      <c r="G4" s="66"/>
    </row>
    <row r="5" spans="1:7" x14ac:dyDescent="0.25">
      <c r="A5" s="44"/>
      <c r="B5" s="45"/>
      <c r="C5" s="45"/>
      <c r="D5" s="45"/>
      <c r="E5" s="47"/>
      <c r="F5" s="47"/>
      <c r="G5" s="47"/>
    </row>
    <row r="6" spans="1:7" x14ac:dyDescent="0.25">
      <c r="A6" s="44"/>
      <c r="B6" s="45"/>
      <c r="C6" s="45"/>
      <c r="D6" s="45"/>
      <c r="E6" s="45" t="s">
        <v>40</v>
      </c>
      <c r="F6" s="44"/>
      <c r="G6" s="45"/>
    </row>
    <row r="7" spans="1:7" x14ac:dyDescent="0.25">
      <c r="A7" s="44"/>
      <c r="B7" s="45"/>
      <c r="C7" s="45"/>
      <c r="D7" s="45"/>
      <c r="E7" s="45"/>
      <c r="F7" s="44"/>
      <c r="G7" s="45"/>
    </row>
    <row r="8" spans="1:7" ht="15.75" customHeight="1" x14ac:dyDescent="0.25">
      <c r="A8" s="44"/>
      <c r="B8" s="45"/>
      <c r="C8" s="45"/>
      <c r="D8" s="45"/>
      <c r="E8" s="82" t="str">
        <f>Saisie!A4</f>
        <v>ASPTT ORLEANS</v>
      </c>
      <c r="F8" s="82"/>
      <c r="G8" s="82"/>
    </row>
    <row r="9" spans="1:7" ht="15" customHeight="1" x14ac:dyDescent="0.25">
      <c r="A9" s="44"/>
      <c r="B9" s="45"/>
      <c r="C9" s="45"/>
      <c r="D9" s="45"/>
      <c r="E9" s="82"/>
      <c r="F9" s="82"/>
      <c r="G9" s="82"/>
    </row>
    <row r="10" spans="1:7" x14ac:dyDescent="0.25">
      <c r="A10" s="68" t="s">
        <v>65</v>
      </c>
      <c r="B10" s="68"/>
      <c r="C10" s="45"/>
      <c r="D10" s="45"/>
      <c r="E10" s="45"/>
      <c r="F10" s="44"/>
      <c r="G10" s="45"/>
    </row>
    <row r="11" spans="1:7" x14ac:dyDescent="0.25">
      <c r="A11" s="68" t="s">
        <v>66</v>
      </c>
      <c r="B11" s="68"/>
      <c r="C11" s="45"/>
      <c r="D11" s="45"/>
      <c r="E11" s="45"/>
      <c r="F11" s="44"/>
      <c r="G11" s="45"/>
    </row>
    <row r="12" spans="1:7" x14ac:dyDescent="0.25">
      <c r="A12" s="44"/>
      <c r="B12" s="45"/>
      <c r="C12" s="45"/>
      <c r="D12" s="45"/>
      <c r="E12" s="45"/>
      <c r="F12" s="44"/>
      <c r="G12" s="45"/>
    </row>
    <row r="13" spans="1:7" x14ac:dyDescent="0.25">
      <c r="A13" s="44"/>
      <c r="B13" s="45"/>
      <c r="C13" s="45"/>
      <c r="D13" s="45"/>
      <c r="E13" s="45"/>
      <c r="F13" s="44"/>
      <c r="G13" s="45"/>
    </row>
    <row r="14" spans="1:7" x14ac:dyDescent="0.25">
      <c r="A14" s="44"/>
      <c r="B14" s="45"/>
      <c r="C14" s="45"/>
      <c r="D14" s="45"/>
      <c r="E14" s="45"/>
      <c r="F14" s="44"/>
      <c r="G14" s="45"/>
    </row>
    <row r="15" spans="1:7" x14ac:dyDescent="0.25">
      <c r="A15" s="48" t="s">
        <v>41</v>
      </c>
      <c r="B15" s="45" t="s">
        <v>47</v>
      </c>
      <c r="C15" s="45"/>
      <c r="D15" s="45"/>
      <c r="E15" s="45"/>
      <c r="F15" s="44"/>
      <c r="G15" s="45"/>
    </row>
    <row r="16" spans="1:7" x14ac:dyDescent="0.25">
      <c r="A16" s="44"/>
      <c r="B16" s="45"/>
      <c r="C16" s="45"/>
      <c r="D16" s="45"/>
      <c r="E16" s="45"/>
      <c r="F16" s="44"/>
      <c r="G16" s="45"/>
    </row>
    <row r="17" spans="1:7" x14ac:dyDescent="0.25">
      <c r="A17" s="44"/>
      <c r="B17" s="45"/>
      <c r="C17" s="45"/>
      <c r="D17" s="45"/>
      <c r="E17" s="45"/>
      <c r="F17" s="44"/>
      <c r="G17" s="45"/>
    </row>
    <row r="18" spans="1:7" x14ac:dyDescent="0.25">
      <c r="A18" s="44"/>
      <c r="B18" s="45"/>
      <c r="C18" s="45"/>
      <c r="D18" s="45"/>
      <c r="E18" s="45"/>
      <c r="F18" s="44"/>
      <c r="G18" s="45"/>
    </row>
    <row r="19" spans="1:7" x14ac:dyDescent="0.25">
      <c r="A19" s="69" t="s">
        <v>46</v>
      </c>
      <c r="B19" s="70"/>
      <c r="C19" s="70"/>
      <c r="D19" s="49" t="s">
        <v>43</v>
      </c>
      <c r="E19" s="56">
        <f>Saisie!K4</f>
        <v>1</v>
      </c>
      <c r="F19" s="50"/>
      <c r="G19" s="51"/>
    </row>
    <row r="20" spans="1:7" x14ac:dyDescent="0.25">
      <c r="A20" s="44"/>
      <c r="B20" s="45"/>
      <c r="C20" s="45"/>
      <c r="D20" s="45"/>
      <c r="E20" s="45"/>
      <c r="F20" s="44"/>
      <c r="G20" s="45"/>
    </row>
    <row r="21" spans="1:7" x14ac:dyDescent="0.25">
      <c r="A21" s="48" t="s">
        <v>44</v>
      </c>
      <c r="B21" s="92" t="s">
        <v>62</v>
      </c>
      <c r="C21" s="92"/>
      <c r="D21" s="92"/>
      <c r="E21" s="92"/>
      <c r="F21" s="48" t="s">
        <v>63</v>
      </c>
      <c r="G21" s="48" t="s">
        <v>45</v>
      </c>
    </row>
    <row r="22" spans="1:7" x14ac:dyDescent="0.25">
      <c r="A22" s="57" t="str">
        <f>IF(Saisie!C4=0,"",Saisie!C4)</f>
        <v/>
      </c>
      <c r="B22" s="62" t="str">
        <f>IF(Saisie!C4=0,"","1/2 Formation(s) N1")</f>
        <v/>
      </c>
      <c r="C22" s="62"/>
      <c r="D22" s="62"/>
      <c r="E22" s="62"/>
      <c r="F22" s="58" t="str">
        <f>IF(Saisie!C4=0,"",'Montant détaillé factures'!C4)</f>
        <v/>
      </c>
      <c r="G22" s="59" t="str">
        <f>IF(Saisie!C4=0,"",'Montant détaillé factures'!D4)</f>
        <v/>
      </c>
    </row>
    <row r="23" spans="1:7" x14ac:dyDescent="0.25">
      <c r="A23" s="57">
        <f>IF(Saisie!D4=0,"",Saisie!D4)</f>
        <v>1</v>
      </c>
      <c r="B23" s="62" t="str">
        <f>IF(Saisie!D4=0,"","1/2 Formation(s) N2")</f>
        <v>1/2 Formation(s) N2</v>
      </c>
      <c r="C23" s="62"/>
      <c r="D23" s="62"/>
      <c r="E23" s="62"/>
      <c r="F23" s="58" t="str">
        <f>IF(Saisie!D4=0,"",'Montant détaillé factures'!F4)</f>
        <v>113</v>
      </c>
      <c r="G23" s="59">
        <f>IF(Saisie!D4=0,"",'Montant détaillé factures'!G4)</f>
        <v>113</v>
      </c>
    </row>
    <row r="24" spans="1:7" x14ac:dyDescent="0.25">
      <c r="A24" s="57" t="str">
        <f>IF(Saisie!E4=0,"",Saisie!E4)</f>
        <v/>
      </c>
      <c r="B24" s="62" t="str">
        <f>IF(Saisie!E4=0,"","1/2 Formation(s) N3")</f>
        <v/>
      </c>
      <c r="C24" s="62"/>
      <c r="D24" s="62"/>
      <c r="E24" s="62"/>
      <c r="F24" s="58" t="str">
        <f>IF(Saisie!E4=0,"",'Montant détaillé factures'!I4)</f>
        <v/>
      </c>
      <c r="G24" s="59" t="str">
        <f>IF(Saisie!E4=0,"",'Montant détaillé factures'!J4)</f>
        <v/>
      </c>
    </row>
    <row r="25" spans="1:7" x14ac:dyDescent="0.25">
      <c r="A25" s="57">
        <f>IF(Saisie!F4=0,"",Saisie!F4)</f>
        <v>2</v>
      </c>
      <c r="B25" s="62" t="str">
        <f>IF(Saisie!F4=0,""," Formation(s) N1")</f>
        <v xml:space="preserve"> Formation(s) N1</v>
      </c>
      <c r="C25" s="62"/>
      <c r="D25" s="62"/>
      <c r="E25" s="62"/>
      <c r="F25" s="58" t="str">
        <f>IF(Saisie!F4=0,"",'Montant détaillé factures'!L4)</f>
        <v>225</v>
      </c>
      <c r="G25" s="59">
        <f>IF(Saisie!F4=0,"",'Montant détaillé factures'!M4)</f>
        <v>450</v>
      </c>
    </row>
    <row r="26" spans="1:7" x14ac:dyDescent="0.25">
      <c r="A26" s="57" t="str">
        <f>IF(Saisie!G4=0,"",Saisie!G4)</f>
        <v/>
      </c>
      <c r="B26" s="62" t="str">
        <f>IF(Saisie!G4=0,""," Formation(s) N2")</f>
        <v/>
      </c>
      <c r="C26" s="62"/>
      <c r="D26" s="62"/>
      <c r="E26" s="62"/>
      <c r="F26" s="58" t="str">
        <f>IF(Saisie!G4=0,"",'Montant détaillé factures'!O4)</f>
        <v/>
      </c>
      <c r="G26" s="59" t="str">
        <f>IF(Saisie!G4=0,"",'Montant détaillé factures'!P4)</f>
        <v/>
      </c>
    </row>
    <row r="27" spans="1:7" x14ac:dyDescent="0.25">
      <c r="A27" s="57">
        <f>IF(Saisie!H4=0,"",Saisie!H4)</f>
        <v>2</v>
      </c>
      <c r="B27" s="62" t="str">
        <f>IF(Saisie!H4=0,""," Formation(s) N3")</f>
        <v xml:space="preserve"> Formation(s) N3</v>
      </c>
      <c r="C27" s="62"/>
      <c r="D27" s="62"/>
      <c r="E27" s="62"/>
      <c r="F27" s="58" t="str">
        <f>IF(Saisie!H4=0,"",'Montant détaillé factures'!R4)</f>
        <v>225</v>
      </c>
      <c r="G27" s="59">
        <f>IF(Saisie!H4=0,"",'Montant détaillé factures'!S4)</f>
        <v>450</v>
      </c>
    </row>
    <row r="28" spans="1:7" x14ac:dyDescent="0.25">
      <c r="A28" s="57" t="str">
        <f>IF(Saisie!I4=0,"",Saisie!I4)</f>
        <v/>
      </c>
      <c r="B28" s="62" t="str">
        <f>IF(Saisie!I4=0,""," Formation(s) N4")</f>
        <v/>
      </c>
      <c r="C28" s="62"/>
      <c r="D28" s="62"/>
      <c r="E28" s="62"/>
      <c r="F28" s="58" t="str">
        <f>IF(Saisie!I4=0,"",'Montant détaillé factures'!U4)</f>
        <v/>
      </c>
      <c r="G28" s="59" t="str">
        <f>IF(Saisie!I4=0,"",'Montant détaillé factures'!V4)</f>
        <v/>
      </c>
    </row>
    <row r="29" spans="1:7" x14ac:dyDescent="0.25">
      <c r="A29" s="57">
        <f>IF(Saisie!J4=0,"",Saisie!J4)</f>
        <v>1</v>
      </c>
      <c r="B29" s="63" t="str">
        <f>IF(Saisie!J4=0,""," Livret(s) de juges")</f>
        <v xml:space="preserve"> Livret(s) de juges</v>
      </c>
      <c r="C29" s="64"/>
      <c r="D29" s="64"/>
      <c r="E29" s="65"/>
      <c r="F29" s="60">
        <f>IF(Saisie!J4=0,"",Tarifs!$C$10)</f>
        <v>5</v>
      </c>
      <c r="G29" s="59">
        <f>IF(Saisie!J4=0,"",'Montant détaillé factures'!X4)</f>
        <v>5</v>
      </c>
    </row>
    <row r="30" spans="1:7" x14ac:dyDescent="0.25">
      <c r="A30" s="44"/>
      <c r="B30" s="45"/>
      <c r="C30" s="45"/>
      <c r="D30" s="45"/>
      <c r="E30" s="45"/>
      <c r="F30" s="44"/>
      <c r="G30" s="45"/>
    </row>
    <row r="31" spans="1:7" ht="15.75" thickBot="1" x14ac:dyDescent="0.3">
      <c r="A31" s="44"/>
      <c r="B31" s="45"/>
      <c r="C31" s="45"/>
      <c r="D31" s="45"/>
      <c r="E31" s="45"/>
      <c r="F31" s="52"/>
      <c r="G31" s="45"/>
    </row>
    <row r="32" spans="1:7" x14ac:dyDescent="0.25">
      <c r="A32" s="44"/>
      <c r="B32" s="45"/>
      <c r="C32" s="45"/>
      <c r="D32" s="74" t="s">
        <v>49</v>
      </c>
      <c r="E32" s="75"/>
      <c r="F32" s="78">
        <f>SUM(G22:G29)</f>
        <v>1018</v>
      </c>
      <c r="G32" s="79"/>
    </row>
    <row r="33" spans="1:7" ht="15.75" thickBot="1" x14ac:dyDescent="0.3">
      <c r="A33" s="44"/>
      <c r="B33" s="45"/>
      <c r="C33" s="53"/>
      <c r="D33" s="76"/>
      <c r="E33" s="77"/>
      <c r="F33" s="80"/>
      <c r="G33" s="81"/>
    </row>
    <row r="34" spans="1:7" x14ac:dyDescent="0.25">
      <c r="A34" s="44"/>
      <c r="B34" s="45"/>
      <c r="C34" s="45"/>
      <c r="D34" s="45"/>
      <c r="E34" s="45"/>
      <c r="F34" s="44"/>
      <c r="G34" s="45"/>
    </row>
    <row r="35" spans="1:7" x14ac:dyDescent="0.25">
      <c r="A35" s="44"/>
      <c r="B35" s="45"/>
      <c r="C35" s="45"/>
      <c r="D35" s="45"/>
      <c r="E35" s="45"/>
      <c r="F35" s="44"/>
      <c r="G35" s="45"/>
    </row>
    <row r="36" spans="1:7" x14ac:dyDescent="0.25">
      <c r="A36" s="44"/>
      <c r="B36" s="45"/>
      <c r="C36" s="45"/>
      <c r="D36" s="45"/>
      <c r="E36" s="45"/>
      <c r="F36" s="44"/>
      <c r="G36" s="45"/>
    </row>
    <row r="37" spans="1:7" ht="15" customHeight="1" x14ac:dyDescent="0.25">
      <c r="A37" s="85" t="s">
        <v>64</v>
      </c>
      <c r="B37" s="85"/>
      <c r="C37" s="85"/>
      <c r="D37" s="85"/>
      <c r="E37" s="85"/>
      <c r="F37" s="85"/>
      <c r="G37" s="85"/>
    </row>
    <row r="38" spans="1:7" x14ac:dyDescent="0.25">
      <c r="A38" s="85"/>
      <c r="B38" s="85"/>
      <c r="C38" s="85"/>
      <c r="D38" s="85"/>
      <c r="E38" s="85"/>
      <c r="F38" s="85"/>
      <c r="G38" s="85"/>
    </row>
    <row r="39" spans="1:7" x14ac:dyDescent="0.25">
      <c r="A39" s="44"/>
      <c r="B39" s="45"/>
      <c r="C39" s="45"/>
      <c r="D39" s="45"/>
      <c r="E39" s="45"/>
      <c r="F39" s="44"/>
      <c r="G39" s="45"/>
    </row>
    <row r="40" spans="1:7" x14ac:dyDescent="0.25">
      <c r="A40" s="44"/>
      <c r="B40" s="45"/>
      <c r="C40" s="45"/>
      <c r="D40" s="45"/>
      <c r="E40" s="45"/>
      <c r="F40" s="44"/>
      <c r="G40" s="45"/>
    </row>
    <row r="41" spans="1:7" x14ac:dyDescent="0.25">
      <c r="A41" s="89" t="s">
        <v>57</v>
      </c>
      <c r="B41" s="89"/>
      <c r="C41" s="89"/>
      <c r="D41" s="90" t="str">
        <f>D19</f>
        <v>JGAM</v>
      </c>
      <c r="E41" s="86">
        <f>E19</f>
        <v>1</v>
      </c>
      <c r="F41" s="88" t="s">
        <v>58</v>
      </c>
      <c r="G41" s="88"/>
    </row>
    <row r="42" spans="1:7" x14ac:dyDescent="0.25">
      <c r="A42" s="89"/>
      <c r="B42" s="89"/>
      <c r="C42" s="89"/>
      <c r="D42" s="91"/>
      <c r="E42" s="87"/>
      <c r="F42" s="88"/>
      <c r="G42" s="88"/>
    </row>
    <row r="43" spans="1:7" x14ac:dyDescent="0.25">
      <c r="A43" s="44"/>
      <c r="B43" s="45"/>
      <c r="C43" s="45"/>
      <c r="D43" s="45"/>
      <c r="E43" s="45"/>
      <c r="F43" s="44"/>
      <c r="G43" s="45"/>
    </row>
    <row r="44" spans="1:7" x14ac:dyDescent="0.25">
      <c r="A44" s="44"/>
      <c r="B44" s="45"/>
      <c r="C44" s="45"/>
      <c r="D44" s="45"/>
      <c r="E44" s="45"/>
      <c r="F44" s="44"/>
      <c r="G44" s="45"/>
    </row>
    <row r="45" spans="1:7" x14ac:dyDescent="0.25">
      <c r="A45" s="83" t="s">
        <v>60</v>
      </c>
      <c r="B45" s="83"/>
      <c r="C45" s="83"/>
      <c r="D45" s="83"/>
      <c r="E45" s="45"/>
      <c r="F45" s="44"/>
      <c r="G45" s="45"/>
    </row>
    <row r="46" spans="1:7" x14ac:dyDescent="0.25">
      <c r="A46" s="44"/>
      <c r="B46" s="45"/>
      <c r="C46" s="45"/>
      <c r="D46" s="45"/>
      <c r="E46" s="45"/>
      <c r="F46" s="44"/>
      <c r="G46" s="45"/>
    </row>
    <row r="47" spans="1:7" ht="15" customHeight="1" x14ac:dyDescent="0.25">
      <c r="A47" s="44"/>
      <c r="B47" s="45"/>
      <c r="C47" s="45"/>
      <c r="D47" s="84" t="s">
        <v>61</v>
      </c>
      <c r="E47" s="84"/>
      <c r="F47" s="84"/>
      <c r="G47" s="84"/>
    </row>
    <row r="48" spans="1:7" x14ac:dyDescent="0.25">
      <c r="A48" s="44"/>
      <c r="B48" s="45"/>
      <c r="C48" s="45"/>
      <c r="D48" s="84"/>
      <c r="E48" s="84"/>
      <c r="F48" s="84"/>
      <c r="G48" s="84"/>
    </row>
    <row r="49" spans="1:7" x14ac:dyDescent="0.25">
      <c r="A49" s="44"/>
      <c r="B49" s="45"/>
      <c r="C49" s="45"/>
      <c r="D49" s="45"/>
      <c r="E49" s="45"/>
      <c r="F49" s="44"/>
      <c r="G49" s="45"/>
    </row>
    <row r="50" spans="1:7" x14ac:dyDescent="0.25">
      <c r="A50" s="44"/>
      <c r="B50" s="45"/>
      <c r="C50" s="45"/>
      <c r="D50" s="54" t="s">
        <v>59</v>
      </c>
      <c r="E50" s="45"/>
      <c r="F50" s="44"/>
      <c r="G50" s="45"/>
    </row>
    <row r="51" spans="1:7" x14ac:dyDescent="0.25">
      <c r="A51" s="44"/>
      <c r="B51" s="45"/>
      <c r="C51" s="45"/>
      <c r="D51" s="45"/>
      <c r="E51" s="45" t="s">
        <v>42</v>
      </c>
      <c r="F51" s="38">
        <f>Saisie!L54</f>
        <v>0</v>
      </c>
      <c r="G51" s="45"/>
    </row>
    <row r="52" spans="1:7" x14ac:dyDescent="0.25">
      <c r="A52" s="44"/>
      <c r="B52" s="45"/>
      <c r="C52" s="45"/>
      <c r="D52" s="45"/>
      <c r="E52" s="45"/>
      <c r="F52" s="46"/>
      <c r="G52" s="45"/>
    </row>
    <row r="53" spans="1:7" x14ac:dyDescent="0.25">
      <c r="A53" s="44"/>
      <c r="B53" s="45"/>
      <c r="C53" s="45"/>
      <c r="D53" s="47"/>
      <c r="E53" s="66" t="s">
        <v>39</v>
      </c>
      <c r="F53" s="66"/>
      <c r="G53" s="66"/>
    </row>
    <row r="54" spans="1:7" x14ac:dyDescent="0.25">
      <c r="A54" s="44"/>
      <c r="B54" s="45"/>
      <c r="C54" s="45"/>
      <c r="D54" s="45"/>
      <c r="E54" s="66"/>
      <c r="F54" s="66"/>
      <c r="G54" s="66"/>
    </row>
    <row r="55" spans="1:7" x14ac:dyDescent="0.25">
      <c r="A55" s="44"/>
      <c r="B55" s="45"/>
      <c r="C55" s="45"/>
      <c r="D55" s="45"/>
      <c r="E55" s="47"/>
      <c r="F55" s="47"/>
      <c r="G55" s="47"/>
    </row>
    <row r="56" spans="1:7" x14ac:dyDescent="0.25">
      <c r="A56" s="44"/>
      <c r="B56" s="45"/>
      <c r="C56" s="45"/>
      <c r="D56" s="45"/>
      <c r="E56" s="45" t="s">
        <v>40</v>
      </c>
      <c r="F56" s="44"/>
      <c r="G56" s="45"/>
    </row>
    <row r="57" spans="1:7" x14ac:dyDescent="0.25">
      <c r="A57" s="44"/>
      <c r="B57" s="45"/>
      <c r="C57" s="45"/>
      <c r="D57" s="45"/>
      <c r="E57" s="45"/>
      <c r="F57" s="44"/>
      <c r="G57" s="45"/>
    </row>
    <row r="58" spans="1:7" x14ac:dyDescent="0.25">
      <c r="A58" s="44"/>
      <c r="B58" s="45"/>
      <c r="C58" s="45"/>
      <c r="D58" s="45"/>
      <c r="E58" s="67">
        <f>Saisie!A54</f>
        <v>0</v>
      </c>
      <c r="F58" s="67"/>
      <c r="G58" s="67"/>
    </row>
    <row r="59" spans="1:7" x14ac:dyDescent="0.25">
      <c r="A59" s="44"/>
      <c r="B59" s="45"/>
      <c r="C59" s="45"/>
      <c r="D59" s="45"/>
      <c r="E59" s="67"/>
      <c r="F59" s="67"/>
      <c r="G59" s="67"/>
    </row>
    <row r="60" spans="1:7" x14ac:dyDescent="0.25">
      <c r="A60" s="68" t="s">
        <v>65</v>
      </c>
      <c r="B60" s="68"/>
      <c r="C60" s="45"/>
      <c r="D60" s="45"/>
      <c r="E60" s="45"/>
      <c r="F60" s="44"/>
      <c r="G60" s="45"/>
    </row>
    <row r="61" spans="1:7" x14ac:dyDescent="0.25">
      <c r="A61" s="68" t="s">
        <v>66</v>
      </c>
      <c r="B61" s="68"/>
      <c r="C61" s="45"/>
      <c r="D61" s="45"/>
      <c r="E61" s="45"/>
      <c r="F61" s="44"/>
      <c r="G61" s="45"/>
    </row>
    <row r="62" spans="1:7" x14ac:dyDescent="0.25">
      <c r="A62" s="44"/>
      <c r="B62" s="45"/>
      <c r="C62" s="45"/>
      <c r="D62" s="45"/>
      <c r="E62" s="45"/>
      <c r="F62" s="44"/>
      <c r="G62" s="45"/>
    </row>
    <row r="63" spans="1:7" x14ac:dyDescent="0.25">
      <c r="A63" s="44"/>
      <c r="B63" s="45"/>
      <c r="C63" s="45"/>
      <c r="D63" s="45"/>
      <c r="E63" s="45"/>
      <c r="F63" s="44"/>
      <c r="G63" s="45"/>
    </row>
    <row r="64" spans="1:7" x14ac:dyDescent="0.25">
      <c r="A64" s="44"/>
      <c r="B64" s="45"/>
      <c r="C64" s="45"/>
      <c r="D64" s="45"/>
      <c r="E64" s="45"/>
      <c r="F64" s="44"/>
      <c r="G64" s="45"/>
    </row>
    <row r="65" spans="1:7" x14ac:dyDescent="0.25">
      <c r="A65" s="48" t="s">
        <v>41</v>
      </c>
      <c r="B65" s="45" t="s">
        <v>47</v>
      </c>
      <c r="C65" s="45"/>
      <c r="D65" s="45"/>
      <c r="E65" s="45"/>
      <c r="F65" s="44"/>
      <c r="G65" s="45"/>
    </row>
    <row r="66" spans="1:7" x14ac:dyDescent="0.25">
      <c r="A66" s="44"/>
      <c r="B66" s="45"/>
      <c r="C66" s="45"/>
      <c r="D66" s="45"/>
      <c r="E66" s="45"/>
      <c r="F66" s="44"/>
      <c r="G66" s="45"/>
    </row>
    <row r="67" spans="1:7" x14ac:dyDescent="0.25">
      <c r="A67" s="44"/>
      <c r="B67" s="45"/>
      <c r="C67" s="45"/>
      <c r="D67" s="45"/>
      <c r="E67" s="45"/>
      <c r="F67" s="44"/>
      <c r="G67" s="45"/>
    </row>
    <row r="68" spans="1:7" x14ac:dyDescent="0.25">
      <c r="A68" s="44"/>
      <c r="B68" s="45"/>
      <c r="C68" s="45"/>
      <c r="D68" s="45"/>
      <c r="E68" s="45"/>
      <c r="F68" s="44"/>
      <c r="G68" s="45"/>
    </row>
    <row r="69" spans="1:7" x14ac:dyDescent="0.25">
      <c r="A69" s="69" t="s">
        <v>46</v>
      </c>
      <c r="B69" s="70"/>
      <c r="C69" s="70"/>
      <c r="D69" s="49" t="s">
        <v>43</v>
      </c>
      <c r="E69" s="39">
        <f>Saisie!K54</f>
        <v>0</v>
      </c>
      <c r="F69" s="50"/>
      <c r="G69" s="51"/>
    </row>
    <row r="70" spans="1:7" x14ac:dyDescent="0.25">
      <c r="A70" s="44"/>
      <c r="B70" s="45"/>
      <c r="C70" s="45"/>
      <c r="D70" s="45"/>
      <c r="E70" s="45"/>
      <c r="F70" s="44"/>
      <c r="G70" s="45"/>
    </row>
    <row r="71" spans="1:7" x14ac:dyDescent="0.25">
      <c r="A71" s="48" t="s">
        <v>44</v>
      </c>
      <c r="B71" s="92" t="s">
        <v>62</v>
      </c>
      <c r="C71" s="92"/>
      <c r="D71" s="92"/>
      <c r="E71" s="92"/>
      <c r="F71" s="48" t="s">
        <v>63</v>
      </c>
      <c r="G71" s="48" t="s">
        <v>45</v>
      </c>
    </row>
    <row r="72" spans="1:7" x14ac:dyDescent="0.25">
      <c r="A72" s="40" t="str">
        <f>IF(Saisie!C54=0,"",Saisie!C54)</f>
        <v/>
      </c>
      <c r="B72" s="93" t="str">
        <f>IF(Saisie!C54=0,"","1/2 Formation(s) N1")</f>
        <v/>
      </c>
      <c r="C72" s="93"/>
      <c r="D72" s="93"/>
      <c r="E72" s="93"/>
      <c r="F72" s="41" t="str">
        <f>IF(Saisie!C54=0,"",'Montant détaillé factures'!C54)</f>
        <v/>
      </c>
      <c r="G72" s="42" t="str">
        <f>IF(Saisie!C54=0,"",'Montant détaillé factures'!D54)</f>
        <v/>
      </c>
    </row>
    <row r="73" spans="1:7" x14ac:dyDescent="0.25">
      <c r="A73" s="40" t="str">
        <f>IF(Saisie!D54=0,"",Saisie!D54)</f>
        <v/>
      </c>
      <c r="B73" s="93" t="str">
        <f>IF(Saisie!D54=0,"","1/2 Formation(s) N2")</f>
        <v/>
      </c>
      <c r="C73" s="93"/>
      <c r="D73" s="93"/>
      <c r="E73" s="93"/>
      <c r="F73" s="41" t="str">
        <f>IF(Saisie!D54=0,"",'Montant détaillé factures'!F54)</f>
        <v/>
      </c>
      <c r="G73" s="42" t="str">
        <f>IF(Saisie!D54=0,"",'Montant détaillé factures'!G54)</f>
        <v/>
      </c>
    </row>
    <row r="74" spans="1:7" x14ac:dyDescent="0.25">
      <c r="A74" s="40" t="str">
        <f>IF(Saisie!E54=0,"",Saisie!E54)</f>
        <v/>
      </c>
      <c r="B74" s="93" t="str">
        <f>IF(Saisie!E54=0,"","1/2 Formation(s) N3")</f>
        <v/>
      </c>
      <c r="C74" s="93"/>
      <c r="D74" s="93"/>
      <c r="E74" s="93"/>
      <c r="F74" s="41" t="str">
        <f>IF(Saisie!E54=0,"",'Montant détaillé factures'!I54)</f>
        <v/>
      </c>
      <c r="G74" s="42" t="str">
        <f>IF(Saisie!E54=0,"",'Montant détaillé factures'!J54)</f>
        <v/>
      </c>
    </row>
    <row r="75" spans="1:7" x14ac:dyDescent="0.25">
      <c r="A75" s="40" t="str">
        <f>IF(Saisie!F54=0,"",Saisie!F54)</f>
        <v/>
      </c>
      <c r="B75" s="93" t="str">
        <f>IF(Saisie!F54=0,""," Formation(s) N1")</f>
        <v/>
      </c>
      <c r="C75" s="93"/>
      <c r="D75" s="93"/>
      <c r="E75" s="93"/>
      <c r="F75" s="41" t="str">
        <f>IF(Saisie!F54=0,"",'Montant détaillé factures'!L54)</f>
        <v/>
      </c>
      <c r="G75" s="42" t="str">
        <f>IF(Saisie!F54=0,"",'Montant détaillé factures'!M54)</f>
        <v/>
      </c>
    </row>
    <row r="76" spans="1:7" x14ac:dyDescent="0.25">
      <c r="A76" s="40" t="str">
        <f>IF(Saisie!G54=0,"",Saisie!G54)</f>
        <v/>
      </c>
      <c r="B76" s="93" t="str">
        <f>IF(Saisie!G54=0,""," Formation(s) N2")</f>
        <v/>
      </c>
      <c r="C76" s="93"/>
      <c r="D76" s="93"/>
      <c r="E76" s="93"/>
      <c r="F76" s="41" t="str">
        <f>IF(Saisie!G54=0,"",'Montant détaillé factures'!O54)</f>
        <v/>
      </c>
      <c r="G76" s="42" t="str">
        <f>IF(Saisie!G54=0,"",'Montant détaillé factures'!P54)</f>
        <v/>
      </c>
    </row>
    <row r="77" spans="1:7" x14ac:dyDescent="0.25">
      <c r="A77" s="40" t="str">
        <f>IF(Saisie!H54=0,"",Saisie!H54)</f>
        <v/>
      </c>
      <c r="B77" s="93" t="str">
        <f>IF(Saisie!H54=0,""," Formation(s) N3")</f>
        <v/>
      </c>
      <c r="C77" s="93"/>
      <c r="D77" s="93"/>
      <c r="E77" s="93"/>
      <c r="F77" s="41" t="str">
        <f>IF(Saisie!H54=0,"",'Montant détaillé factures'!R54)</f>
        <v/>
      </c>
      <c r="G77" s="42" t="str">
        <f>IF(Saisie!H54=0,"",'Montant détaillé factures'!S54)</f>
        <v/>
      </c>
    </row>
    <row r="78" spans="1:7" x14ac:dyDescent="0.25">
      <c r="A78" s="40" t="str">
        <f>IF(Saisie!I54=0,"",Saisie!I54)</f>
        <v/>
      </c>
      <c r="B78" s="93" t="str">
        <f>IF(Saisie!I54=0,""," Formation(s) N4")</f>
        <v/>
      </c>
      <c r="C78" s="93"/>
      <c r="D78" s="93"/>
      <c r="E78" s="93"/>
      <c r="F78" s="41" t="str">
        <f>IF(Saisie!I54=0,"",'Montant détaillé factures'!U54)</f>
        <v/>
      </c>
      <c r="G78" s="42" t="str">
        <f>IF(Saisie!I54=0,"",'Montant détaillé factures'!V54)</f>
        <v/>
      </c>
    </row>
    <row r="79" spans="1:7" x14ac:dyDescent="0.25">
      <c r="A79" s="40" t="str">
        <f>IF(Saisie!J54=0,"",Saisie!J54)</f>
        <v/>
      </c>
      <c r="B79" s="71" t="str">
        <f>IF(Saisie!J54=0,""," Livret(s) de juges")</f>
        <v/>
      </c>
      <c r="C79" s="72"/>
      <c r="D79" s="72"/>
      <c r="E79" s="73"/>
      <c r="F79" s="43" t="str">
        <f>IF(Saisie!J54=0,"",Tarifs!$C$10)</f>
        <v/>
      </c>
      <c r="G79" s="42" t="str">
        <f>IF(Saisie!J54=0,"",'Montant détaillé factures'!X54)</f>
        <v/>
      </c>
    </row>
    <row r="80" spans="1:7" x14ac:dyDescent="0.25">
      <c r="A80" s="44"/>
      <c r="B80" s="45"/>
      <c r="C80" s="45"/>
      <c r="D80" s="45"/>
      <c r="E80" s="45"/>
      <c r="F80" s="44"/>
      <c r="G80" s="45"/>
    </row>
    <row r="81" spans="1:7" ht="15.75" thickBot="1" x14ac:dyDescent="0.3">
      <c r="A81" s="44"/>
      <c r="B81" s="45"/>
      <c r="C81" s="45"/>
      <c r="D81" s="45"/>
      <c r="E81" s="45"/>
      <c r="F81" s="52"/>
      <c r="G81" s="45"/>
    </row>
    <row r="82" spans="1:7" x14ac:dyDescent="0.25">
      <c r="A82" s="44"/>
      <c r="B82" s="45"/>
      <c r="C82" s="45"/>
      <c r="D82" s="74" t="s">
        <v>49</v>
      </c>
      <c r="E82" s="75"/>
      <c r="F82" s="78">
        <f>SUM(G72:G79)</f>
        <v>0</v>
      </c>
      <c r="G82" s="79"/>
    </row>
    <row r="83" spans="1:7" ht="15.75" thickBot="1" x14ac:dyDescent="0.3">
      <c r="A83" s="44"/>
      <c r="B83" s="45"/>
      <c r="C83" s="53"/>
      <c r="D83" s="76"/>
      <c r="E83" s="77"/>
      <c r="F83" s="80"/>
      <c r="G83" s="81"/>
    </row>
    <row r="84" spans="1:7" x14ac:dyDescent="0.25">
      <c r="A84" s="44"/>
      <c r="B84" s="45"/>
      <c r="C84" s="45"/>
      <c r="D84" s="45"/>
      <c r="E84" s="45"/>
      <c r="F84" s="44"/>
      <c r="G84" s="45"/>
    </row>
    <row r="85" spans="1:7" x14ac:dyDescent="0.25">
      <c r="A85" s="44"/>
      <c r="B85" s="45"/>
      <c r="C85" s="45"/>
      <c r="D85" s="45"/>
      <c r="E85" s="45"/>
      <c r="F85" s="44"/>
      <c r="G85" s="45"/>
    </row>
    <row r="86" spans="1:7" x14ac:dyDescent="0.25">
      <c r="A86" s="44"/>
      <c r="B86" s="45"/>
      <c r="C86" s="45"/>
      <c r="D86" s="45"/>
      <c r="E86" s="45"/>
      <c r="F86" s="44"/>
      <c r="G86" s="45"/>
    </row>
    <row r="87" spans="1:7" x14ac:dyDescent="0.25">
      <c r="A87" s="85" t="s">
        <v>64</v>
      </c>
      <c r="B87" s="85"/>
      <c r="C87" s="85"/>
      <c r="D87" s="85"/>
      <c r="E87" s="85"/>
      <c r="F87" s="85"/>
      <c r="G87" s="85"/>
    </row>
    <row r="88" spans="1:7" x14ac:dyDescent="0.25">
      <c r="A88" s="85"/>
      <c r="B88" s="85"/>
      <c r="C88" s="85"/>
      <c r="D88" s="85"/>
      <c r="E88" s="85"/>
      <c r="F88" s="85"/>
      <c r="G88" s="85"/>
    </row>
    <row r="89" spans="1:7" x14ac:dyDescent="0.25">
      <c r="A89" s="44"/>
      <c r="B89" s="45"/>
      <c r="C89" s="45"/>
      <c r="D89" s="45"/>
      <c r="E89" s="45"/>
      <c r="F89" s="44"/>
      <c r="G89" s="45"/>
    </row>
    <row r="90" spans="1:7" x14ac:dyDescent="0.25">
      <c r="A90" s="44"/>
      <c r="B90" s="45"/>
      <c r="C90" s="45"/>
      <c r="D90" s="45"/>
      <c r="E90" s="45"/>
      <c r="F90" s="44"/>
      <c r="G90" s="45"/>
    </row>
    <row r="91" spans="1:7" x14ac:dyDescent="0.25">
      <c r="A91" s="89" t="s">
        <v>57</v>
      </c>
      <c r="B91" s="89"/>
      <c r="C91" s="89"/>
      <c r="D91" s="90" t="str">
        <f>D69</f>
        <v>JGAM</v>
      </c>
      <c r="E91" s="86">
        <f>E69</f>
        <v>0</v>
      </c>
      <c r="F91" s="88" t="s">
        <v>58</v>
      </c>
      <c r="G91" s="88"/>
    </row>
    <row r="92" spans="1:7" x14ac:dyDescent="0.25">
      <c r="A92" s="89"/>
      <c r="B92" s="89"/>
      <c r="C92" s="89"/>
      <c r="D92" s="91"/>
      <c r="E92" s="87"/>
      <c r="F92" s="88"/>
      <c r="G92" s="88"/>
    </row>
    <row r="93" spans="1:7" x14ac:dyDescent="0.25">
      <c r="A93" s="44"/>
      <c r="B93" s="45"/>
      <c r="C93" s="45"/>
      <c r="D93" s="45"/>
      <c r="E93" s="45"/>
      <c r="F93" s="44"/>
      <c r="G93" s="45"/>
    </row>
    <row r="94" spans="1:7" x14ac:dyDescent="0.25">
      <c r="A94" s="44"/>
      <c r="B94" s="45"/>
      <c r="C94" s="45"/>
      <c r="D94" s="45"/>
      <c r="E94" s="45"/>
      <c r="F94" s="44"/>
      <c r="G94" s="45"/>
    </row>
    <row r="95" spans="1:7" x14ac:dyDescent="0.25">
      <c r="A95" s="83" t="s">
        <v>60</v>
      </c>
      <c r="B95" s="83"/>
      <c r="C95" s="83"/>
      <c r="D95" s="83"/>
      <c r="E95" s="45"/>
      <c r="F95" s="44"/>
      <c r="G95" s="45"/>
    </row>
    <row r="96" spans="1:7" x14ac:dyDescent="0.25">
      <c r="A96" s="44"/>
      <c r="B96" s="45"/>
      <c r="C96" s="45"/>
      <c r="D96" s="45"/>
      <c r="E96" s="45"/>
      <c r="F96" s="44"/>
      <c r="G96" s="45"/>
    </row>
    <row r="97" spans="1:7" x14ac:dyDescent="0.25">
      <c r="A97" s="44"/>
      <c r="B97" s="45"/>
      <c r="C97" s="45"/>
      <c r="D97" s="84" t="s">
        <v>61</v>
      </c>
      <c r="E97" s="84"/>
      <c r="F97" s="84"/>
      <c r="G97" s="84"/>
    </row>
    <row r="98" spans="1:7" x14ac:dyDescent="0.25">
      <c r="A98" s="44"/>
      <c r="B98" s="45"/>
      <c r="C98" s="45"/>
      <c r="D98" s="84"/>
      <c r="E98" s="84"/>
      <c r="F98" s="84"/>
      <c r="G98" s="84"/>
    </row>
    <row r="99" spans="1:7" x14ac:dyDescent="0.25">
      <c r="A99" s="44"/>
      <c r="B99" s="45"/>
      <c r="C99" s="45"/>
      <c r="D99" s="45"/>
      <c r="E99" s="45"/>
      <c r="F99" s="44"/>
      <c r="G99" s="45"/>
    </row>
    <row r="100" spans="1:7" x14ac:dyDescent="0.25">
      <c r="A100" s="44"/>
      <c r="B100" s="45"/>
      <c r="C100" s="45"/>
      <c r="D100" s="54" t="s">
        <v>59</v>
      </c>
      <c r="E100" s="45"/>
      <c r="F100" s="44"/>
      <c r="G100" s="45"/>
    </row>
  </sheetData>
  <mergeCells count="46">
    <mergeCell ref="A95:D95"/>
    <mergeCell ref="D97:G98"/>
    <mergeCell ref="A87:G88"/>
    <mergeCell ref="A91:C92"/>
    <mergeCell ref="D91:D92"/>
    <mergeCell ref="E91:E92"/>
    <mergeCell ref="F91:G92"/>
    <mergeCell ref="B77:E77"/>
    <mergeCell ref="A60:B60"/>
    <mergeCell ref="B71:E71"/>
    <mergeCell ref="B72:E72"/>
    <mergeCell ref="B78:E78"/>
    <mergeCell ref="E3:G4"/>
    <mergeCell ref="D32:E33"/>
    <mergeCell ref="A10:B10"/>
    <mergeCell ref="A11:B11"/>
    <mergeCell ref="F32:G33"/>
    <mergeCell ref="B21:E21"/>
    <mergeCell ref="B22:E22"/>
    <mergeCell ref="B23:E23"/>
    <mergeCell ref="A19:C19"/>
    <mergeCell ref="B24:E24"/>
    <mergeCell ref="B25:E25"/>
    <mergeCell ref="B26:E26"/>
    <mergeCell ref="B27:E27"/>
    <mergeCell ref="A69:C69"/>
    <mergeCell ref="B79:E79"/>
    <mergeCell ref="D82:E83"/>
    <mergeCell ref="F82:G83"/>
    <mergeCell ref="E8:G9"/>
    <mergeCell ref="A45:D45"/>
    <mergeCell ref="D47:G48"/>
    <mergeCell ref="A37:G38"/>
    <mergeCell ref="E41:E42"/>
    <mergeCell ref="F41:G42"/>
    <mergeCell ref="A41:C42"/>
    <mergeCell ref="D41:D42"/>
    <mergeCell ref="B73:E73"/>
    <mergeCell ref="B74:E74"/>
    <mergeCell ref="B75:E75"/>
    <mergeCell ref="B76:E76"/>
    <mergeCell ref="B28:E28"/>
    <mergeCell ref="B29:E29"/>
    <mergeCell ref="E53:G54"/>
    <mergeCell ref="E58:G59"/>
    <mergeCell ref="A61:B6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7"/>
  <sheetViews>
    <sheetView workbookViewId="0">
      <selection activeCell="F3" sqref="F3"/>
    </sheetView>
  </sheetViews>
  <sheetFormatPr baseColWidth="10" defaultRowHeight="15" x14ac:dyDescent="0.25"/>
  <cols>
    <col min="3" max="3" width="32.42578125" style="24" customWidth="1"/>
    <col min="4" max="6" width="11.42578125" style="24"/>
    <col min="13" max="13" width="11.42578125" style="24"/>
  </cols>
  <sheetData>
    <row r="2" spans="1:13" x14ac:dyDescent="0.25">
      <c r="A2" s="94" t="s">
        <v>50</v>
      </c>
      <c r="B2" s="95"/>
      <c r="C2" s="32" t="s">
        <v>9</v>
      </c>
      <c r="D2" s="32" t="s">
        <v>51</v>
      </c>
      <c r="E2" s="32" t="s">
        <v>52</v>
      </c>
      <c r="F2" s="32" t="s">
        <v>53</v>
      </c>
      <c r="G2" s="96" t="s">
        <v>54</v>
      </c>
      <c r="H2" s="97"/>
      <c r="I2" s="97"/>
      <c r="J2" s="97"/>
      <c r="K2" s="98"/>
      <c r="L2" s="2" t="s">
        <v>55</v>
      </c>
      <c r="M2" s="2" t="s">
        <v>56</v>
      </c>
    </row>
    <row r="3" spans="1:13" x14ac:dyDescent="0.25">
      <c r="A3" s="30" t="str">
        <f>Factures!$D$19</f>
        <v>JGAM</v>
      </c>
      <c r="B3" s="31">
        <f>Saisie!K4</f>
        <v>1</v>
      </c>
      <c r="C3" s="2" t="str">
        <f>Saisie!A4</f>
        <v>ASPTT ORLEANS</v>
      </c>
      <c r="D3" s="33">
        <f>'Montant détaillé factures'!Y4</f>
        <v>1018</v>
      </c>
      <c r="E3" s="33">
        <f>Factures!F32</f>
        <v>1018</v>
      </c>
      <c r="F3" s="2" t="str">
        <f>IF(D3=E3,"OK","ERREUR")</f>
        <v>OK</v>
      </c>
      <c r="G3" s="26"/>
      <c r="H3" s="26"/>
      <c r="I3" s="26"/>
      <c r="J3" s="26"/>
      <c r="K3" s="26"/>
      <c r="L3" s="26">
        <f>SUM(G3:K3)</f>
        <v>0</v>
      </c>
      <c r="M3" s="33">
        <f>D3-L3</f>
        <v>1018</v>
      </c>
    </row>
    <row r="4" spans="1:13" x14ac:dyDescent="0.25">
      <c r="A4" s="30" t="str">
        <f>Factures!$D$19</f>
        <v>JGAM</v>
      </c>
      <c r="B4" s="31">
        <f>Saisie!K5</f>
        <v>2</v>
      </c>
      <c r="C4" s="35" t="str">
        <f>Saisie!A5</f>
        <v>AVANT-GARDE MEUNG SUR LOIRE</v>
      </c>
      <c r="D4" s="33">
        <f>'Montant détaillé factures'!Y5</f>
        <v>230</v>
      </c>
      <c r="E4" s="33">
        <f>Factures!F33</f>
        <v>0</v>
      </c>
      <c r="F4" s="2" t="str">
        <f t="shared" ref="F4:F7" si="0">IF(D4=E4,"OK","ERREUR")</f>
        <v>ERREUR</v>
      </c>
      <c r="G4" s="26"/>
      <c r="H4" s="26"/>
      <c r="I4" s="26"/>
      <c r="J4" s="26"/>
      <c r="K4" s="26"/>
      <c r="L4" s="26">
        <f t="shared" ref="L4:L7" si="1">SUM(G4:K4)</f>
        <v>0</v>
      </c>
      <c r="M4" s="33">
        <f t="shared" ref="M4:M7" si="2">D4-L4</f>
        <v>230</v>
      </c>
    </row>
    <row r="5" spans="1:13" x14ac:dyDescent="0.25">
      <c r="A5" s="30" t="str">
        <f>Factures!$D$19</f>
        <v>JGAM</v>
      </c>
      <c r="B5" s="31">
        <f>Saisie!K6</f>
        <v>3</v>
      </c>
      <c r="C5" s="35" t="str">
        <f>Saisie!A6</f>
        <v>AS TAMARIS</v>
      </c>
      <c r="D5" s="33">
        <f>'Montant détaillé factures'!Y6</f>
        <v>75</v>
      </c>
      <c r="E5" s="33">
        <f>Factures!F34</f>
        <v>0</v>
      </c>
      <c r="F5" s="2" t="str">
        <f t="shared" si="0"/>
        <v>ERREUR</v>
      </c>
      <c r="G5" s="26"/>
      <c r="H5" s="26"/>
      <c r="I5" s="26"/>
      <c r="J5" s="26"/>
      <c r="K5" s="26"/>
      <c r="L5" s="26">
        <f t="shared" si="1"/>
        <v>0</v>
      </c>
      <c r="M5" s="33">
        <f t="shared" si="2"/>
        <v>75</v>
      </c>
    </row>
    <row r="6" spans="1:13" x14ac:dyDescent="0.25">
      <c r="A6" s="30" t="str">
        <f>Factures!$D$19</f>
        <v>JGAM</v>
      </c>
      <c r="B6" s="31">
        <f>Saisie!K7</f>
        <v>4</v>
      </c>
      <c r="C6" s="35" t="str">
        <f>Saisie!A7</f>
        <v>ISSOLDUNOISE</v>
      </c>
      <c r="D6" s="33">
        <f>'Montant détaillé factures'!Y7</f>
        <v>419</v>
      </c>
      <c r="E6" s="33">
        <f>Factures!F35</f>
        <v>0</v>
      </c>
      <c r="F6" s="2" t="str">
        <f t="shared" si="0"/>
        <v>ERREUR</v>
      </c>
      <c r="G6" s="26"/>
      <c r="H6" s="26"/>
      <c r="I6" s="26"/>
      <c r="J6" s="26"/>
      <c r="K6" s="26"/>
      <c r="L6" s="26">
        <f t="shared" si="1"/>
        <v>0</v>
      </c>
      <c r="M6" s="33">
        <f t="shared" si="2"/>
        <v>419</v>
      </c>
    </row>
    <row r="7" spans="1:13" x14ac:dyDescent="0.25">
      <c r="A7" s="30" t="str">
        <f>Factures!$D$19</f>
        <v>JGAM</v>
      </c>
      <c r="B7" s="31">
        <f>Saisie!K8</f>
        <v>5</v>
      </c>
      <c r="C7" s="35" t="str">
        <f>Saisie!A8</f>
        <v>US VENDOME</v>
      </c>
      <c r="D7" s="33">
        <f>'Montant détaillé factures'!Y8</f>
        <v>1244</v>
      </c>
      <c r="E7" s="33">
        <f>Factures!F36</f>
        <v>0</v>
      </c>
      <c r="F7" s="2" t="str">
        <f t="shared" si="0"/>
        <v>ERREUR</v>
      </c>
      <c r="G7" s="26"/>
      <c r="H7" s="26"/>
      <c r="I7" s="26"/>
      <c r="J7" s="26"/>
      <c r="K7" s="26"/>
      <c r="L7" s="26">
        <f t="shared" si="1"/>
        <v>0</v>
      </c>
      <c r="M7" s="33">
        <f t="shared" si="2"/>
        <v>1244</v>
      </c>
    </row>
  </sheetData>
  <mergeCells count="2">
    <mergeCell ref="A2:B2"/>
    <mergeCell ref="G2:K2"/>
  </mergeCells>
  <conditionalFormatting sqref="M3">
    <cfRule type="cellIs" dxfId="2" priority="2" operator="greaterThan">
      <formula>0</formula>
    </cfRule>
  </conditionalFormatting>
  <conditionalFormatting sqref="M4:M7">
    <cfRule type="cellIs" dxfId="1" priority="1" operator="greater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Tarifs</vt:lpstr>
      <vt:lpstr>Saisie</vt:lpstr>
      <vt:lpstr>Montant détaillé factures</vt:lpstr>
      <vt:lpstr>Factures</vt:lpstr>
      <vt:lpstr>Pointage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Comité Centre de gym</dc:creator>
  <cp:lastModifiedBy>Comité Centre de gym</cp:lastModifiedBy>
  <cp:lastPrinted>2016-08-26T07:26:21Z</cp:lastPrinted>
  <dcterms:created xsi:type="dcterms:W3CDTF">2016-08-24T14:27:14Z</dcterms:created>
  <dcterms:modified xsi:type="dcterms:W3CDTF">2016-08-26T07:45:42Z</dcterms:modified>
</cp:coreProperties>
</file>