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nne.delacour\Desktop\"/>
    </mc:Choice>
  </mc:AlternateContent>
  <bookViews>
    <workbookView xWindow="0" yWindow="0" windowWidth="20730" windowHeight="11385" tabRatio="794"/>
  </bookViews>
  <sheets>
    <sheet name="Trame DD" sheetId="36" r:id="rId1"/>
    <sheet name="Tab croisé " sheetId="38" r:id="rId2"/>
  </sheets>
  <definedNames>
    <definedName name="_xlnm._FilterDatabase" localSheetId="0" hidden="1">'Trame DD'!$A$4:$W$12</definedName>
    <definedName name="Liste" localSheetId="1">#REF!</definedName>
    <definedName name="Liste">#REF!</definedName>
  </definedNames>
  <calcPr calcId="152511"/>
  <pivotCaches>
    <pivotCache cacheId="50" r:id="rId3"/>
    <pivotCache cacheId="51" r:id="rId4"/>
    <pivotCache cacheId="52" r:id="rId5"/>
  </pivotCaches>
</workbook>
</file>

<file path=xl/calcChain.xml><?xml version="1.0" encoding="utf-8"?>
<calcChain xmlns="http://schemas.openxmlformats.org/spreadsheetml/2006/main">
  <c r="O11" i="36" l="1"/>
  <c r="P11" i="36" s="1"/>
  <c r="Q11" i="36" s="1"/>
  <c r="M11" i="36"/>
  <c r="N11" i="36" s="1"/>
  <c r="R11" i="36"/>
  <c r="S11" i="36"/>
  <c r="T11" i="36"/>
  <c r="U11" i="36"/>
  <c r="V11" i="36"/>
  <c r="W11" i="36"/>
  <c r="X11" i="36" l="1"/>
  <c r="AG11" i="36"/>
  <c r="AH11" i="36"/>
  <c r="AI11" i="36"/>
  <c r="X6" i="36"/>
  <c r="AI7" i="36"/>
  <c r="AI8" i="36"/>
  <c r="AI10" i="36"/>
  <c r="AI12" i="36"/>
  <c r="AI5" i="36"/>
  <c r="AH10" i="36"/>
  <c r="AH12" i="36"/>
  <c r="AH5" i="36"/>
  <c r="AH7" i="36"/>
  <c r="AG10" i="36"/>
  <c r="AG12" i="36"/>
  <c r="AG5" i="36"/>
  <c r="AG7" i="36"/>
  <c r="AF10" i="36"/>
  <c r="AF12" i="36"/>
  <c r="AF5" i="36"/>
  <c r="AF7" i="36"/>
  <c r="AE10" i="36"/>
  <c r="AE12" i="36"/>
  <c r="AE5" i="36"/>
  <c r="AE7" i="36"/>
  <c r="AD10" i="36"/>
  <c r="AD12" i="36"/>
  <c r="AD5" i="36"/>
  <c r="AD7" i="36"/>
  <c r="AC10" i="36"/>
  <c r="AC12" i="36"/>
  <c r="AC5" i="36"/>
  <c r="AC7" i="36"/>
  <c r="AB10" i="36"/>
  <c r="AB12" i="36"/>
  <c r="AB5" i="36"/>
  <c r="AB7" i="36"/>
  <c r="AA10" i="36"/>
  <c r="AA12" i="36"/>
  <c r="AA7" i="36"/>
  <c r="Z10" i="36"/>
  <c r="Z12" i="36"/>
  <c r="Z7" i="36"/>
  <c r="Y7" i="36"/>
  <c r="Y10" i="36"/>
  <c r="Y12" i="36"/>
  <c r="X5" i="36"/>
  <c r="X10" i="36"/>
  <c r="X12" i="36"/>
  <c r="X7" i="36"/>
  <c r="X8" i="36"/>
  <c r="Y8" i="36" s="1"/>
  <c r="AJ10" i="36" l="1"/>
  <c r="AJ12" i="36"/>
  <c r="Y11" i="36"/>
  <c r="Y6" i="36"/>
  <c r="AJ7" i="36"/>
  <c r="Z11" i="36"/>
  <c r="Z8" i="36"/>
  <c r="AA8" i="36"/>
  <c r="Y5" i="36"/>
  <c r="AA5" i="36" s="1"/>
  <c r="X14" i="36"/>
  <c r="X13" i="36"/>
  <c r="X15" i="36" s="1"/>
  <c r="V6" i="36"/>
  <c r="V7" i="36"/>
  <c r="V8" i="36"/>
  <c r="V10" i="36"/>
  <c r="V12" i="36"/>
  <c r="V5" i="36"/>
  <c r="R10" i="36"/>
  <c r="S10" i="36"/>
  <c r="T10" i="36"/>
  <c r="U10" i="36"/>
  <c r="W10" i="36"/>
  <c r="R8" i="36"/>
  <c r="S8" i="36"/>
  <c r="T8" i="36"/>
  <c r="U8" i="36"/>
  <c r="W8" i="36"/>
  <c r="O8" i="36"/>
  <c r="P8" i="36" s="1"/>
  <c r="Q8" i="36" s="1"/>
  <c r="O10" i="36"/>
  <c r="P10" i="36" s="1"/>
  <c r="Q10" i="36" s="1"/>
  <c r="M10" i="36"/>
  <c r="N10" i="36" s="1"/>
  <c r="M8" i="36"/>
  <c r="N8" i="36" s="1"/>
  <c r="AA11" i="36" l="1"/>
  <c r="AB11" i="36" s="1"/>
  <c r="Z6" i="36"/>
  <c r="AA6" i="36" s="1"/>
  <c r="AB8" i="36"/>
  <c r="AB6" i="36"/>
  <c r="Y14" i="36"/>
  <c r="Z5" i="36"/>
  <c r="Y13" i="36"/>
  <c r="Y15" i="36" s="1"/>
  <c r="R7" i="36"/>
  <c r="S7" i="36"/>
  <c r="T7" i="36"/>
  <c r="U7" i="36"/>
  <c r="W7" i="36"/>
  <c r="M5" i="36"/>
  <c r="N5" i="36" s="1"/>
  <c r="O5" i="36"/>
  <c r="P5" i="36" s="1"/>
  <c r="Q5" i="36" s="1"/>
  <c r="M6" i="36"/>
  <c r="N6" i="36" s="1"/>
  <c r="O6" i="36"/>
  <c r="P6" i="36" s="1"/>
  <c r="Q6" i="36" s="1"/>
  <c r="R6" i="36"/>
  <c r="S6" i="36"/>
  <c r="T6" i="36"/>
  <c r="U6" i="36"/>
  <c r="W6" i="36"/>
  <c r="R5" i="36"/>
  <c r="S5" i="36"/>
  <c r="T5" i="36"/>
  <c r="U5" i="36"/>
  <c r="W5" i="36"/>
  <c r="M7" i="36"/>
  <c r="N7" i="36" s="1"/>
  <c r="O7" i="36"/>
  <c r="P7" i="36" s="1"/>
  <c r="Q7" i="36" s="1"/>
  <c r="O12" i="36"/>
  <c r="P12" i="36" s="1"/>
  <c r="Q12" i="36" s="1"/>
  <c r="AA14" i="36" l="1"/>
  <c r="AC11" i="36"/>
  <c r="AD11" i="36" s="1"/>
  <c r="Z14" i="36"/>
  <c r="AJ5" i="36"/>
  <c r="Z13" i="36"/>
  <c r="Z15" i="36" s="1"/>
  <c r="AE11" i="36"/>
  <c r="AF11" i="36" s="1"/>
  <c r="AC8" i="36"/>
  <c r="AD8" i="36"/>
  <c r="AE8" i="36" s="1"/>
  <c r="AB14" i="36"/>
  <c r="AA13" i="36"/>
  <c r="AA15" i="36" s="1"/>
  <c r="M12" i="36"/>
  <c r="N12" i="36" s="1"/>
  <c r="R12" i="36"/>
  <c r="S12" i="36"/>
  <c r="T12" i="36"/>
  <c r="U12" i="36"/>
  <c r="W12" i="36"/>
  <c r="AJ11" i="36" l="1"/>
  <c r="AF8" i="36"/>
  <c r="AG8" i="36" s="1"/>
  <c r="AH8" i="36" s="1"/>
  <c r="AJ8" i="36" s="1"/>
  <c r="AC6" i="36"/>
  <c r="AD6" i="36" s="1"/>
  <c r="AB13" i="36"/>
  <c r="AB15" i="36" s="1"/>
  <c r="AC13" i="36" l="1"/>
  <c r="AC15" i="36" s="1"/>
  <c r="AC14" i="36"/>
  <c r="AD14" i="36"/>
  <c r="AD13" i="36"/>
  <c r="AD15" i="36" s="1"/>
  <c r="AE6" i="36"/>
  <c r="AF6" i="36" s="1"/>
  <c r="AG6" i="36" s="1"/>
  <c r="AH6" i="36" l="1"/>
  <c r="AG14" i="36"/>
  <c r="AG13" i="36"/>
  <c r="AG15" i="36" s="1"/>
  <c r="AF14" i="36"/>
  <c r="AF13" i="36"/>
  <c r="AF15" i="36" s="1"/>
  <c r="AE13" i="36"/>
  <c r="AE15" i="36" s="1"/>
  <c r="AE14" i="36"/>
  <c r="AI6" i="36" l="1"/>
  <c r="AJ6" i="36" s="1"/>
  <c r="AJ13" i="36" s="1"/>
  <c r="AH14" i="36"/>
  <c r="AH13" i="36"/>
  <c r="AH15" i="36" s="1"/>
  <c r="AI14" i="36" l="1"/>
  <c r="AI13" i="36"/>
  <c r="AI15" i="36" s="1"/>
</calcChain>
</file>

<file path=xl/sharedStrings.xml><?xml version="1.0" encoding="utf-8"?>
<sst xmlns="http://schemas.openxmlformats.org/spreadsheetml/2006/main" count="171" uniqueCount="60">
  <si>
    <t>Société</t>
  </si>
  <si>
    <t>Affectation</t>
  </si>
  <si>
    <t>Nom Prénom intérimaire</t>
  </si>
  <si>
    <t>Agence intérim</t>
  </si>
  <si>
    <t>Poste</t>
  </si>
  <si>
    <t>Début Contrat initial</t>
  </si>
  <si>
    <t>Fin Contrat initial</t>
  </si>
  <si>
    <t>Souplesse Initiale</t>
  </si>
  <si>
    <t>Début Avenant</t>
  </si>
  <si>
    <t>Fin Avenant</t>
  </si>
  <si>
    <t>Souplesse Avenant</t>
  </si>
  <si>
    <t>Fin de mission prévue le :</t>
  </si>
  <si>
    <t>FN</t>
  </si>
  <si>
    <t>Nbre de jours de Carence</t>
  </si>
  <si>
    <t>Heures</t>
  </si>
  <si>
    <t>HS 50%</t>
  </si>
  <si>
    <t>13ème mois</t>
  </si>
  <si>
    <t>Panier</t>
  </si>
  <si>
    <t>oui</t>
  </si>
  <si>
    <t>non</t>
  </si>
  <si>
    <t>Étiquettes de lignes</t>
  </si>
  <si>
    <t>Total général</t>
  </si>
  <si>
    <t>Étiquettes de colonnes</t>
  </si>
  <si>
    <t>Nombre de Nom Prénom intérimaire</t>
  </si>
  <si>
    <t>(vide)</t>
  </si>
  <si>
    <t>Nombre de FN</t>
  </si>
  <si>
    <t xml:space="preserve">Férié/H de nuit </t>
  </si>
  <si>
    <t>HS 25%</t>
  </si>
  <si>
    <t>Calendaires</t>
  </si>
  <si>
    <t>Nbre jours contrats</t>
  </si>
  <si>
    <t>Ouvrés</t>
  </si>
  <si>
    <t>Nbre de jours contrats</t>
  </si>
  <si>
    <t>Nbre de jours carence</t>
  </si>
  <si>
    <t>Date minimale de reprise</t>
  </si>
  <si>
    <t>Reprise</t>
  </si>
  <si>
    <t>Qualification</t>
  </si>
  <si>
    <t>X</t>
  </si>
  <si>
    <t>Chantier Y</t>
  </si>
  <si>
    <t>A</t>
  </si>
  <si>
    <t>Chantier C</t>
  </si>
  <si>
    <t>Facturation</t>
  </si>
  <si>
    <t>Heures normales</t>
  </si>
  <si>
    <t>Panier
14€</t>
  </si>
  <si>
    <t>Janv</t>
  </si>
  <si>
    <t>Fév</t>
  </si>
  <si>
    <t>Mars</t>
  </si>
  <si>
    <t>Avr</t>
  </si>
  <si>
    <t>Mai</t>
  </si>
  <si>
    <t>Juin</t>
  </si>
  <si>
    <t>Juill</t>
  </si>
  <si>
    <t>Août</t>
  </si>
  <si>
    <t>Sept</t>
  </si>
  <si>
    <t>Oct</t>
  </si>
  <si>
    <t>Nov</t>
  </si>
  <si>
    <t>Déc</t>
  </si>
  <si>
    <t xml:space="preserve">Nbre d'intérimaire dans le mois </t>
  </si>
  <si>
    <t>Total ETP</t>
  </si>
  <si>
    <t>ETP Mensuel</t>
  </si>
  <si>
    <t>ETP Annuel</t>
  </si>
  <si>
    <t>EQUIVALENT TEMPS PLEIN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</si>
</sst>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00"/>
    <numFmt numFmtId="165" formatCode="[$-40C]d\-mmm\-yy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0"/>
      <color indexed="9"/>
      <name val="Arial"/>
      <family val="2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3D8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90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vertical="center"/>
    </xf>
    <xf numFmtId="0" fontId="3" fillId="3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165" fontId="2" fillId="5" borderId="2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applyAlignment="1">
      <alignment horizontal="left" indent="2"/>
    </xf>
    <xf numFmtId="0" fontId="4" fillId="0" borderId="2" xfId="0" applyFont="1" applyFill="1" applyBorder="1" applyAlignment="1">
      <alignment vertical="center" wrapText="1"/>
    </xf>
    <xf numFmtId="0" fontId="4" fillId="2" borderId="5" xfId="0" applyFont="1" applyFill="1" applyBorder="1" applyAlignment="1">
      <alignment vertical="center" wrapText="1"/>
    </xf>
    <xf numFmtId="0" fontId="4" fillId="4" borderId="2" xfId="0" applyFont="1" applyFill="1" applyBorder="1" applyAlignment="1">
      <alignment horizontal="left" vertical="center" wrapText="1"/>
    </xf>
    <xf numFmtId="165" fontId="4" fillId="4" borderId="2" xfId="0" applyNumberFormat="1" applyFont="1" applyFill="1" applyBorder="1" applyAlignment="1">
      <alignment horizontal="center" vertical="center" wrapText="1"/>
    </xf>
    <xf numFmtId="0" fontId="0" fillId="0" borderId="0" xfId="0" applyFill="1"/>
    <xf numFmtId="0" fontId="4" fillId="0" borderId="0" xfId="0" applyFont="1" applyFill="1" applyBorder="1" applyAlignment="1">
      <alignment vertical="center" wrapText="1"/>
    </xf>
    <xf numFmtId="16" fontId="2" fillId="5" borderId="2" xfId="0" applyNumberFormat="1" applyFont="1" applyFill="1" applyBorder="1" applyAlignment="1">
      <alignment horizontal="left" vertical="center" wrapText="1"/>
    </xf>
    <xf numFmtId="0" fontId="0" fillId="0" borderId="0" xfId="0" applyFill="1" applyBorder="1" applyAlignment="1">
      <alignment vertical="center"/>
    </xf>
    <xf numFmtId="0" fontId="4" fillId="2" borderId="2" xfId="0" applyFont="1" applyFill="1" applyBorder="1" applyAlignment="1">
      <alignment horizontal="left" vertical="center" wrapText="1"/>
    </xf>
    <xf numFmtId="1" fontId="1" fillId="6" borderId="4" xfId="0" applyNumberFormat="1" applyFont="1" applyFill="1" applyBorder="1" applyAlignment="1">
      <alignment horizontal="center" vertical="center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3" fillId="3" borderId="4" xfId="0" applyFont="1" applyFill="1" applyBorder="1" applyAlignment="1">
      <alignment horizontal="center" vertical="center" wrapText="1"/>
    </xf>
    <xf numFmtId="165" fontId="3" fillId="3" borderId="3" xfId="0" applyNumberFormat="1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left" vertical="center" wrapText="1"/>
    </xf>
    <xf numFmtId="0" fontId="0" fillId="0" borderId="0" xfId="0" applyAlignment="1">
      <alignment horizontal="left" indent="3"/>
    </xf>
    <xf numFmtId="0" fontId="4" fillId="0" borderId="0" xfId="0" applyFont="1" applyFill="1" applyBorder="1" applyAlignment="1">
      <alignment horizontal="left" vertical="center" wrapText="1"/>
    </xf>
    <xf numFmtId="165" fontId="3" fillId="3" borderId="6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0" fontId="4" fillId="0" borderId="9" xfId="0" applyFont="1" applyFill="1" applyBorder="1" applyAlignment="1">
      <alignment vertical="center" wrapText="1"/>
    </xf>
    <xf numFmtId="1" fontId="1" fillId="7" borderId="4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14" fontId="1" fillId="6" borderId="20" xfId="0" applyNumberFormat="1" applyFont="1" applyFill="1" applyBorder="1" applyAlignment="1">
      <alignment horizontal="center" vertical="center"/>
    </xf>
    <xf numFmtId="14" fontId="1" fillId="6" borderId="4" xfId="0" applyNumberFormat="1" applyFont="1" applyFill="1" applyBorder="1" applyAlignment="1">
      <alignment horizontal="center" vertical="center" wrapText="1"/>
    </xf>
    <xf numFmtId="2" fontId="4" fillId="0" borderId="9" xfId="0" applyNumberFormat="1" applyFont="1" applyFill="1" applyBorder="1" applyAlignment="1">
      <alignment horizontal="center" vertical="center" wrapText="1"/>
    </xf>
    <xf numFmtId="0" fontId="0" fillId="0" borderId="9" xfId="0" applyFill="1" applyBorder="1"/>
    <xf numFmtId="0" fontId="3" fillId="3" borderId="23" xfId="0" applyFont="1" applyFill="1" applyBorder="1" applyAlignment="1">
      <alignment horizontal="center" vertical="center" wrapText="1"/>
    </xf>
    <xf numFmtId="43" fontId="6" fillId="11" borderId="22" xfId="1" applyFont="1" applyFill="1" applyBorder="1" applyAlignment="1" applyProtection="1">
      <alignment horizontal="center" vertical="center"/>
    </xf>
    <xf numFmtId="0" fontId="6" fillId="8" borderId="23" xfId="0" applyFont="1" applyFill="1" applyBorder="1" applyAlignment="1" applyProtection="1">
      <alignment horizontal="center" vertical="center"/>
    </xf>
    <xf numFmtId="0" fontId="6" fillId="8" borderId="0" xfId="0" applyFont="1" applyFill="1" applyAlignment="1" applyProtection="1">
      <alignment vertical="center"/>
    </xf>
    <xf numFmtId="0" fontId="6" fillId="8" borderId="0" xfId="0" applyFont="1" applyFill="1" applyProtection="1"/>
    <xf numFmtId="0" fontId="6" fillId="8" borderId="0" xfId="0" applyFont="1" applyFill="1"/>
    <xf numFmtId="17" fontId="7" fillId="12" borderId="24" xfId="0" applyNumberFormat="1" applyFont="1" applyFill="1" applyBorder="1" applyAlignment="1" applyProtection="1">
      <alignment horizontal="center" vertical="center" wrapText="1"/>
    </xf>
    <xf numFmtId="17" fontId="7" fillId="12" borderId="25" xfId="0" applyNumberFormat="1" applyFont="1" applyFill="1" applyBorder="1" applyAlignment="1" applyProtection="1">
      <alignment horizontal="center" vertical="center" wrapText="1"/>
    </xf>
    <xf numFmtId="17" fontId="7" fillId="12" borderId="26" xfId="0" applyNumberFormat="1" applyFont="1" applyFill="1" applyBorder="1" applyAlignment="1" applyProtection="1">
      <alignment horizontal="center" vertical="center" wrapText="1"/>
    </xf>
    <xf numFmtId="0" fontId="6" fillId="8" borderId="2" xfId="0" applyFont="1" applyFill="1" applyBorder="1"/>
    <xf numFmtId="0" fontId="1" fillId="0" borderId="0" xfId="0" applyFont="1"/>
    <xf numFmtId="43" fontId="6" fillId="11" borderId="21" xfId="1" applyFont="1" applyFill="1" applyBorder="1" applyAlignment="1" applyProtection="1">
      <alignment horizontal="center" vertical="center"/>
    </xf>
    <xf numFmtId="2" fontId="1" fillId="4" borderId="2" xfId="0" applyNumberFormat="1" applyFont="1" applyFill="1" applyBorder="1" applyAlignment="1">
      <alignment horizontal="center"/>
    </xf>
    <xf numFmtId="1" fontId="0" fillId="7" borderId="1" xfId="0" applyNumberFormat="1" applyFont="1" applyFill="1" applyBorder="1" applyAlignment="1">
      <alignment horizontal="center" vertical="center"/>
    </xf>
    <xf numFmtId="1" fontId="0" fillId="6" borderId="1" xfId="0" applyNumberFormat="1" applyFont="1" applyFill="1" applyBorder="1" applyAlignment="1">
      <alignment horizontal="center" vertical="center"/>
    </xf>
    <xf numFmtId="14" fontId="0" fillId="6" borderId="1" xfId="0" applyNumberFormat="1" applyFont="1" applyFill="1" applyBorder="1" applyAlignment="1">
      <alignment horizontal="center" vertical="center"/>
    </xf>
    <xf numFmtId="1" fontId="8" fillId="10" borderId="2" xfId="0" applyNumberFormat="1" applyFont="1" applyFill="1" applyBorder="1" applyAlignment="1" applyProtection="1">
      <alignment horizontal="center" vertical="center"/>
    </xf>
    <xf numFmtId="1" fontId="8" fillId="10" borderId="1" xfId="0" applyNumberFormat="1" applyFont="1" applyFill="1" applyBorder="1" applyAlignment="1" applyProtection="1">
      <alignment horizontal="center" vertical="center"/>
    </xf>
    <xf numFmtId="1" fontId="8" fillId="13" borderId="2" xfId="0" applyNumberFormat="1" applyFont="1" applyFill="1" applyBorder="1" applyAlignment="1" applyProtection="1">
      <alignment horizontal="center" vertical="center"/>
    </xf>
    <xf numFmtId="17" fontId="9" fillId="4" borderId="26" xfId="0" applyNumberFormat="1" applyFont="1" applyFill="1" applyBorder="1" applyAlignment="1" applyProtection="1">
      <alignment horizontal="center" vertical="center" wrapText="1"/>
    </xf>
    <xf numFmtId="0" fontId="1" fillId="4" borderId="0" xfId="0" applyFont="1" applyFill="1"/>
    <xf numFmtId="17" fontId="10" fillId="9" borderId="24" xfId="0" applyNumberFormat="1" applyFont="1" applyFill="1" applyBorder="1" applyAlignment="1" applyProtection="1">
      <alignment horizontal="center" vertical="center" wrapText="1"/>
    </xf>
    <xf numFmtId="17" fontId="10" fillId="9" borderId="25" xfId="0" applyNumberFormat="1" applyFont="1" applyFill="1" applyBorder="1" applyAlignment="1" applyProtection="1">
      <alignment horizontal="center" vertical="center" wrapText="1"/>
    </xf>
    <xf numFmtId="17" fontId="10" fillId="9" borderId="26" xfId="0" applyNumberFormat="1" applyFont="1" applyFill="1" applyBorder="1" applyAlignment="1" applyProtection="1">
      <alignment horizontal="center" vertical="center" wrapText="1"/>
    </xf>
    <xf numFmtId="2" fontId="6" fillId="8" borderId="23" xfId="0" applyNumberFormat="1" applyFont="1" applyFill="1" applyBorder="1" applyAlignment="1" applyProtection="1">
      <alignment horizontal="center" vertical="center"/>
    </xf>
    <xf numFmtId="164" fontId="1" fillId="14" borderId="3" xfId="0" applyNumberFormat="1" applyFont="1" applyFill="1" applyBorder="1" applyAlignment="1">
      <alignment horizontal="center" vertical="center" wrapText="1"/>
    </xf>
    <xf numFmtId="164" fontId="1" fillId="14" borderId="3" xfId="0" applyNumberFormat="1" applyFont="1" applyFill="1" applyBorder="1" applyAlignment="1">
      <alignment horizontal="center" vertical="center"/>
    </xf>
    <xf numFmtId="0" fontId="1" fillId="14" borderId="3" xfId="0" applyFont="1" applyFill="1" applyBorder="1" applyAlignment="1">
      <alignment horizontal="center" vertical="center"/>
    </xf>
    <xf numFmtId="164" fontId="1" fillId="14" borderId="10" xfId="0" applyNumberFormat="1" applyFont="1" applyFill="1" applyBorder="1" applyAlignment="1">
      <alignment horizontal="center" vertical="center" wrapText="1"/>
    </xf>
    <xf numFmtId="164" fontId="0" fillId="14" borderId="2" xfId="0" applyNumberFormat="1" applyFont="1" applyFill="1" applyBorder="1" applyAlignment="1">
      <alignment horizontal="center" vertical="center"/>
    </xf>
    <xf numFmtId="164" fontId="0" fillId="14" borderId="2" xfId="0" applyNumberFormat="1" applyFont="1" applyFill="1" applyBorder="1" applyAlignment="1">
      <alignment horizontal="center" vertical="center" wrapText="1"/>
    </xf>
    <xf numFmtId="14" fontId="3" fillId="15" borderId="3" xfId="0" applyNumberFormat="1" applyFont="1" applyFill="1" applyBorder="1" applyAlignment="1">
      <alignment horizontal="center" vertical="center" wrapText="1"/>
    </xf>
    <xf numFmtId="14" fontId="4" fillId="15" borderId="2" xfId="0" applyNumberFormat="1" applyFont="1" applyFill="1" applyBorder="1" applyAlignment="1">
      <alignment horizontal="center" vertical="center" wrapText="1"/>
    </xf>
    <xf numFmtId="1" fontId="1" fillId="7" borderId="8" xfId="0" applyNumberFormat="1" applyFont="1" applyFill="1" applyBorder="1" applyAlignment="1">
      <alignment horizontal="center" vertical="center"/>
    </xf>
    <xf numFmtId="1" fontId="1" fillId="7" borderId="7" xfId="0" applyNumberFormat="1" applyFont="1" applyFill="1" applyBorder="1" applyAlignment="1">
      <alignment horizontal="center" vertical="center"/>
    </xf>
    <xf numFmtId="164" fontId="1" fillId="14" borderId="8" xfId="0" applyNumberFormat="1" applyFont="1" applyFill="1" applyBorder="1" applyAlignment="1">
      <alignment horizontal="center" vertical="center"/>
    </xf>
    <xf numFmtId="164" fontId="1" fillId="14" borderId="20" xfId="0" applyNumberFormat="1" applyFont="1" applyFill="1" applyBorder="1" applyAlignment="1">
      <alignment horizontal="center" vertical="center"/>
    </xf>
    <xf numFmtId="164" fontId="1" fillId="14" borderId="7" xfId="0" applyNumberFormat="1" applyFont="1" applyFill="1" applyBorder="1" applyAlignment="1">
      <alignment horizontal="center" vertical="center"/>
    </xf>
    <xf numFmtId="1" fontId="1" fillId="6" borderId="8" xfId="0" applyNumberFormat="1" applyFont="1" applyFill="1" applyBorder="1" applyAlignment="1">
      <alignment horizontal="center" vertical="center"/>
    </xf>
    <xf numFmtId="1" fontId="1" fillId="6" borderId="7" xfId="0" applyNumberFormat="1" applyFont="1" applyFill="1" applyBorder="1" applyAlignment="1">
      <alignment horizontal="center" vertical="center"/>
    </xf>
    <xf numFmtId="17" fontId="10" fillId="9" borderId="4" xfId="0" applyNumberFormat="1" applyFont="1" applyFill="1" applyBorder="1" applyAlignment="1" applyProtection="1">
      <alignment horizontal="center" vertical="center" wrapText="1"/>
    </xf>
    <xf numFmtId="17" fontId="10" fillId="9" borderId="23" xfId="0" applyNumberFormat="1" applyFont="1" applyFill="1" applyBorder="1" applyAlignment="1" applyProtection="1">
      <alignment horizontal="center" vertical="center" wrapText="1"/>
    </xf>
    <xf numFmtId="17" fontId="10" fillId="9" borderId="6" xfId="0" applyNumberFormat="1" applyFont="1" applyFill="1" applyBorder="1" applyAlignment="1" applyProtection="1">
      <alignment horizontal="center" vertical="center" wrapText="1"/>
    </xf>
  </cellXfs>
  <cellStyles count="2">
    <cellStyle name="Milliers" xfId="1" builtinId="3"/>
    <cellStyle name="Normal" xfId="0" builtinId="0"/>
  </cellStyles>
  <dxfs count="4"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colors>
    <mruColors>
      <color rgb="FFFFFF00"/>
      <color rgb="FFF0F99D"/>
      <color rgb="FF66FF33"/>
      <color rgb="FF99FF99"/>
      <color rgb="FFE13F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3.xml"/><Relationship Id="rId4" Type="http://schemas.openxmlformats.org/officeDocument/2006/relationships/pivotCacheDefinition" Target="pivotCache/pivotCacheDefinition2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LACOUR Marianne" refreshedDate="41793.488454976854" createdVersion="5" refreshedVersion="5" minRefreshableVersion="3" recordCount="239">
  <cacheSource type="worksheet">
    <worksheetSource ref="A160:Q160" sheet="MAI"/>
  </cacheSource>
  <cacheFields count="17">
    <cacheField name="Statut" numFmtId="0">
      <sharedItems/>
    </cacheField>
    <cacheField name="Société" numFmtId="0">
      <sharedItems/>
    </cacheField>
    <cacheField name="Affectation" numFmtId="0">
      <sharedItems/>
    </cacheField>
    <cacheField name="Responsable" numFmtId="0">
      <sharedItems/>
    </cacheField>
    <cacheField name="Nom Prénom intérimaire" numFmtId="0">
      <sharedItems/>
    </cacheField>
    <cacheField name="Agence intérim" numFmtId="0">
      <sharedItems/>
    </cacheField>
    <cacheField name="Poste" numFmtId="0">
      <sharedItems/>
    </cacheField>
    <cacheField name="Taux horaire net" numFmtId="0">
      <sharedItems containsSemiMixedTypes="0" containsString="0" containsNumber="1" minValue="9.59" maxValue="39.57"/>
    </cacheField>
    <cacheField name="K1" numFmtId="2">
      <sharedItems containsMixedTypes="1" containsNumber="1" minValue="1.85" maxValue="2.35"/>
    </cacheField>
    <cacheField name="K2" numFmtId="0">
      <sharedItems containsString="0" containsBlank="1" containsNumber="1" minValue="1.82" maxValue="2.82"/>
    </cacheField>
    <cacheField name="Début Contrat initial" numFmtId="165">
      <sharedItems containsSemiMixedTypes="0" containsNonDate="0" containsDate="1" containsString="0" minDate="2013-04-02T00:00:00" maxDate="2014-05-29T00:00:00"/>
    </cacheField>
    <cacheField name="Fin Contrat initial" numFmtId="165">
      <sharedItems containsNonDate="0" containsDate="1" containsString="0" containsBlank="1" minDate="2013-10-31T00:00:00" maxDate="2014-09-27T00:00:00"/>
    </cacheField>
    <cacheField name="Souplesse Initiale" numFmtId="0">
      <sharedItems containsBlank="1"/>
    </cacheField>
    <cacheField name="Début Avenant" numFmtId="0">
      <sharedItems containsNonDate="0" containsDate="1" containsString="0" containsBlank="1" minDate="2013-11-01T00:00:00" maxDate="2014-05-30T00:00:00"/>
    </cacheField>
    <cacheField name="Fin Avenant" numFmtId="0">
      <sharedItems containsNonDate="0" containsDate="1" containsString="0" containsBlank="1" minDate="2014-03-28T00:00:00" maxDate="2015-05-30T00:00:00"/>
    </cacheField>
    <cacheField name="Souplesse Avenant" numFmtId="0">
      <sharedItems containsBlank="1"/>
    </cacheField>
    <cacheField name="Commentaire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ELACOUR Marianne" refreshedDate="42026.485778819442" createdVersion="5" refreshedVersion="5" minRefreshableVersion="3" recordCount="8">
  <cacheSource type="worksheet">
    <worksheetSource ref="A4:K12" sheet="Trame DD"/>
  </cacheSource>
  <cacheFields count="17">
    <cacheField name="Société" numFmtId="0">
      <sharedItems count="5">
        <s v="X"/>
        <s v="Société"/>
        <s v="A"/>
        <s v="LD" u="1"/>
        <s v="DGN" u="1"/>
      </sharedItems>
    </cacheField>
    <cacheField name="Affectation" numFmtId="0">
      <sharedItems count="16">
        <s v="Chantier Y"/>
        <s v="Affectation"/>
        <s v="Chantier C"/>
        <s v="Ecole Militaire Bâtiment 013" u="1"/>
        <s v="VELIZY" u="1"/>
        <s v="LA SOURCE" u="1"/>
        <s v="Pavillon DUFOUR" u="1"/>
        <s v="Mont St Michel" u="1"/>
        <s v="COUVENT DES JACOBINS" u="1"/>
        <s v="ARENA" u="1"/>
        <s v="GRANDS COMMUNS" u="1"/>
        <s v="TOCQUEVILLE" u="1"/>
        <s v="PARC DES PRINCES" u="1"/>
        <s v="BOULOGNE" u="1"/>
        <s v="LA GARENNE COLOMBES" u="1"/>
        <s v="Ecole Militaire Bâtiment 007" u="1"/>
      </sharedItems>
    </cacheField>
    <cacheField name="Responsable" numFmtId="0">
      <sharedItems/>
    </cacheField>
    <cacheField name="Nom Prénom intérimaire" numFmtId="0">
      <sharedItems containsBlank="1"/>
    </cacheField>
    <cacheField name="Agence intérim" numFmtId="0">
      <sharedItems containsBlank="1"/>
    </cacheField>
    <cacheField name="Poste" numFmtId="0">
      <sharedItems containsBlank="1"/>
    </cacheField>
    <cacheField name="Qualification" numFmtId="0">
      <sharedItems containsBlank="1"/>
    </cacheField>
    <cacheField name="Taux horaire net" numFmtId="0">
      <sharedItems containsBlank="1"/>
    </cacheField>
    <cacheField name="K1" numFmtId="2">
      <sharedItems containsBlank="1"/>
    </cacheField>
    <cacheField name="K2" numFmtId="2">
      <sharedItems containsBlank="1" containsMixedTypes="1" containsNumber="1" containsInteger="1" minValue="0" maxValue="0"/>
    </cacheField>
    <cacheField name="Début Contrat initial" numFmtId="165">
      <sharedItems containsDate="1" containsBlank="1" containsMixedTypes="1" minDate="2015-01-05T00:00:00" maxDate="2015-01-22T00:00:00"/>
    </cacheField>
    <cacheField name="Fin Contrat initial" numFmtId="165">
      <sharedItems containsDate="1" containsBlank="1" containsMixedTypes="1" minDate="2015-01-08T00:00:00" maxDate="2015-03-07T00:00:00"/>
    </cacheField>
    <cacheField name="Souplesse Initiale" numFmtId="0">
      <sharedItems containsBlank="1"/>
    </cacheField>
    <cacheField name="Début Avenant" numFmtId="165">
      <sharedItems containsBlank="1"/>
    </cacheField>
    <cacheField name="Fin Avenant" numFmtId="165">
      <sharedItems containsBlank="1"/>
    </cacheField>
    <cacheField name="Souplesse Avenant" numFmtId="0">
      <sharedItems containsBlank="1"/>
    </cacheField>
    <cacheField name="Commentair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DELACOUR Marianne" refreshedDate="42026.485817361114" createdVersion="5" refreshedVersion="5" minRefreshableVersion="3" recordCount="8">
  <cacheSource type="worksheet">
    <worksheetSource ref="A4:L12" sheet="Trame DD"/>
  </cacheSource>
  <cacheFields count="20">
    <cacheField name="Société" numFmtId="0">
      <sharedItems count="5">
        <s v="X"/>
        <s v="Société"/>
        <s v="A"/>
        <s v="LD" u="1"/>
        <s v="DGN" u="1"/>
      </sharedItems>
    </cacheField>
    <cacheField name="Affectation" numFmtId="0">
      <sharedItems count="16">
        <s v="Chantier Y"/>
        <s v="Affectation"/>
        <s v="Chantier C"/>
        <s v="Ecole Militaire Bâtiment 013" u="1"/>
        <s v="VELIZY" u="1"/>
        <s v="LA SOURCE" u="1"/>
        <s v="Pavillon DUFOUR" u="1"/>
        <s v="Mont St Michel" u="1"/>
        <s v="COUVENT DES JACOBINS" u="1"/>
        <s v="ARENA" u="1"/>
        <s v="GRANDS COMMUNS" u="1"/>
        <s v="TOCQUEVILLE" u="1"/>
        <s v="PARC DES PRINCES" u="1"/>
        <s v="BOULOGNE" u="1"/>
        <s v="LA GARENNE COLOMBES" u="1"/>
        <s v="Ecole Militaire Bâtiment 007" u="1"/>
      </sharedItems>
    </cacheField>
    <cacheField name="Responsable" numFmtId="0">
      <sharedItems/>
    </cacheField>
    <cacheField name="Nom Prénom intérimaire" numFmtId="0">
      <sharedItems containsBlank="1"/>
    </cacheField>
    <cacheField name="Agence intérim" numFmtId="0">
      <sharedItems containsBlank="1"/>
    </cacheField>
    <cacheField name="Poste" numFmtId="0">
      <sharedItems containsBlank="1"/>
    </cacheField>
    <cacheField name="Qualification" numFmtId="0">
      <sharedItems containsBlank="1"/>
    </cacheField>
    <cacheField name="Taux horaire net" numFmtId="0">
      <sharedItems containsBlank="1"/>
    </cacheField>
    <cacheField name="K1" numFmtId="2">
      <sharedItems containsBlank="1"/>
    </cacheField>
    <cacheField name="K2" numFmtId="2">
      <sharedItems containsBlank="1" containsMixedTypes="1" containsNumber="1" containsInteger="1" minValue="0" maxValue="0"/>
    </cacheField>
    <cacheField name="Début Contrat initial" numFmtId="165">
      <sharedItems containsDate="1" containsBlank="1" containsMixedTypes="1" minDate="2015-01-05T00:00:00" maxDate="2015-01-22T00:00:00"/>
    </cacheField>
    <cacheField name="Fin Contrat initial" numFmtId="165">
      <sharedItems containsDate="1" containsBlank="1" containsMixedTypes="1" minDate="2015-01-08T00:00:00" maxDate="2015-03-07T00:00:00"/>
    </cacheField>
    <cacheField name="Souplesse Initiale" numFmtId="0">
      <sharedItems containsBlank="1"/>
    </cacheField>
    <cacheField name="Début Avenant" numFmtId="165">
      <sharedItems containsBlank="1"/>
    </cacheField>
    <cacheField name="Fin Avenant" numFmtId="165">
      <sharedItems containsBlank="1"/>
    </cacheField>
    <cacheField name="Souplesse Avenant" numFmtId="0">
      <sharedItems containsBlank="1"/>
    </cacheField>
    <cacheField name="Commentaires" numFmtId="0">
      <sharedItems containsBlank="1"/>
    </cacheField>
    <cacheField name="Validité papiers d'identité" numFmtId="0">
      <sharedItems containsBlank="1"/>
    </cacheField>
    <cacheField name="Fin de mission prévue le :" numFmtId="14">
      <sharedItems containsDate="1" containsBlank="1" containsMixedTypes="1" minDate="2015-01-10T00:00:00" maxDate="2015-12-16T00:00:00"/>
    </cacheField>
    <cacheField name="FN" numFmtId="14">
      <sharedItems containsBlank="1" count="4">
        <s v="non"/>
        <s v="oui"/>
        <s v="FN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9">
  <r>
    <s v="En cours"/>
    <s v="DGN"/>
    <s v="Château de l'Orangerie"/>
    <s v="ATCHAOUI A."/>
    <s v="BERNARD Thibaut"/>
    <s v="SIM Pierre"/>
    <s v="Tailleur de pierre"/>
    <n v="12.23"/>
    <n v="2.09"/>
    <n v="1.9"/>
    <d v="2014-05-12T00:00:00"/>
    <d v="2014-05-28T00:00:00"/>
    <s v="26/05 au 02/06"/>
    <m/>
    <m/>
    <m/>
    <s v="Pas de FN"/>
  </r>
  <r>
    <s v="En cours"/>
    <s v="DGN"/>
    <s v="Château de l'Orangerie"/>
    <s v="ATCHAOUI A."/>
    <s v="DUCARME GONGORA Valentin"/>
    <s v="SIM Pierre"/>
    <s v="Tailleur de pierre"/>
    <n v="12.23"/>
    <n v="2.09"/>
    <n v="1.9"/>
    <d v="2014-05-12T00:00:00"/>
    <d v="2014-05-28T00:00:00"/>
    <s v="26/05 au 02/06"/>
    <m/>
    <m/>
    <m/>
    <s v="Pas de FN"/>
  </r>
  <r>
    <s v="En cours"/>
    <s v="DGN"/>
    <s v="Château de l'Orangerie"/>
    <s v="ATCHAOUI A."/>
    <s v="MENDES Samper"/>
    <s v="SIM Pierre"/>
    <s v="Pierreux"/>
    <n v="12.23"/>
    <n v="2.09"/>
    <n v="1.9"/>
    <d v="2014-05-12T00:00:00"/>
    <d v="2014-05-28T00:00:00"/>
    <s v="26/05 au 02/06"/>
    <m/>
    <m/>
    <m/>
    <s v="Pas de FN"/>
  </r>
  <r>
    <s v="En cours"/>
    <s v="DGN"/>
    <s v="COUVENT DES JACOBINS"/>
    <s v="STANQUIC M."/>
    <s v="ABIDINA Fardi"/>
    <s v="Régional intérim"/>
    <s v="Manoeuvre"/>
    <n v="9.59"/>
    <n v="1.9"/>
    <n v="1.88"/>
    <d v="2014-05-12T00:00:00"/>
    <d v="2014-05-28T00:00:00"/>
    <s v="26/05 au 02/06"/>
    <m/>
    <m/>
    <m/>
    <s v="FN ok"/>
  </r>
  <r>
    <s v="Mission terminée"/>
    <s v="DGN"/>
    <s v="COUVENT DES JACOBINS"/>
    <s v="STANQUIC M."/>
    <s v="BADE Mickael"/>
    <s v="Régional intérim"/>
    <s v="Manoeuvre"/>
    <n v="9.59"/>
    <n v="1.9"/>
    <n v="1.88"/>
    <d v="2014-05-13T00:00:00"/>
    <d v="2014-05-15T00:00:00"/>
    <s v="13/05 au 19/05"/>
    <m/>
    <m/>
    <m/>
    <s v="FN ok"/>
  </r>
  <r>
    <s v="Mission terminée"/>
    <s v="DGN"/>
    <s v="COUVENT DES JACOBINS"/>
    <s v="STANQUIC M."/>
    <s v="BADE Mickael"/>
    <s v="Régional intérim"/>
    <s v="Manoeuvre"/>
    <n v="9.59"/>
    <n v="1.9"/>
    <n v="1.88"/>
    <d v="2014-05-16T00:00:00"/>
    <d v="2014-05-16T00:00:00"/>
    <s v="16/05 au 20/05"/>
    <m/>
    <m/>
    <m/>
    <s v="FN ok"/>
  </r>
  <r>
    <s v="Mission terminée"/>
    <s v="DGN"/>
    <s v="COUVENT DES JACOBINS"/>
    <s v="STANQUIC M."/>
    <s v="BRARD Léo"/>
    <s v="Régional intérim"/>
    <s v="Manoeuvre"/>
    <n v="9.59"/>
    <n v="1.9"/>
    <n v="1.88"/>
    <d v="2014-04-28T00:00:00"/>
    <d v="2014-04-29T00:00:00"/>
    <s v="28/04 au 02/05"/>
    <m/>
    <m/>
    <m/>
    <s v="FN sans motif complet                                           FM 29/04/2014"/>
  </r>
  <r>
    <s v="Mission terminée"/>
    <s v="DGN"/>
    <s v="COUVENT DES JACOBINS"/>
    <s v="STANQUIC M."/>
    <s v="DALIBOT Steeven"/>
    <s v="Régional intérim"/>
    <s v="Maçon "/>
    <n v="10.29"/>
    <n v="1.92"/>
    <n v="1.9"/>
    <d v="2014-04-28T00:00:00"/>
    <d v="2014-05-07T00:00:00"/>
    <s v="05/05 au 12/05"/>
    <d v="2014-05-08T00:00:00"/>
    <d v="2014-05-23T00:00:00"/>
    <s v="20/05 au 28/05"/>
    <s v="FN sans motif complet                                                         Utilisation souplesse                                    "/>
  </r>
  <r>
    <s v="En cours"/>
    <s v="DGN"/>
    <s v="COUVENT DES JACOBINS"/>
    <s v="STANQUIC M."/>
    <s v="ESNAULT Hervé"/>
    <s v="Régional intérim"/>
    <s v="Maçon "/>
    <n v="10.29"/>
    <n v="1.95"/>
    <n v="1.9"/>
    <d v="2014-05-12T00:00:00"/>
    <d v="2014-05-28T00:00:00"/>
    <s v="26/05 au 02/06"/>
    <m/>
    <m/>
    <m/>
    <s v="FN ok"/>
  </r>
  <r>
    <s v="Mission terminée"/>
    <s v="DGN"/>
    <s v="COUVENT DES JACOBINS"/>
    <s v="STANQUIC M."/>
    <s v="HAYE Christian"/>
    <s v="Régional intérim"/>
    <s v="Maçon"/>
    <n v="10.29"/>
    <n v="1.92"/>
    <n v="1.9"/>
    <d v="2014-04-28T00:00:00"/>
    <d v="2014-05-07T00:00:00"/>
    <s v="05/05 au 12/05"/>
    <d v="2014-05-08T00:00:00"/>
    <d v="2014-05-23T00:00:00"/>
    <s v="20/05 au 28/05"/>
    <s v="FN sans motif complet                                               Utilisation souplesse                                 "/>
  </r>
  <r>
    <s v="En cours"/>
    <s v="DGN"/>
    <s v="COUVENT DES JACOBINS"/>
    <s v="STANQUIC M."/>
    <s v="HAYE Jean-Yves"/>
    <s v="Régional intérim"/>
    <s v="Maçon"/>
    <n v="10.29"/>
    <n v="1.92"/>
    <n v="1.9"/>
    <d v="2014-04-18T00:00:00"/>
    <d v="2014-04-25T00:00:00"/>
    <s v="23/04 au 30/04"/>
    <d v="2014-04-26T00:00:00"/>
    <d v="2014-05-30T00:00:00"/>
    <s v="22/05 au 04/06"/>
    <s v="Pas de FN_x000a_Rempt"/>
  </r>
  <r>
    <s v="Mission terminée"/>
    <s v="DGN"/>
    <s v="COUVENT DES JACOBINS"/>
    <s v="STANQUIC M."/>
    <s v="PERON Christian"/>
    <s v="Régional intérim"/>
    <s v="Manoeuvre"/>
    <n v="9.59"/>
    <n v="1.9"/>
    <n v="1.88"/>
    <d v="2014-04-28T00:00:00"/>
    <d v="2014-04-29T00:00:00"/>
    <s v="28/04 au 02/05"/>
    <m/>
    <m/>
    <m/>
    <s v="FN sans motif complet                                           FM 29/04/2014"/>
  </r>
  <r>
    <s v="Mission terminée"/>
    <s v="DGN"/>
    <s v="COUVENT DES JACOBINS"/>
    <s v="STANQUIC M."/>
    <s v="THIBAUT David"/>
    <s v="Régional intérim"/>
    <s v="Manoeuvre"/>
    <n v="9.59"/>
    <n v="1.9"/>
    <n v="1.88"/>
    <d v="2014-05-13T00:00:00"/>
    <d v="2014-05-15T00:00:00"/>
    <s v="13/05 au 19/05"/>
    <m/>
    <m/>
    <m/>
    <s v="FN ok"/>
  </r>
  <r>
    <s v="Mission terminée"/>
    <s v="DGN"/>
    <s v="COUVENT DES JACOBINS"/>
    <s v="STANQUIC M."/>
    <s v="THIBAUT David"/>
    <s v="Régional intérim"/>
    <s v="Manoeuvre"/>
    <n v="9.59"/>
    <n v="1.9"/>
    <n v="1.88"/>
    <d v="2014-05-16T00:00:00"/>
    <d v="2014-05-16T00:00:00"/>
    <s v="16/05 au 20/05"/>
    <m/>
    <m/>
    <m/>
    <s v="FN ok"/>
  </r>
  <r>
    <s v="En cours"/>
    <s v="DGN"/>
    <s v="Ecole Militaire"/>
    <s v="MAYEUR M."/>
    <s v="DAVID Jean-Luc"/>
    <s v="SIM Pierre"/>
    <s v="Tailleur de pierre"/>
    <n v="12.23"/>
    <n v="2.09"/>
    <n v="1.9"/>
    <d v="2014-03-31T00:00:00"/>
    <d v="2014-04-25T00:00:00"/>
    <s v="22/04 au 30/04"/>
    <d v="2014-04-26T00:00:00"/>
    <d v="2014-05-30T00:00:00"/>
    <s v="19/05 au 12/06"/>
    <s v="FN ok"/>
  </r>
  <r>
    <s v="En cours"/>
    <s v="DGN"/>
    <s v="Ecole Militaire"/>
    <s v="MAYEUR M."/>
    <s v="MELLIKECHE Karim"/>
    <s v="SIM Pierre"/>
    <s v="Manoeuvre"/>
    <n v="9.59"/>
    <n v="1.9"/>
    <n v="1.88"/>
    <d v="2014-02-24T00:00:00"/>
    <d v="2014-03-28T00:00:00"/>
    <s v="21/03 au 04/04"/>
    <d v="2014-03-29T00:00:00"/>
    <d v="2014-07-25T00:00:00"/>
    <s v="10/07 au 25/08"/>
    <s v="Pas de FN"/>
  </r>
  <r>
    <s v="En cours"/>
    <s v="DGN"/>
    <s v="Ecole Militaire"/>
    <s v="MAYEUR M."/>
    <s v="MEURGEY Maxime"/>
    <s v="Sovitrat St Martin"/>
    <s v="Tailleur de pierre"/>
    <n v="14.29"/>
    <n v="1.99"/>
    <n v="1.9"/>
    <d v="2014-03-31T00:00:00"/>
    <d v="2014-05-30T00:00:00"/>
    <s v="19/05 au 12/06"/>
    <m/>
    <m/>
    <m/>
    <s v="FN ok"/>
  </r>
  <r>
    <s v="En cours"/>
    <s v="DGN"/>
    <s v="Grands communs"/>
    <s v="VIALE F."/>
    <s v="BIRAT Jonathan"/>
    <s v="SIM Pierre"/>
    <s v="Tailleur de pierre"/>
    <n v="12.23"/>
    <n v="2.09"/>
    <n v="1.9"/>
    <d v="2014-04-14T00:00:00"/>
    <d v="2014-05-30T00:00:00"/>
    <s v="21/05 au 10/06"/>
    <m/>
    <m/>
    <m/>
    <s v="FN ok"/>
  </r>
  <r>
    <s v="En cours"/>
    <s v="DGN"/>
    <s v="Grands communs"/>
    <s v="VIALE F."/>
    <s v="DE GRAVES Charles"/>
    <s v="SIM Pierre"/>
    <s v="Tailleur de pierre"/>
    <n v="12.23"/>
    <n v="2.09"/>
    <n v="1.9"/>
    <d v="2014-05-26T00:00:00"/>
    <d v="2014-09-26T00:00:00"/>
    <m/>
    <m/>
    <m/>
    <m/>
    <s v="FN ok "/>
  </r>
  <r>
    <s v="Mission terminée"/>
    <s v="DGN"/>
    <s v="Grands communs"/>
    <s v="VIALE F."/>
    <s v="DE SAINT SEINE Thibault"/>
    <s v="SIM Pierre"/>
    <s v="Tailleur de pierre"/>
    <n v="12.23"/>
    <n v="2.09"/>
    <n v="1.9"/>
    <d v="2014-04-14T00:00:00"/>
    <d v="2014-05-30T00:00:00"/>
    <s v="21/05 au 10/06"/>
    <m/>
    <m/>
    <m/>
    <s v="FN ok_x000a_FM 23/05/2014"/>
  </r>
  <r>
    <s v="En cours"/>
    <s v="DGN"/>
    <s v="Grands communs"/>
    <s v="VIALE F."/>
    <s v="GLASER Rémi"/>
    <s v="SIM Pierre"/>
    <s v="Tailleur de pierre"/>
    <n v="12.23"/>
    <n v="2.09"/>
    <n v="1.9"/>
    <d v="2014-01-28T00:00:00"/>
    <d v="2014-03-29T00:00:00"/>
    <s v="19/03 au 09/04"/>
    <d v="2014-03-30T00:00:00"/>
    <d v="2014-06-27T00:00:00"/>
    <s v="13/06 au 28/07"/>
    <s v="FN ok"/>
  </r>
  <r>
    <s v="Mission terminée"/>
    <s v="DGN"/>
    <s v="Grands communs"/>
    <s v="VIALE F."/>
    <s v="JOUANNEAU Clément"/>
    <s v="SIM Pierre"/>
    <s v="Aide"/>
    <n v="10.28"/>
    <n v="1.9"/>
    <n v="1.88"/>
    <d v="2014-01-02T00:00:00"/>
    <d v="2014-04-11T00:00:00"/>
    <s v="28/03 au 05/05"/>
    <d v="2014-04-12T00:00:00"/>
    <d v="2014-09-26T00:00:00"/>
    <s v="12/09 au 28/10"/>
    <s v="FN ok_x000a_Souplesse 05/05                                       Contrat initial 200241"/>
  </r>
  <r>
    <s v="En cours"/>
    <s v="DGN"/>
    <s v="Grands communs"/>
    <s v="VIALE F."/>
    <s v="KEITA Mody"/>
    <s v="Estim"/>
    <s v="Coffreur boiseur"/>
    <n v="12.05"/>
    <n v="1.93"/>
    <n v="1.88"/>
    <d v="2014-03-10T00:00:00"/>
    <d v="2014-06-15T00:00:00"/>
    <s v="28/05 au 03/07"/>
    <m/>
    <m/>
    <m/>
    <s v="FN ok"/>
  </r>
  <r>
    <s v="En cours"/>
    <s v="DGN"/>
    <s v="Grands communs"/>
    <s v="VIALE F."/>
    <s v="PASTEUR David"/>
    <s v="SIM Pierre"/>
    <s v="Manoeuvre"/>
    <n v="9.59"/>
    <n v="1.9"/>
    <n v="1.88"/>
    <d v="2014-05-12T00:00:00"/>
    <d v="2014-06-27T00:00:00"/>
    <s v="19/06 au 07/07"/>
    <m/>
    <m/>
    <m/>
    <s v="Pas de FN"/>
  </r>
  <r>
    <s v="En cours"/>
    <s v="DGN"/>
    <s v="Grands communs"/>
    <s v="VIALE F."/>
    <s v="SISSOKO Adama"/>
    <s v="SIM Pierre"/>
    <s v="Manoeuvre"/>
    <n v="9.59"/>
    <n v="1.9"/>
    <n v="1.88"/>
    <d v="2014-01-02T00:00:00"/>
    <d v="2014-04-11T00:00:00"/>
    <s v="28/03 au 05/05"/>
    <d v="2014-04-12T00:00:00"/>
    <d v="2014-09-26T00:00:00"/>
    <s v="12/09 au 28/10"/>
    <s v="FN ok_x000a_Contrat initial 200242"/>
  </r>
  <r>
    <s v="En cours"/>
    <s v="DGN"/>
    <s v="Grands communs"/>
    <s v="VIALE F."/>
    <s v="TSEKAS Antoine"/>
    <s v="SIM Pierre"/>
    <s v="Tailleur de pierre"/>
    <n v="12.23"/>
    <n v="2.09"/>
    <n v="1.9"/>
    <d v="2014-01-06T00:00:00"/>
    <d v="2014-04-11T00:00:00"/>
    <s v="28/03 au 05/05"/>
    <d v="2014-04-12T00:00:00"/>
    <d v="2014-09-26T00:00:00"/>
    <s v="12/09 au 28/10"/>
    <s v="FN ok Contrat initial 200250"/>
  </r>
  <r>
    <s v="Mission terminée"/>
    <s v="DGN"/>
    <s v="Mairie du 12ème"/>
    <s v="BACK N."/>
    <s v="SUEUR Stéphane"/>
    <s v="SIM Pierre"/>
    <s v="Tailleur de pierre"/>
    <n v="12.23"/>
    <n v="2.09"/>
    <n v="1.9"/>
    <d v="2014-05-14T00:00:00"/>
    <d v="2014-05-21T00:00:00"/>
    <s v="Terme précis"/>
    <m/>
    <m/>
    <m/>
    <s v="Pas de FN                                                                Rempt de Mr Vincent PETIT"/>
  </r>
  <r>
    <s v="En cours"/>
    <s v="DGN"/>
    <s v="Ministère des affaires étrangères"/>
    <s v="MAYEUR M."/>
    <s v="DEFRANCE Morgan"/>
    <s v="SIM Pierre"/>
    <s v="Tailleur de pierre"/>
    <n v="12.23"/>
    <n v="2.09"/>
    <n v="1.9"/>
    <d v="2014-05-19T00:00:00"/>
    <d v="2014-05-30T00:00:00"/>
    <s v="27/05 au 03/06"/>
    <m/>
    <m/>
    <m/>
    <s v="Pas de FN "/>
  </r>
  <r>
    <s v="En cours"/>
    <s v="DGN"/>
    <s v="Ministère des affaires étrangères"/>
    <s v="MAYEUR M."/>
    <s v="DIAWARA Mahamadi"/>
    <s v="SIM Pierre"/>
    <s v="Manoeuvre"/>
    <n v="9.59"/>
    <n v="1.9"/>
    <n v="1.88"/>
    <d v="2014-05-19T00:00:00"/>
    <d v="2014-05-30T00:00:00"/>
    <s v="27/05 au 03/06"/>
    <m/>
    <m/>
    <m/>
    <s v="Pas de FN"/>
  </r>
  <r>
    <s v="En cours"/>
    <s v="DGN"/>
    <s v="Ministère des affaires étrangères"/>
    <s v="MAYEUR M."/>
    <s v="FERREIRA DOS SANTOS FILHO Elias"/>
    <s v="SIM Pierre"/>
    <s v="Tailleur de pierre"/>
    <n v="14.36"/>
    <n v="2.09"/>
    <n v="1.9"/>
    <d v="2014-01-13T00:00:00"/>
    <d v="2014-02-14T00:00:00"/>
    <s v="07/02 au 21/02"/>
    <d v="2014-02-15T00:00:00"/>
    <d v="2014-05-16T00:00:00"/>
    <s v="30/04 au 12/06"/>
    <s v="FN ok _x000a_Utilisation souplesse jusqu'au 12/06"/>
  </r>
  <r>
    <s v="En cours"/>
    <s v="DGN"/>
    <s v="Ministère des affaires étrangères"/>
    <s v="MAYEUR M."/>
    <s v="TSHINA-TSHINA Moyik"/>
    <s v="SIM Pierre"/>
    <s v="Tailleur de pierre"/>
    <n v="12.23"/>
    <n v="2.09"/>
    <n v="1.9"/>
    <d v="2014-05-19T00:00:00"/>
    <d v="2014-05-30T00:00:00"/>
    <s v="27/05 au 03/06"/>
    <m/>
    <m/>
    <m/>
    <s v="Pas de FN"/>
  </r>
  <r>
    <s v="En cours"/>
    <s v="DGN"/>
    <s v="MONT ST MICHEL"/>
    <s v="CERNESSON P."/>
    <s v="BACHELEY Arnaud"/>
    <s v="CAP INTER"/>
    <s v="Maçon"/>
    <n v="11.74"/>
    <n v="1.93"/>
    <n v="1.9"/>
    <d v="2014-01-06T00:00:00"/>
    <d v="2014-04-06T00:00:00"/>
    <s v="21/03 au 24/04"/>
    <d v="2014-04-07T00:00:00"/>
    <d v="2014-05-30T00:00:00"/>
    <s v="15/05 au 01/07"/>
    <s v="Pas de FN, info tel"/>
  </r>
  <r>
    <s v="En cours"/>
    <s v="DGN"/>
    <s v="MONT ST MICHEL"/>
    <s v="CERNESSON P."/>
    <s v="BAYER Jean-Marc"/>
    <s v="R Intérim"/>
    <s v="Maçon Pierre"/>
    <n v="11.74"/>
    <n v="1.95"/>
    <n v="1.9"/>
    <d v="2014-04-14T00:00:00"/>
    <d v="2014-05-30T00:00:00"/>
    <s v="21/05 au 10/06"/>
    <m/>
    <m/>
    <m/>
    <s v="Pas de FN"/>
  </r>
  <r>
    <s v="En cours"/>
    <s v="DGN"/>
    <s v="MONT ST MICHEL"/>
    <s v="CERNESSON P."/>
    <s v="BESNARD Anthony"/>
    <s v="R Intérim"/>
    <s v="Maçon Pierre"/>
    <n v="10.29"/>
    <n v="1.95"/>
    <n v="1.9"/>
    <d v="2014-05-26T00:00:00"/>
    <d v="2014-06-27T00:00:00"/>
    <m/>
    <m/>
    <m/>
    <m/>
    <s v="Pas de FN"/>
  </r>
  <r>
    <s v="Mission terminée"/>
    <s v="DGN"/>
    <s v="MONT ST MICHEL"/>
    <s v="CERNESSON P."/>
    <s v="DUFOUIL Mickael "/>
    <s v="Regional Intérim"/>
    <s v="Manoeuvre"/>
    <n v="9.6359999999999992"/>
    <n v="1.9"/>
    <n v="1.88"/>
    <d v="2014-05-13T00:00:00"/>
    <d v="2014-05-16T00:00:00"/>
    <s v="14/05 au 20/05"/>
    <m/>
    <m/>
    <m/>
    <s v="FN sans date de fin de mission"/>
  </r>
  <r>
    <s v="En cours"/>
    <s v="DGN"/>
    <s v="MONT ST MICHEL"/>
    <s v="CERNESSON P."/>
    <s v="DUROSSET Stéphane"/>
    <s v="Regional Intérim"/>
    <s v="Maçon"/>
    <n v="11.74"/>
    <n v="1.95"/>
    <n v="1.9"/>
    <d v="2014-05-22T00:00:00"/>
    <d v="2014-06-27T00:00:00"/>
    <s v="20/06 au 04/07"/>
    <m/>
    <m/>
    <m/>
    <s v="FN sans motif "/>
  </r>
  <r>
    <s v="En cours"/>
    <s v="DGN"/>
    <s v="MONT ST MICHEL"/>
    <s v="CERNESSON P."/>
    <s v="GAUTIER Mickaël"/>
    <s v="CAP INTER"/>
    <s v="Maçon"/>
    <n v="11.74"/>
    <n v="1.93"/>
    <n v="1.9"/>
    <d v="2014-01-06T00:00:00"/>
    <d v="2014-04-05T00:00:00"/>
    <s v="21/03 au 24/04"/>
    <d v="2014-04-06T00:00:00"/>
    <d v="2014-05-30T00:00:00"/>
    <s v="15/05 au 01/07"/>
    <s v="Pas de FN, info tel"/>
  </r>
  <r>
    <s v="Mission terminée"/>
    <s v="DGN"/>
    <s v="MONT ST MICHEL"/>
    <s v="CERNESSON P."/>
    <s v="LELANDAIS Cédric"/>
    <s v="CAP INTER"/>
    <s v="Maçon"/>
    <n v="10.28"/>
    <n v="1.93"/>
    <n v="1.9"/>
    <d v="2014-01-06T00:00:00"/>
    <d v="2014-03-21T00:00:00"/>
    <s v="07/03 au 07/04"/>
    <d v="2014-03-22T00:00:00"/>
    <d v="2014-04-11T00:00:00"/>
    <s v="28/03 au 05/05"/>
    <s v="Pas de FN, info tel"/>
  </r>
  <r>
    <s v="En cours"/>
    <s v="DGN"/>
    <s v="MONT ST MICHEL"/>
    <s v="CERNESSON P."/>
    <s v="PIOT Philippe"/>
    <s v="Regional Interim"/>
    <s v="Manoeuvre"/>
    <n v="9.6359999999999992"/>
    <n v="1.9"/>
    <n v="1.88"/>
    <d v="2014-05-13T00:00:00"/>
    <d v="2014-05-16T00:00:00"/>
    <s v="14/05 au 20/05"/>
    <m/>
    <m/>
    <m/>
    <s v="FN sans date de fin de mission"/>
  </r>
  <r>
    <s v="En cours"/>
    <s v="DGN"/>
    <s v="MONT ST MICHEL"/>
    <s v="CERNESSON P."/>
    <s v="POIRIER Yannick"/>
    <s v="CAP INTER"/>
    <s v="Maçon"/>
    <n v="10.29"/>
    <n v="1.93"/>
    <n v="1.9"/>
    <d v="2014-05-28T00:00:00"/>
    <d v="2014-05-30T00:00:00"/>
    <s v="22/05 au 06/06"/>
    <m/>
    <m/>
    <m/>
    <s v="Pas de FN"/>
  </r>
  <r>
    <s v="En cours"/>
    <s v="DGN"/>
    <s v="MONT ST MICHEL"/>
    <s v="CERNESSON P."/>
    <s v="SAADI Rachid"/>
    <s v="R Intérim"/>
    <s v="Maçon Pierre"/>
    <n v="11.74"/>
    <n v="1.95"/>
    <n v="1.9"/>
    <d v="2014-04-22T00:00:00"/>
    <d v="2014-05-30T00:00:00"/>
    <s v="22/05 au 06/06"/>
    <m/>
    <m/>
    <m/>
    <s v="Pas de FN"/>
  </r>
  <r>
    <s v="En cours"/>
    <s v="DGN"/>
    <s v="MONT ST MICHEL"/>
    <s v="CERNESSON P."/>
    <s v="SERBRUYNS Marcel"/>
    <s v="R Intérim"/>
    <s v="Manœuvre TP"/>
    <n v="9.6359999999999992"/>
    <n v="1.9"/>
    <n v="1.88"/>
    <d v="2014-04-14T00:00:00"/>
    <d v="2014-05-30T00:00:00"/>
    <s v="21/05 au 10/06"/>
    <m/>
    <m/>
    <m/>
    <s v="Pas de FN                                                            Avenant Tarif"/>
  </r>
  <r>
    <s v="En cours"/>
    <s v="DGN"/>
    <s v="MONT ST MICHEL"/>
    <s v="CERNESSON P."/>
    <s v="VERDIER Charles"/>
    <s v="R Intérim"/>
    <s v="Maçon"/>
    <n v="11.74"/>
    <n v="1.95"/>
    <n v="1.9"/>
    <d v="2014-04-18T00:00:00"/>
    <d v="2014-05-30T00:00:00"/>
    <s v="22/05 au 06/06"/>
    <m/>
    <m/>
    <m/>
    <s v="FN sans Motif                                                                        Carence non respectée?"/>
  </r>
  <r>
    <s v="Mission terminée"/>
    <s v="DGN"/>
    <s v="PENINSULA"/>
    <s v="THERMET C."/>
    <s v="GAIAO Samuel"/>
    <s v="SIM Pierre"/>
    <s v="Chef d'équipe"/>
    <n v="14.36"/>
    <n v="1.98"/>
    <n v="1.89"/>
    <d v="2014-04-28T00:00:00"/>
    <d v="2014-05-30T00:00:00"/>
    <s v="23/05 au 05/06"/>
    <m/>
    <m/>
    <m/>
    <s v="Pas de FN_x000a_FM 30/05/2014"/>
  </r>
  <r>
    <s v="Mission terminée"/>
    <s v="LD"/>
    <s v="D1-D2"/>
    <s v="HAZIM I."/>
    <s v="COULIBALY Sidi"/>
    <s v="Sovitrat St Martin"/>
    <s v="Manoeuvre"/>
    <n v="10.45"/>
    <n v="1.91"/>
    <n v="1.89"/>
    <d v="2014-05-07T00:00:00"/>
    <d v="2014-05-23T00:00:00"/>
    <s v="21/05 au 27/05"/>
    <d v="2014-05-24T00:00:00"/>
    <d v="2014-05-30T00:00:00"/>
    <s v="26/05 au 04/06"/>
    <s v="Pas de FN"/>
  </r>
  <r>
    <s v="Mission terminée"/>
    <s v="LD"/>
    <s v="D1-D2"/>
    <s v="HAZIM I."/>
    <s v="DOS SANTOS Francisco"/>
    <s v="Sovitrat St Martin"/>
    <s v="Maçon"/>
    <n v="13.11"/>
    <n v="1.95"/>
    <n v="1.89"/>
    <d v="2014-04-22T00:00:00"/>
    <d v="2014-04-30T00:00:00"/>
    <s v="28/04 au 05/05"/>
    <d v="2014-05-01T00:00:00"/>
    <d v="2014-05-23T00:00:00"/>
    <s v="19/05 au 30/05"/>
    <s v="Pas de FN                                           Utilisation souplesse"/>
  </r>
  <r>
    <s v="Mission terminée"/>
    <s v="LD"/>
    <s v="D1-D2"/>
    <s v="HAZIM I."/>
    <s v="MONTEIRO AFONSO Manuel"/>
    <s v="Sovitrat St Martin"/>
    <s v="Maçon"/>
    <n v="13.11"/>
    <n v="1.95"/>
    <n v="1.89"/>
    <d v="2014-04-22T00:00:00"/>
    <d v="2014-04-30T00:00:00"/>
    <s v="28/04 au 05/05"/>
    <d v="2014-05-01T00:00:00"/>
    <d v="2014-05-23T00:00:00"/>
    <s v="19/05 au 30/05"/>
    <s v="Pas de FN                                           Utilisation souplesse"/>
  </r>
  <r>
    <s v="Mission terminée"/>
    <s v="LD"/>
    <s v="D1-D2"/>
    <s v="HAZIM I."/>
    <s v="VAREAL MONTEIRO Aquilino"/>
    <s v="Sovitrat St Martin"/>
    <s v="Maçon"/>
    <n v="13.11"/>
    <n v="1.95"/>
    <n v="1.89"/>
    <d v="2014-05-07T00:00:00"/>
    <d v="2014-05-23T00:00:00"/>
    <s v="21/05 au 27/05"/>
    <m/>
    <m/>
    <m/>
    <s v="Pas de FN_x000a_FM 16/05/2014"/>
  </r>
  <r>
    <s v="En cours"/>
    <s v="LD"/>
    <s v="Grands communs"/>
    <s v="ARINY R."/>
    <s v="DIAWARA Mahamadou"/>
    <s v="Estim"/>
    <s v="Terrassier"/>
    <n v="10.45"/>
    <n v="1.9"/>
    <n v="1.88"/>
    <d v="2014-03-24T00:00:00"/>
    <d v="2014-06-01T00:00:00"/>
    <s v="15/05 au 16/06"/>
    <m/>
    <m/>
    <m/>
    <s v="Pas de FN"/>
  </r>
  <r>
    <s v="En cours"/>
    <s v="LD"/>
    <s v="Grands communs"/>
    <s v="ARINY R."/>
    <s v="KANTE Diaby"/>
    <s v="Estim"/>
    <s v="Terrassier"/>
    <n v="10.45"/>
    <n v="1.9"/>
    <n v="1.88"/>
    <d v="2014-03-24T00:00:00"/>
    <d v="2014-06-01T00:00:00"/>
    <s v="15/05 au 16/06"/>
    <m/>
    <m/>
    <m/>
    <s v="Pas de FN"/>
  </r>
  <r>
    <s v="En cours"/>
    <s v="LD"/>
    <s v="Grands communs"/>
    <s v="ARINY R."/>
    <s v="LEKADIR Samir"/>
    <s v="Estim"/>
    <s v="Manoeuvre"/>
    <n v="10.45"/>
    <n v="1.9"/>
    <n v="1.88"/>
    <d v="2014-02-24T00:00:00"/>
    <d v="2014-03-30T00:00:00"/>
    <s v="21/03 au 04/04"/>
    <d v="2014-03-31T00:00:00"/>
    <d v="2014-06-01T00:00:00"/>
    <s v="15/05 au 20/06"/>
    <s v="FN ok"/>
  </r>
  <r>
    <s v="En cours"/>
    <s v="LD"/>
    <s v="IENA"/>
    <s v="ALVES A."/>
    <s v="DE BRITO Arlindo"/>
    <s v="Leader intérim 19ème"/>
    <s v="Boiseur"/>
    <n v="13.11"/>
    <n v="1.95"/>
    <n v="1.87"/>
    <d v="2014-05-26T00:00:00"/>
    <d v="2014-08-01T00:00:00"/>
    <s v="21/07 au 14/08"/>
    <m/>
    <m/>
    <m/>
    <s v="Pas de FN"/>
  </r>
  <r>
    <s v="En cours"/>
    <s v="LD"/>
    <s v="IENA"/>
    <s v="ALVES A."/>
    <s v="DIAS GOMES Joao Fernando"/>
    <s v="Leader intérim 19ème"/>
    <s v="Boiseur"/>
    <n v="14.77"/>
    <n v="1.95"/>
    <n v="1.87"/>
    <d v="2014-03-31T00:00:00"/>
    <d v="2014-05-30T00:00:00"/>
    <s v="19/05 au 12/06"/>
    <m/>
    <m/>
    <m/>
    <s v="FN ok"/>
  </r>
  <r>
    <s v="En cours"/>
    <s v="LD"/>
    <s v="IENA"/>
    <s v="ALVES A."/>
    <s v="VAZ VIEITOS Manuel"/>
    <s v="Leader intérim 19ème"/>
    <s v="Boiseur"/>
    <n v="16.329999999999998"/>
    <n v="1.95"/>
    <n v="1.87"/>
    <d v="2014-04-28T00:00:00"/>
    <d v="2014-07-25T00:00:00"/>
    <s v="10/07 au 13/08"/>
    <m/>
    <m/>
    <m/>
    <s v="Pas de FN"/>
  </r>
  <r>
    <s v="En cours"/>
    <s v="LD"/>
    <s v="LA GARENNE COLOMBES"/>
    <s v="LEMOINE P."/>
    <s v="BARADJI Sekou"/>
    <s v="Sovitrat St Martin"/>
    <s v="Manoeuvre"/>
    <n v="10.45"/>
    <n v="1.91"/>
    <n v="1.89"/>
    <d v="2014-03-06T00:00:00"/>
    <d v="2014-04-11T00:00:00"/>
    <s v="04/04 au 18/04"/>
    <d v="2014-04-12T00:00:00"/>
    <d v="2014-07-11T00:00:00"/>
    <s v="27/06 au 06/08"/>
    <s v="FN ok _x000a_"/>
  </r>
  <r>
    <s v="Mission terminée"/>
    <s v="LD"/>
    <s v="LA GARENNE COLOMBES"/>
    <s v="LEMOINE P."/>
    <s v="CAMARA Kore"/>
    <s v="Sovitrat St Martin"/>
    <s v="Manoeuvre"/>
    <n v="10.45"/>
    <n v="1.91"/>
    <n v="1.89"/>
    <d v="2014-05-06T00:00:00"/>
    <d v="2014-05-07T00:00:00"/>
    <s v="06/05 au 12/05"/>
    <m/>
    <m/>
    <m/>
    <s v="FN ok"/>
  </r>
  <r>
    <s v="Mission terminée"/>
    <s v="LD"/>
    <s v="LA GARENNE COLOMBES"/>
    <s v="LEMOINE P."/>
    <s v="DIAKITE Cheikne"/>
    <s v="Sovitrat St Martin"/>
    <s v="Manoeuvre"/>
    <n v="10.45"/>
    <n v="1.91"/>
    <n v="1.89"/>
    <d v="2014-05-06T00:00:00"/>
    <d v="2014-05-07T00:00:00"/>
    <s v="06/05 au 12/05"/>
    <m/>
    <m/>
    <m/>
    <s v="FN ok"/>
  </r>
  <r>
    <s v="Mission terminée"/>
    <s v="LD"/>
    <s v="LA GARENNE COLOMBES"/>
    <s v="LEMOINE P."/>
    <s v="FOFANA Mamadou"/>
    <s v="Sovitrat St Martin"/>
    <s v="Manoeuvre"/>
    <n v="10.45"/>
    <n v="1.91"/>
    <n v="1.89"/>
    <d v="2014-05-06T00:00:00"/>
    <d v="2014-05-07T00:00:00"/>
    <s v="06/05 au 12/05"/>
    <m/>
    <m/>
    <m/>
    <s v="FN ok"/>
  </r>
  <r>
    <s v="Mission terminée"/>
    <s v="LD"/>
    <s v="LA GARENNE COLOMBES"/>
    <s v="LEMOINE P."/>
    <s v="FOMBA Amadou"/>
    <s v="Sovitrat St Martin"/>
    <s v="Manoeuvre"/>
    <n v="10.45"/>
    <n v="1.91"/>
    <n v="1.89"/>
    <d v="2014-03-06T00:00:00"/>
    <d v="2014-04-11T00:00:00"/>
    <s v="04/04 au 18/04"/>
    <d v="2014-04-12T00:00:00"/>
    <d v="2014-07-11T00:00:00"/>
    <s v="27/05 au 06/08"/>
    <s v="FN ok_x000a_"/>
  </r>
  <r>
    <s v="Mission terminée"/>
    <s v="LD"/>
    <s v="LA GARENNE COLOMBES"/>
    <s v="LEMOINE P."/>
    <s v="NDONGO Alkassoum"/>
    <s v="Sovitrat St Martin"/>
    <s v="Manoeuvre"/>
    <n v="10.45"/>
    <n v="1.91"/>
    <n v="1.89"/>
    <d v="2014-05-06T00:00:00"/>
    <d v="2014-05-07T00:00:00"/>
    <s v="06/05 au 12/05"/>
    <m/>
    <m/>
    <m/>
    <s v="FN ok"/>
  </r>
  <r>
    <s v="Mission terminée"/>
    <s v="LD"/>
    <s v="LA GARENNE COLOMBES"/>
    <s v="LEMOINE P."/>
    <s v="SISSOKO Mamadou 3"/>
    <s v="Sovitrat St Martin"/>
    <s v="Manoeuvre"/>
    <n v="10.45"/>
    <n v="1.91"/>
    <n v="1.89"/>
    <d v="2014-05-06T00:00:00"/>
    <d v="2014-05-07T00:00:00"/>
    <s v="06/05 au 12/05"/>
    <m/>
    <m/>
    <m/>
    <s v="FN ok"/>
  </r>
  <r>
    <s v="En cours"/>
    <s v="LD"/>
    <s v="LA GARENNE COLOMBES"/>
    <s v="LEMOINE P."/>
    <s v="SISSOKO Mamadou 3 "/>
    <s v="Sovitrat St Martin"/>
    <s v="Manoeuvre"/>
    <n v="10.45"/>
    <n v="1.91"/>
    <n v="1.89"/>
    <d v="2014-05-26T00:00:00"/>
    <d v="2014-07-11T00:00:00"/>
    <s v="03/07 au 22/07"/>
    <m/>
    <m/>
    <m/>
    <s v="FN ok"/>
  </r>
  <r>
    <s v="Mission terminée"/>
    <s v="LD"/>
    <s v="LA GARENNE COLOMBES"/>
    <s v="LEMOINE P."/>
    <s v="TOURE Amadou"/>
    <s v="Sovitrat St Martin"/>
    <s v="Manoeuvre"/>
    <n v="10.45"/>
    <n v="1.91"/>
    <n v="1.89"/>
    <d v="2014-05-06T00:00:00"/>
    <d v="2014-05-07T00:00:00"/>
    <s v="06/05 au 12/05"/>
    <m/>
    <m/>
    <m/>
    <s v="FN ok                                  "/>
  </r>
  <r>
    <s v="Mission terminée"/>
    <s v="LD"/>
    <s v="LA SOURCE"/>
    <s v="DIAS M."/>
    <s v="BAH Issa"/>
    <s v="Estim"/>
    <s v="Manoeuvre"/>
    <n v="10.45"/>
    <n v="1.9"/>
    <n v="1.88"/>
    <d v="2014-05-06T00:00:00"/>
    <d v="2014-05-06T00:00:00"/>
    <s v="06/05/ au 09/05"/>
    <m/>
    <m/>
    <m/>
    <s v="Pas de FN"/>
  </r>
  <r>
    <s v="En cours"/>
    <s v="LD"/>
    <s v="LA SOURCE"/>
    <s v="DIAS M."/>
    <s v="BARRY Moustapha"/>
    <s v="Estim"/>
    <s v="Terrassier"/>
    <n v="10.45"/>
    <n v="1.9"/>
    <n v="1.88"/>
    <d v="2014-03-10T00:00:00"/>
    <d v="2014-06-01T00:00:00"/>
    <s v="15/05 au 18/06"/>
    <m/>
    <m/>
    <m/>
    <s v="FN incomplète"/>
  </r>
  <r>
    <s v="Mission terminée"/>
    <s v="LD"/>
    <s v="LA SOURCE"/>
    <s v="DIAS M."/>
    <s v="BENKHOULA Hocine"/>
    <s v="Estim"/>
    <s v="Maçon coffreur"/>
    <n v="13.71"/>
    <n v="1.93"/>
    <n v="1.88"/>
    <d v="2014-03-17T00:00:00"/>
    <d v="2014-04-30T00:00:00"/>
    <s v="22/04 au 12/05"/>
    <m/>
    <m/>
    <m/>
    <s v="FN incomplète"/>
  </r>
  <r>
    <s v="Mission terminée"/>
    <s v="LD"/>
    <s v="LA SOURCE"/>
    <s v="DIAS M."/>
    <s v="CABRAL Arlindo"/>
    <s v="Estim"/>
    <s v="Maçon coffreur"/>
    <n v="13.71"/>
    <n v="1.93"/>
    <n v="1.88"/>
    <d v="2014-03-24T00:00:00"/>
    <d v="2014-04-30T00:00:00"/>
    <s v="23/04 au 09/05"/>
    <m/>
    <m/>
    <m/>
    <s v="FN incomplète"/>
  </r>
  <r>
    <s v="Mission terminée"/>
    <s v="LD"/>
    <s v="LA SOURCE"/>
    <s v="DIAS M."/>
    <s v="DA SILVA GONCALVES José"/>
    <s v="Estim"/>
    <s v="Maçon cofrreur"/>
    <n v="13.5"/>
    <n v="1.93"/>
    <n v="1.88"/>
    <d v="2014-03-17T00:00:00"/>
    <d v="2014-04-30T00:00:00"/>
    <s v="22/04 au 12/05"/>
    <m/>
    <m/>
    <m/>
    <s v="FN incomplète"/>
  </r>
  <r>
    <s v="En cours"/>
    <s v="LD"/>
    <s v="LA SOURCE"/>
    <s v="DIAS M."/>
    <s v="DE BRITO ROBERTO Carlos"/>
    <s v="Estim"/>
    <s v="Maçon coffreur"/>
    <n v="13.5"/>
    <n v="1.93"/>
    <n v="1.88"/>
    <d v="2014-03-03T00:00:00"/>
    <d v="2014-04-06T00:00:00"/>
    <s v="28/03 au 11/04"/>
    <d v="2014-04-07T00:00:00"/>
    <d v="2014-06-02T00:00:00"/>
    <s v="16/05 au 20/06"/>
    <s v="FN incomplète"/>
  </r>
  <r>
    <s v="En cours"/>
    <s v="LD"/>
    <s v="LA SOURCE"/>
    <s v="DIAS M."/>
    <s v="DOUCOURE Tama"/>
    <s v="Estim"/>
    <s v="Manoeuvre"/>
    <n v="10.45"/>
    <n v="1.9"/>
    <n v="1.88"/>
    <d v="2014-05-22T00:00:00"/>
    <d v="2014-06-01T00:00:00"/>
    <s v="27/05 au 03/06"/>
    <m/>
    <m/>
    <m/>
    <s v="Pas de FN"/>
  </r>
  <r>
    <s v="Mission terminée"/>
    <s v="LD"/>
    <s v="LA SOURCE"/>
    <s v="DIAS M."/>
    <s v="DIA Moussa"/>
    <s v="Estim"/>
    <s v="Manoeuvre"/>
    <n v="10.45"/>
    <n v="1.9"/>
    <n v="1.88"/>
    <d v="2014-05-05T00:00:00"/>
    <d v="2014-05-25T00:00:00"/>
    <s v="20/05 au 28/05"/>
    <m/>
    <m/>
    <m/>
    <s v="Pas de FN"/>
  </r>
  <r>
    <s v="En cours"/>
    <s v="LD"/>
    <s v="LA SOURCE"/>
    <s v="DIAS M."/>
    <s v="FARSSI Maamar"/>
    <s v="Estim"/>
    <s v="Conducteur d'engins"/>
    <n v="13.11"/>
    <n v="1.93"/>
    <n v="1.88"/>
    <d v="2014-05-26T00:00:00"/>
    <d v="2014-06-08T00:00:00"/>
    <s v="04/06 au 11/06"/>
    <m/>
    <m/>
    <m/>
    <s v="FN sans date de fin ni motif"/>
  </r>
  <r>
    <s v="Mission terminée"/>
    <s v="LD"/>
    <s v="LA SOURCE"/>
    <s v="DIAS M."/>
    <s v="FERNANDES DE BRITO Jose"/>
    <s v="Domino"/>
    <s v="Chef d'équipe"/>
    <n v="14.88"/>
    <n v="2.0499999999999998"/>
    <n v="1.92"/>
    <d v="2014-04-24T00:00:00"/>
    <d v="2014-05-09T00:00:00"/>
    <s v="06/05 au 13/05"/>
    <m/>
    <m/>
    <m/>
    <s v="Pas de FN"/>
  </r>
  <r>
    <s v="Mission terminée"/>
    <s v="LD"/>
    <s v="LA SOURCE"/>
    <s v="DIAS M."/>
    <s v="GOMES RUELLA Elizete"/>
    <s v="Estim"/>
    <s v="Agent d'entretien"/>
    <n v="10.92"/>
    <n v="1.9"/>
    <n v="1.88"/>
    <d v="2013-10-07T00:00:00"/>
    <d v="2013-11-03T00:00:00"/>
    <s v="25/10 au 07/11"/>
    <d v="2013-11-04T00:00:00"/>
    <d v="2014-04-30T00:00:00"/>
    <s v="15/04 au 16/06"/>
    <s v="FN sans date de fin ni motif"/>
  </r>
  <r>
    <s v="En cours"/>
    <s v="LD"/>
    <s v="LA SOURCE"/>
    <s v="DIAS M."/>
    <s v="JOAQUIM DE JESU Domingues"/>
    <s v="Estim"/>
    <s v="Maçon coffreur"/>
    <n v="13.5"/>
    <n v="1.93"/>
    <n v="1.88"/>
    <d v="2014-03-17T00:00:00"/>
    <d v="2014-04-06T00:00:00"/>
    <s v="01/04 au 09/04"/>
    <d v="2014-04-07T00:00:00"/>
    <d v="2015-05-29T00:00:00"/>
    <s v="14/05 au 13/06"/>
    <s v="FN incomplète"/>
  </r>
  <r>
    <s v="En cours"/>
    <s v="LD"/>
    <s v="LA SOURCE"/>
    <s v="DIAS M."/>
    <s v="KANTE Mamadou"/>
    <s v="Estim"/>
    <s v="Manoeuvre"/>
    <n v="10.45"/>
    <n v="1.9"/>
    <n v="1.88"/>
    <d v="2014-05-05T00:00:00"/>
    <d v="2014-05-25T00:00:00"/>
    <s v="20/05 au 28/05"/>
    <m/>
    <m/>
    <m/>
    <s v="Pas de FN"/>
  </r>
  <r>
    <s v="Mission terminée"/>
    <s v="LD"/>
    <s v="LA SOURCE"/>
    <s v="DIAS M."/>
    <s v="KEBE Bakary"/>
    <s v="Estim"/>
    <s v="Manoeuvre"/>
    <n v="10.45"/>
    <n v="1.9"/>
    <n v="1.88"/>
    <d v="2014-05-06T00:00:00"/>
    <d v="2014-05-06T00:00:00"/>
    <s v="06/05 au 09/05"/>
    <m/>
    <m/>
    <m/>
    <s v="Pas de FN"/>
  </r>
  <r>
    <s v="En cours"/>
    <s v="LD"/>
    <s v="LA SOURCE"/>
    <s v="DIAS M."/>
    <s v="MAGASSA Kande"/>
    <s v="Estim"/>
    <s v="Terrassier"/>
    <n v="10.45"/>
    <n v="1.9"/>
    <n v="1.88"/>
    <d v="2014-03-24T00:00:00"/>
    <d v="2014-04-30T00:00:00"/>
    <s v="23/04 au 09/05"/>
    <d v="2014-05-01T00:00:00"/>
    <d v="2014-06-29T00:00:00"/>
    <s v="13/06 AU 18/07"/>
    <s v="FN incomplète"/>
  </r>
  <r>
    <s v="Mission terminée"/>
    <s v="LD"/>
    <s v="LA SOURCE"/>
    <s v="DIAS M."/>
    <s v="NIAKATE Mola"/>
    <s v="Estim"/>
    <s v="Manoeuvre"/>
    <n v="10.45"/>
    <n v="1.9"/>
    <n v="1.88"/>
    <d v="2014-05-06T00:00:00"/>
    <d v="2014-05-06T00:00:00"/>
    <s v="06/05 au 09/05"/>
    <m/>
    <m/>
    <m/>
    <s v="Pas de FN"/>
  </r>
  <r>
    <s v="Mission terminée"/>
    <s v="LD"/>
    <s v="LA SOURCE"/>
    <s v="DIAS M."/>
    <s v="SILVA NASCIMENTO Edina"/>
    <s v="Estim"/>
    <s v="Agent d'entretien"/>
    <n v="10.92"/>
    <n v="1.9"/>
    <n v="1.88"/>
    <d v="2014-04-25T00:00:00"/>
    <d v="2014-05-04T00:00:00"/>
    <s v="29/04 au 06/05"/>
    <m/>
    <m/>
    <m/>
    <s v="Pas de FN"/>
  </r>
  <r>
    <s v="En cours"/>
    <s v="LD"/>
    <s v="LA SOURCE"/>
    <s v="DIAS M."/>
    <s v="SOUKOUNA Madimoussa"/>
    <s v="Estim"/>
    <s v="Terrassier"/>
    <n v="10.45"/>
    <n v="1.9"/>
    <n v="1.88"/>
    <d v="2014-03-03T00:00:00"/>
    <d v="2014-04-06T00:00:00"/>
    <s v="28/03 au 11/04"/>
    <d v="2014-04-07T00:00:00"/>
    <d v="2014-06-02T00:00:00"/>
    <s v="16/05 au 20/06"/>
    <s v="FN incomplète"/>
  </r>
  <r>
    <s v="En cours"/>
    <s v="LD"/>
    <s v="LA SOURCE"/>
    <s v="DIAS M."/>
    <s v="SOUMARE Ousmane"/>
    <s v="Estim"/>
    <s v="Soudeur"/>
    <n v="14"/>
    <n v="1.93"/>
    <n v="1.88"/>
    <d v="2014-03-07T00:00:00"/>
    <d v="2014-03-16T00:00:00"/>
    <s v="12/03 au 18/03"/>
    <d v="2014-03-17T00:00:00"/>
    <d v="2014-06-01T00:00:00"/>
    <s v="15/05 au 18/06"/>
    <s v="Pas de FN"/>
  </r>
  <r>
    <s v="En cours"/>
    <s v="LD"/>
    <s v="LA SOURCE"/>
    <s v="DIAS M."/>
    <s v="TANDIA Ibrahim"/>
    <s v="Estim"/>
    <s v="Maçon coffreur"/>
    <n v="13.11"/>
    <n v="1.93"/>
    <n v="1.88"/>
    <d v="2014-04-14T00:00:00"/>
    <d v="2014-06-02T00:00:00"/>
    <s v="21/05 au 16/06"/>
    <m/>
    <m/>
    <m/>
    <s v="Pas de FN"/>
  </r>
  <r>
    <s v="En cours"/>
    <s v="LD"/>
    <s v="LOURMEL Ilot"/>
    <s v="HERJEAN M."/>
    <s v="AIT L'HADJ Omar"/>
    <s v="Objectif Emploi"/>
    <s v="Homme trafic"/>
    <n v="10.45"/>
    <n v="1.9"/>
    <n v="1.88"/>
    <d v="2014-04-07T00:00:00"/>
    <d v="2014-04-15T00:00:00"/>
    <s v="11/04 au 17/04"/>
    <d v="2014-04-16T00:00:00"/>
    <d v="2014-07-18T00:00:00"/>
    <s v="04/07 au 08/08"/>
    <s v="Pas de FN"/>
  </r>
  <r>
    <s v="Mission terminée"/>
    <s v="LD"/>
    <s v="LOURMEL Ilot"/>
    <s v="BANZET A."/>
    <s v="BAH LAMINE Mamadou"/>
    <s v="Manwork"/>
    <s v="Ingénieur travaux"/>
    <n v="19.38"/>
    <n v="2.2999999999999998"/>
    <n v="2.2999999999999998"/>
    <d v="2014-01-06T00:00:00"/>
    <d v="2014-01-31T00:00:00"/>
    <s v="27/01 au 06/02"/>
    <d v="2014-02-01T00:00:00"/>
    <d v="2014-05-31T00:00:00"/>
    <s v="19/05 au 30/06"/>
    <s v="FN sans motif ni date de fin"/>
  </r>
  <r>
    <s v="En cours"/>
    <s v="LD"/>
    <s v="LOURMEL Ilot"/>
    <s v="BANZET A."/>
    <s v="DA SILVA FERNANDES Silvino"/>
    <s v="Planet Inter"/>
    <s v="Maçon"/>
    <n v="13.11"/>
    <n v="1.95"/>
    <n v="1.87"/>
    <d v="2014-05-12T00:00:00"/>
    <d v="2014-05-18T00:00:00"/>
    <s v="14/05 au 20/05"/>
    <d v="2014-05-19T00:00:00"/>
    <d v="2014-06-01T00:00:00"/>
    <s v="27/05 au 03/06"/>
    <s v="Pas de FN"/>
  </r>
  <r>
    <s v="Mission terminée"/>
    <s v="LD"/>
    <s v="LOURMEL Ilot"/>
    <s v="HERJEAN M."/>
    <s v="DEMBELE Kekouta"/>
    <s v="Planet Inter"/>
    <s v="Manoeuvre"/>
    <n v="10.45"/>
    <n v="1.89"/>
    <n v="1.87"/>
    <d v="2014-04-22T00:00:00"/>
    <d v="2014-05-04T00:00:00"/>
    <s v="29/04 au 06/05"/>
    <d v="2014-05-05T00:00:00"/>
    <d v="2014-05-18T00:00:00"/>
    <s v="13/05 au 21/05"/>
    <s v="Pas de FN"/>
  </r>
  <r>
    <s v="En cours"/>
    <s v="LD"/>
    <s v="LOURMEL Ilot"/>
    <s v="HERJEAN M."/>
    <s v="DIABY Sekou"/>
    <s v="Objectif Emploi"/>
    <s v="Liftier"/>
    <n v="10.45"/>
    <n v="1.9"/>
    <n v="1.88"/>
    <d v="2014-04-28T00:00:00"/>
    <d v="2014-08-29T00:00:00"/>
    <s v="15/08 au 24/09"/>
    <m/>
    <m/>
    <m/>
    <s v="FN sans motif sans date de fin_x000a_"/>
  </r>
  <r>
    <s v="En cours"/>
    <s v="LD"/>
    <s v="LOURMEL Ilot"/>
    <s v="HERJEAN M."/>
    <s v="DUJON Therry"/>
    <s v="Manwork"/>
    <s v="Conducteur travaux"/>
    <n v="15.83"/>
    <n v="2.2999999999999998"/>
    <n v="2.2999999999999998"/>
    <d v="2014-04-18T00:00:00"/>
    <d v="2014-06-27T00:00:00"/>
    <s v="13/06 au 11/07"/>
    <m/>
    <m/>
    <m/>
    <s v="Pas de FN_x000a_FM 27/06/2014 passage chez SRC"/>
  </r>
  <r>
    <s v="Mission terminée"/>
    <s v="LD"/>
    <s v="LOURMEL Ilot"/>
    <s v="HERJEAN M."/>
    <s v="FERNANDES DUARTE Jorge"/>
    <s v="Planet Inter"/>
    <s v="Maçon"/>
    <n v="13.11"/>
    <n v="1.95"/>
    <n v="1.87"/>
    <d v="2014-04-28T00:00:00"/>
    <d v="2014-05-11T00:00:00"/>
    <s v="Terme précis"/>
    <m/>
    <m/>
    <m/>
    <s v="Remplacement Mr Flores pour CP"/>
  </r>
  <r>
    <s v="En cours"/>
    <s v="LD"/>
    <s v="LOURMEL Ilot"/>
    <s v="HERJEAN M."/>
    <s v="FERNANDES DUARTE Jorge"/>
    <s v="Planet Inter"/>
    <s v="Maçon"/>
    <n v="13.11"/>
    <n v="1.95"/>
    <n v="1.87"/>
    <d v="2014-05-12T00:00:00"/>
    <d v="2014-05-25T00:00:00"/>
    <s v="Terme précis"/>
    <m/>
    <m/>
    <m/>
    <s v="Remplacement Mr Flores pour AM"/>
  </r>
  <r>
    <s v="En cours"/>
    <s v="LD"/>
    <s v="LOURMEL Ilot"/>
    <s v="HERJEAN M."/>
    <s v="JOASSAINT Jean Fritz"/>
    <s v="Objectif Emploi"/>
    <s v="Liftier"/>
    <n v="10.45"/>
    <n v="1.9"/>
    <n v="1.88"/>
    <d v="2014-05-05T00:00:00"/>
    <d v="2014-06-27T00:00:00"/>
    <s v="17/06 au 09/07"/>
    <m/>
    <m/>
    <m/>
    <s v="FN sans date de fin ni motif"/>
  </r>
  <r>
    <s v="En cours"/>
    <s v="LD"/>
    <s v="LOURMEL Ilot"/>
    <s v="HERJEAN M."/>
    <s v="MAGASSA Mamadou B"/>
    <s v="Planet Inter"/>
    <s v="Manoeuvre"/>
    <n v="10.45"/>
    <n v="1.89"/>
    <n v="1.87"/>
    <d v="2014-05-19T00:00:00"/>
    <d v="2014-05-25T00:00:00"/>
    <s v="21/05 au 27/05"/>
    <m/>
    <m/>
    <m/>
    <s v="Pas de FN"/>
  </r>
  <r>
    <s v="En cours"/>
    <s v="LD"/>
    <s v="LOURMEL Ilot"/>
    <s v="HERJEAN M."/>
    <s v="MENSAH James"/>
    <s v="Planet Inter"/>
    <s v="Maçon"/>
    <n v="13.11"/>
    <n v="1.95"/>
    <n v="1.87"/>
    <d v="2014-02-03T00:00:00"/>
    <d v="2014-02-09T00:00:00"/>
    <s v="05/02 au 11/02"/>
    <d v="2014-02-10T00:00:00"/>
    <d v="2014-06-01T00:00:00"/>
    <s v="27/05 au 03/06"/>
    <s v="Pas de FN"/>
  </r>
  <r>
    <s v="En cours"/>
    <s v="LD"/>
    <s v="LOURMEL Ilot"/>
    <s v="HERJEAN M."/>
    <s v="SOKHNA Demba"/>
    <s v="Objectif Emploi"/>
    <s v="Liftier"/>
    <n v="10.45"/>
    <n v="1.9"/>
    <n v="1.88"/>
    <d v="2014-03-31T00:00:00"/>
    <d v="2014-08-29T00:00:00"/>
    <s v="15/08 au 30/09"/>
    <m/>
    <m/>
    <m/>
    <s v="Pas de FN"/>
  </r>
  <r>
    <s v="En cours"/>
    <s v="LD"/>
    <s v="LOURMEL Ilot"/>
    <s v="HERJEAN M."/>
    <s v="TRAORE Massire"/>
    <s v="Planet Inter"/>
    <s v="Manoeuvre"/>
    <n v="10.92"/>
    <n v="1.89"/>
    <n v="1.87"/>
    <d v="2014-02-24T00:00:00"/>
    <d v="2014-03-23T00:00:00"/>
    <s v="17/03 au 27/03"/>
    <d v="2014-03-24T00:00:00"/>
    <d v="2014-06-01T00:00:00"/>
    <s v="15/05 au 19/06"/>
    <s v="FN incomplète"/>
  </r>
  <r>
    <s v="En cours"/>
    <s v="LD"/>
    <s v="LOURMEL Ilot"/>
    <s v="TEYSSIER C."/>
    <s v="VINCENT Sandra"/>
    <s v="Page Personnel"/>
    <s v="Secrétaire Travaux"/>
    <n v="12.86"/>
    <n v="2.25"/>
    <n v="2"/>
    <d v="2013-07-15T00:00:00"/>
    <d v="2013-12-31T00:00:00"/>
    <s v="16/12 au 31/01/2014"/>
    <d v="2014-01-01T00:00:00"/>
    <d v="2014-06-30T00:00:00"/>
    <s v="16/06 au 31/07"/>
    <s v="Pas de FN"/>
  </r>
  <r>
    <s v="Mission terminée"/>
    <s v="LD"/>
    <s v="MARENGO"/>
    <s v="JAEGHERS D."/>
    <s v="BOIGUILE Antioumana"/>
    <s v="Sovitrat St Martin"/>
    <s v="Manoeuvre"/>
    <n v="10.45"/>
    <n v="1.91"/>
    <n v="1.89"/>
    <d v="2014-05-05T00:00:00"/>
    <d v="2014-05-05T00:00:00"/>
    <s v="05/05 au 07/05"/>
    <m/>
    <m/>
    <m/>
    <s v="FN ok"/>
  </r>
  <r>
    <s v="Mission terminée"/>
    <s v="LD"/>
    <s v="MARENGO"/>
    <s v="JAEGHERS D."/>
    <s v="SISSOKO Mamadou"/>
    <s v="Sovitrat St Martin"/>
    <s v="Manoeuvre"/>
    <n v="10.45"/>
    <n v="1.91"/>
    <n v="1.89"/>
    <d v="2014-05-05T00:00:00"/>
    <d v="2014-05-05T00:00:00"/>
    <s v="05/05 AU 07/05"/>
    <m/>
    <m/>
    <m/>
    <s v="FN ok"/>
  </r>
  <r>
    <s v="Mission terminée"/>
    <s v="LD"/>
    <s v="Ménilmontant"/>
    <s v="DA COSTA JF"/>
    <s v="GOMES DA SILVA Milton Carlos"/>
    <s v="JFDH "/>
    <s v="Manoeuvre"/>
    <n v="10.45"/>
    <n v="1.9"/>
    <n v="1.89"/>
    <d v="2013-10-24T00:00:00"/>
    <d v="2013-12-31T00:00:00"/>
    <s v="18/12 au 04/01/14"/>
    <d v="2014-01-01T00:00:00"/>
    <d v="2014-04-04T00:00:00"/>
    <s v="24/03 au 07/05"/>
    <s v="FN ok"/>
  </r>
  <r>
    <s v="En cours"/>
    <s v="LD"/>
    <s v="NL1"/>
    <s v="CARDOSO A."/>
    <s v="ASCENCAO DA SILVA Alcindo"/>
    <s v="Estim"/>
    <s v="Maçon"/>
    <n v="13.11"/>
    <n v="1.93"/>
    <n v="1.88"/>
    <d v="2014-05-06T00:00:00"/>
    <d v="2014-06-01T00:00:00"/>
    <s v="26/05 au 04/06"/>
    <m/>
    <m/>
    <m/>
    <s v="Pas de FN"/>
  </r>
  <r>
    <s v="En cours"/>
    <s v="LD"/>
    <s v="NL1"/>
    <s v="CARDOSO A."/>
    <s v="BAKHAYOKHO Alassane"/>
    <s v="Leader intérim 9ème"/>
    <s v="Manoeuvre"/>
    <n v="10.45"/>
    <n v="1.91"/>
    <n v="1.87"/>
    <d v="2014-04-30T00:00:00"/>
    <d v="2014-06-20T00:00:00"/>
    <s v="12/06 au 30/06"/>
    <m/>
    <m/>
    <m/>
    <s v="Pas de FN_x000a_Carence non respectée"/>
  </r>
  <r>
    <s v="En cours"/>
    <s v="LD"/>
    <s v="NL1"/>
    <s v="CARDOSO A."/>
    <s v="EVORA VARELA José"/>
    <s v="Leader intérim 9ème"/>
    <s v="Maçon"/>
    <n v="12.05"/>
    <n v="1.94"/>
    <n v="1.87"/>
    <d v="2014-04-25T00:00:00"/>
    <d v="2014-06-20T00:00:00"/>
    <s v="11/06 au 01/07"/>
    <m/>
    <m/>
    <m/>
    <s v="Pas de FN"/>
  </r>
  <r>
    <s v="Mission terminée"/>
    <s v="LD"/>
    <s v="NL1"/>
    <s v="CARDOSO A."/>
    <s v="FAULA Franck"/>
    <s v="Proman Magenta"/>
    <s v="Grutier à tour"/>
    <n v="16.329999999999998"/>
    <n v="2"/>
    <n v="1.92"/>
    <d v="2014-03-06T00:00:00"/>
    <d v="2014-03-28T00:00:00"/>
    <s v="25/03 au 02/04"/>
    <d v="2014-03-29T00:00:00"/>
    <d v="2014-05-06T00:00:00"/>
    <s v="23/04 au 19/05"/>
    <s v="Pas de FN"/>
  </r>
  <r>
    <s v="En cours"/>
    <s v="LD"/>
    <s v="NL1"/>
    <s v="CARDOSO A."/>
    <s v="FERNANDES DIAS José"/>
    <s v="Leader intérim 9ème"/>
    <s v="Maçon"/>
    <n v="14.77"/>
    <n v="1.94"/>
    <n v="1.87"/>
    <d v="2013-04-02T00:00:00"/>
    <d v="2013-10-31T00:00:00"/>
    <s v="17/10 au 13/12"/>
    <d v="2013-11-01T00:00:00"/>
    <d v="2014-03-28T00:00:00"/>
    <s v="14/03 au 13/06"/>
    <s v="FN ok"/>
  </r>
  <r>
    <s v="En cours"/>
    <s v="LD"/>
    <s v="NL1"/>
    <s v="CARDOSO A."/>
    <s v="FURTADO PEREIRA Joaquim"/>
    <s v="Leader intérim 9ème"/>
    <s v="Maçon finisseur"/>
    <n v="12.05"/>
    <n v="1.94"/>
    <n v="1.87"/>
    <d v="2014-04-14T00:00:00"/>
    <d v="2014-07-31T00:00:00"/>
    <s v="17/07 au 21/08"/>
    <m/>
    <m/>
    <m/>
    <s v="Pas de FN_x000a_Carence non respectée"/>
  </r>
  <r>
    <s v="En cours"/>
    <s v="LD"/>
    <s v="NL1"/>
    <s v="CARDOSO A."/>
    <s v="GANDEGA Issa"/>
    <s v="Leader intérim 9ème"/>
    <s v="Manoeuvre"/>
    <n v="10.45"/>
    <n v="1.91"/>
    <n v="1.87"/>
    <d v="2014-03-06T00:00:00"/>
    <d v="2014-04-30T00:00:00"/>
    <s v="18/04 au 13/05"/>
    <d v="2014-05-01T00:00:00"/>
    <d v="2014-07-18T00:00:00"/>
    <s v="03/07 au 13/08"/>
    <s v="Pas de FN                                                                          _x000a_Carence non respectée"/>
  </r>
  <r>
    <s v="En cours"/>
    <s v="LD"/>
    <s v="NL1"/>
    <s v="CARDOSO A."/>
    <s v="GONCALVES ARMINDO Marceli"/>
    <s v="Proman Magenta"/>
    <s v="Maçon finisseur"/>
    <n v="13.11"/>
    <n v="1.96"/>
    <n v="1.88"/>
    <d v="2014-03-11T00:00:00"/>
    <d v="2014-03-28T00:00:00"/>
    <s v="26/03 au 01/04"/>
    <d v="2014-03-29T00:00:00"/>
    <d v="2014-05-30T00:00:00"/>
    <s v="15/05 au 17/06"/>
    <s v="Pas de FN"/>
  </r>
  <r>
    <s v="En cours"/>
    <s v="LD"/>
    <s v="NL1"/>
    <s v="CARDOSO A."/>
    <s v="MAGASSA Makamba"/>
    <s v="Leader intérim 9ème"/>
    <s v="Manoeuvre"/>
    <n v="10.45"/>
    <n v="1.91"/>
    <n v="1.87"/>
    <d v="2014-03-03T00:00:00"/>
    <d v="2014-04-30T00:00:00"/>
    <s v="17/04 au 14/05"/>
    <d v="2014-04-01T00:00:00"/>
    <d v="2014-06-30T00:00:00"/>
    <s v="16/06 au 23/07"/>
    <s v="Pas de FN                                                      "/>
  </r>
  <r>
    <s v="Mission terminée"/>
    <s v="LD"/>
    <s v="NL1"/>
    <s v="CARDOSO A."/>
    <s v="MENDES CASTRO DA VEIGA Antonio"/>
    <s v="Proman Magenta"/>
    <s v="Maçon finisseur"/>
    <n v="13.11"/>
    <n v="1.96"/>
    <n v="1.88"/>
    <d v="2013-12-23T00:00:00"/>
    <d v="2014-01-10T00:00:00"/>
    <s v="08/01 au 14/01"/>
    <d v="2013-12-23T00:00:00"/>
    <d v="2014-04-30T00:00:00"/>
    <s v="15/04 au 28/05"/>
    <s v="FN incomplète_x000a_"/>
  </r>
  <r>
    <s v="En cours"/>
    <s v="LD"/>
    <s v="NL1"/>
    <s v="CARDOSO A."/>
    <s v="MENDES CASTRO DA VEIGA Antonio"/>
    <s v="Proman Magenta"/>
    <s v="Maçon finisseur"/>
    <n v="13.11"/>
    <n v="1.96"/>
    <n v="1.88"/>
    <d v="2014-05-05T00:00:00"/>
    <d v="2014-05-31T00:00:00"/>
    <s v="27/05 au 04/06"/>
    <m/>
    <m/>
    <m/>
    <s v="Pas de FN"/>
  </r>
  <r>
    <s v="En cours"/>
    <s v="LD"/>
    <s v="NL1"/>
    <s v="CARDOSO A."/>
    <s v="MENDES FURTADO Joao de Deus"/>
    <s v="Proman Magenta"/>
    <s v="Maçon finisseur"/>
    <n v="13.11"/>
    <n v="1.96"/>
    <n v="1.88"/>
    <d v="2013-12-23T00:00:00"/>
    <d v="2014-01-10T00:00:00"/>
    <s v="08/01 au 14/01"/>
    <d v="2014-01-11T00:00:00"/>
    <d v="2014-04-30T00:00:00"/>
    <s v="15/04 au 28/05"/>
    <s v="FN incomplète"/>
  </r>
  <r>
    <s v="En cours"/>
    <s v="LD"/>
    <s v="NL1"/>
    <s v="CARDOSO A."/>
    <s v="SAYAM Benyounes"/>
    <s v="Estim"/>
    <s v="Maçon"/>
    <n v="13.11"/>
    <s v="1,,93"/>
    <n v="1.88"/>
    <d v="2014-05-06T00:00:00"/>
    <d v="2014-06-01T00:00:00"/>
    <s v="26/05 au 04/06"/>
    <m/>
    <m/>
    <m/>
    <s v="Pas de FN"/>
  </r>
  <r>
    <s v="En cours"/>
    <s v="LD"/>
    <s v="NL1"/>
    <s v="CARDOSO A."/>
    <s v="VALVERDE Rudy"/>
    <s v="Page Personnel"/>
    <s v="Architecte "/>
    <n v="23.55"/>
    <n v="2.35"/>
    <n v="2"/>
    <d v="2013-12-30T00:00:00"/>
    <d v="2014-04-30T00:00:00"/>
    <s v="15/04 au 27/05"/>
    <d v="2014-05-01T00:00:00"/>
    <d v="2014-07-30T00:00:00"/>
    <m/>
    <s v="Pas de FN                                                                 "/>
  </r>
  <r>
    <s v="En cours"/>
    <s v="LD"/>
    <s v="NOLLET CARDINET"/>
    <s v="ALVES A."/>
    <s v="AISSA Faouzi"/>
    <s v="Sovitrat St Martin"/>
    <s v="Conducteur travaux"/>
    <n v="24.28"/>
    <n v="2.04"/>
    <n v="1.92"/>
    <d v="2014-04-29T00:00:00"/>
    <d v="2014-06-20T00:00:00"/>
    <s v="11/06 au 01/07"/>
    <m/>
    <m/>
    <m/>
    <s v="FN sans motif"/>
  </r>
  <r>
    <s v="En cours"/>
    <s v="LD"/>
    <s v="NOLLET CARDINET"/>
    <s v="ALVES A."/>
    <s v="BRUNEAU Eric"/>
    <s v="Estim"/>
    <s v="Plaquiste"/>
    <n v="13.11"/>
    <n v="1.93"/>
    <n v="1.9"/>
    <d v="2014-04-14T00:00:00"/>
    <d v="2014-05-04T00:00:00"/>
    <s v="28/04 au 07/05"/>
    <d v="2014-05-05T00:00:00"/>
    <d v="2014-07-20T00:00:00"/>
    <s v="03/07 au 07/08"/>
    <s v="Pas de FN"/>
  </r>
  <r>
    <s v="Mission terminée"/>
    <s v="LD"/>
    <s v="NOLLET CARDINET"/>
    <s v="ALVES A."/>
    <s v="DAGARE Samba"/>
    <s v="JFDH "/>
    <s v="Manoeuvre"/>
    <n v="10.45"/>
    <n v="1.9"/>
    <n v="1.89"/>
    <d v="2014-05-02T00:00:00"/>
    <d v="2014-05-06T00:00:00"/>
    <s v="03/05 au 09/05"/>
    <d v="2014-05-07T00:00:00"/>
    <d v="2014-05-12T00:00:00"/>
    <s v="09/05 au 14/05"/>
    <s v="FN motif incomplet                                            FM contrat initial 02/05/14"/>
  </r>
  <r>
    <s v="Mission terminée"/>
    <s v="LD"/>
    <s v="NOLLET CARDINET"/>
    <s v="ALVES A."/>
    <s v="DE BRITO Arlindo"/>
    <s v="Leader intérim 19ème"/>
    <s v="Coffreur"/>
    <n v="13.11"/>
    <n v="1.95"/>
    <n v="1.87"/>
    <d v="2014-03-19T00:00:00"/>
    <d v="2014-04-11T00:00:00"/>
    <s v="08/04 au 16/04"/>
    <d v="2014-04-12T00:00:00"/>
    <d v="2014-05-09T00:00:00"/>
    <s v="28/04 au 20/05"/>
    <s v="FN ok_x000a_Utilisation souplesse jusqu'au 16/05"/>
  </r>
  <r>
    <s v="En cours"/>
    <s v="LD"/>
    <s v="NOLLET CARDINET"/>
    <s v="ALVES A."/>
    <s v="DE BRITO Arlindo"/>
    <s v="Leader intérim 19ème"/>
    <s v="Boiseur"/>
    <n v="13.11"/>
    <n v="1.95"/>
    <n v="1.87"/>
    <d v="2014-05-19T00:00:00"/>
    <d v="2014-05-30T00:00:00"/>
    <s v="27/05/ au 03/06"/>
    <m/>
    <m/>
    <m/>
    <s v="Pas de FN"/>
  </r>
  <r>
    <s v="Mission terminée"/>
    <s v="LD"/>
    <s v="NOLLET CARDINET"/>
    <s v="ALVES A."/>
    <s v="DIAWARA Moussa"/>
    <s v="JFDH "/>
    <s v="Manoeuvre"/>
    <n v="10.45"/>
    <n v="1.9"/>
    <n v="1.89"/>
    <d v="2014-05-02T00:00:00"/>
    <d v="2014-05-02T00:00:00"/>
    <s v="02/05 au 05/05"/>
    <m/>
    <m/>
    <m/>
    <s v="FN ok "/>
  </r>
  <r>
    <s v="Mission terminée"/>
    <s v="LD"/>
    <s v="NOLLET CARDINET"/>
    <s v="ALVES A."/>
    <s v="DIAWARA Moussa"/>
    <s v="JFDH "/>
    <s v="Manoeuvre"/>
    <n v="10.45"/>
    <n v="1.9"/>
    <n v="1.89"/>
    <d v="2014-05-14T00:00:00"/>
    <d v="2014-05-14T00:00:00"/>
    <s v="14/05 au 16/05"/>
    <m/>
    <m/>
    <m/>
    <s v="FN ok "/>
  </r>
  <r>
    <s v="Mission terminée"/>
    <s v="LD"/>
    <s v="NOLLET CARDINET"/>
    <s v="ALVES A."/>
    <s v="DIAWARA Moussa"/>
    <s v="JFDH "/>
    <s v="Manoeuvre"/>
    <n v="10.45"/>
    <n v="1.9"/>
    <n v="1.89"/>
    <d v="2014-05-19T00:00:00"/>
    <d v="2014-05-23T00:00:00"/>
    <s v="21/05 au 26/05"/>
    <m/>
    <m/>
    <m/>
    <s v="FN ok"/>
  </r>
  <r>
    <s v="En cours"/>
    <s v="LD"/>
    <s v="NOLLET CARDINET"/>
    <s v="ALVES A."/>
    <s v="LEITE PEREIRA Antonio"/>
    <s v="Estim"/>
    <s v="Chef d'équipe plaquiste"/>
    <n v="16.329999999999998"/>
    <n v="1.93"/>
    <n v="1.88"/>
    <d v="2014-04-12T00:00:00"/>
    <d v="2014-05-04T00:00:00"/>
    <s v="29/04 au 07/05"/>
    <d v="2014-05-05T00:00:00"/>
    <d v="2014-07-20T00:00:00"/>
    <s v="03/07 au 07/08"/>
    <s v="Pas de FN"/>
  </r>
  <r>
    <s v="Mission terminée"/>
    <s v="LD"/>
    <s v="NOLLET CARDINET"/>
    <s v="ALVES A."/>
    <s v="DAGARE Samba"/>
    <s v="JFDH "/>
    <s v="Manoeuvre"/>
    <n v="10.45"/>
    <n v="1.9"/>
    <n v="1.89"/>
    <d v="2014-05-12T00:00:00"/>
    <d v="2014-05-12T00:00:00"/>
    <m/>
    <m/>
    <m/>
    <m/>
    <s v="Pas de FN"/>
  </r>
  <r>
    <s v="En cours"/>
    <s v="LD"/>
    <s v="NOLLET CARDINET"/>
    <s v="ALVES A."/>
    <s v="ROGASSA Mohammed"/>
    <s v="Sovitrat St Martin"/>
    <s v="Plaquiste"/>
    <n v="13.11"/>
    <n v="1.95"/>
    <n v="1.89"/>
    <d v="2014-05-21T00:00:00"/>
    <d v="2014-05-23T00:00:00"/>
    <s v="21/05 au 27/05"/>
    <d v="2014-05-24T00:00:00"/>
    <d v="2014-05-30T00:00:00"/>
    <s v="27/05 au 03/06"/>
    <s v="FN sans motif                                              FM Contrat initial 23/05/14"/>
  </r>
  <r>
    <s v="Mission terminée"/>
    <s v="LD"/>
    <s v="NOLLET CARDINET"/>
    <s v="ALVES A."/>
    <s v="SHABBIR Muhammad"/>
    <s v="Leader intérim 19ème"/>
    <s v="Maçon"/>
    <n v="12.05"/>
    <n v="1.94"/>
    <n v="1.87"/>
    <d v="2014-04-08T00:00:00"/>
    <d v="2014-04-30T00:00:00"/>
    <s v="25/04 au 06/05"/>
    <d v="2014-05-01T00:00:00"/>
    <d v="2014-05-23T00:00:00"/>
    <s v="15/05 au 03/06"/>
    <s v="FN ok"/>
  </r>
  <r>
    <s v="En cours"/>
    <s v="LD"/>
    <s v="NOLLET CARDINET"/>
    <s v="ALVES A."/>
    <s v="TANDIA Sidi"/>
    <s v="Leader intérim 19ème"/>
    <s v="Manoeuvre"/>
    <n v="10.45"/>
    <n v="1.91"/>
    <n v="1.87"/>
    <d v="2014-04-23T00:00:00"/>
    <d v="2014-05-16T00:00:00"/>
    <s v="13/05 au21/05"/>
    <d v="2014-05-17T00:00:00"/>
    <d v="2014-05-30T00:00:00"/>
    <s v="22/05 au 06/06"/>
    <s v="Pas de FN                                               "/>
  </r>
  <r>
    <s v="En cours"/>
    <s v="LD"/>
    <s v="NOLLET CARDINET"/>
    <s v="ALVES A."/>
    <s v="VARELA MONTEIRO Humberto"/>
    <s v="Estim"/>
    <s v="Plaquiste"/>
    <n v="13.11"/>
    <n v="1.93"/>
    <n v="1.88"/>
    <d v="2014-05-24T00:00:00"/>
    <d v="2014-05-24T00:00:00"/>
    <s v="24/05 au 27/05"/>
    <m/>
    <m/>
    <m/>
    <s v="FN sans fin de date de mission"/>
  </r>
  <r>
    <s v="En cours"/>
    <s v="LD"/>
    <s v="PARC DES PRINCES"/>
    <s v="TEYSSIER C."/>
    <s v="BANE Amadou "/>
    <s v="FB Passion intérim"/>
    <s v="Manoeuvre"/>
    <n v="10.45"/>
    <n v="1.85"/>
    <n v="1.82"/>
    <d v="2014-05-19T00:00:00"/>
    <d v="2014-06-20T00:00:00"/>
    <m/>
    <m/>
    <m/>
    <m/>
    <s v="FN motif incomplet"/>
  </r>
  <r>
    <s v="En cours"/>
    <s v="LD"/>
    <s v="PARC DES PRINCES"/>
    <s v="TEYSSIER C."/>
    <s v="BORGES DOS REIS Jose"/>
    <s v="Estim"/>
    <s v="Coffreur boiseur"/>
    <n v="13.11"/>
    <n v="1.93"/>
    <n v="1.88"/>
    <d v="2014-05-26T00:00:00"/>
    <d v="2014-06-29T00:00:00"/>
    <s v="20/06 au 04/07"/>
    <m/>
    <m/>
    <m/>
    <s v="FN ok"/>
  </r>
  <r>
    <s v="En cours"/>
    <s v="LD"/>
    <s v="PARC DES PRINCES"/>
    <s v="TEYSSIER C."/>
    <s v="DABO Sibara"/>
    <s v="Estim"/>
    <s v="Manoeuvre"/>
    <n v="10.45"/>
    <n v="1.9"/>
    <n v="1.88"/>
    <d v="2014-05-21T00:00:00"/>
    <d v="2014-06-22T00:00:00"/>
    <s v="16/06 au 26/06"/>
    <m/>
    <m/>
    <m/>
    <s v="FN motif incomplet"/>
  </r>
  <r>
    <s v="En cours"/>
    <s v="LD"/>
    <s v="PARC DES PRINCES"/>
    <s v="TEYSSIER C."/>
    <s v="DE JESUS DA SILVA Luis"/>
    <s v="Sovitrat St Martin"/>
    <s v="Boiseur"/>
    <n v="13.11"/>
    <n v="1.95"/>
    <n v="1.89"/>
    <d v="2014-05-26T00:00:00"/>
    <d v="2014-06-27T00:00:00"/>
    <m/>
    <m/>
    <m/>
    <m/>
    <s v="FN ok "/>
  </r>
  <r>
    <s v="En cours"/>
    <s v="LD"/>
    <s v="PARC DES PRINCES"/>
    <s v="TEYSSIER C."/>
    <s v="DE SIRA Paulo"/>
    <s v="Estim"/>
    <s v="Aide Ferrailleur"/>
    <n v="11.09"/>
    <n v="1.91"/>
    <n v="1.88"/>
    <d v="2014-05-26T00:00:00"/>
    <d v="2014-06-29T00:00:00"/>
    <s v="20/06 au 04/07"/>
    <m/>
    <m/>
    <m/>
    <s v="FN ok"/>
  </r>
  <r>
    <s v="En cours"/>
    <s v="LD"/>
    <s v="PARC DES PRINCES"/>
    <s v="TEYSSIER C."/>
    <s v="DOS SANTOS FARIA Manuel"/>
    <s v="Sovitrat St Martin"/>
    <s v="Boiseur"/>
    <n v="13.11"/>
    <n v="1.95"/>
    <n v="1.89"/>
    <d v="2014-05-26T00:00:00"/>
    <d v="2014-06-27T00:00:00"/>
    <m/>
    <m/>
    <m/>
    <m/>
    <s v="FN ok "/>
  </r>
  <r>
    <s v="En cours"/>
    <s v="LD"/>
    <s v="PARC DES PRINCES"/>
    <s v="TEYSSIER C."/>
    <s v="DRAME Abou"/>
    <s v="FB Passion intérim"/>
    <s v="Manoeuvre"/>
    <n v="10.45"/>
    <n v="1.85"/>
    <n v="2.82"/>
    <d v="2014-05-19T00:00:00"/>
    <d v="2014-06-20T00:00:00"/>
    <m/>
    <m/>
    <m/>
    <m/>
    <s v="FN motif incomplet"/>
  </r>
  <r>
    <s v="En cours"/>
    <s v="LD"/>
    <s v="PARC DES PRINCES"/>
    <s v="TEYSSIER C."/>
    <s v="GANDEGA Abdoulaye"/>
    <s v="Estim"/>
    <s v="Manoeuvre"/>
    <n v="10.45"/>
    <n v="1.9"/>
    <n v="1.88"/>
    <d v="2014-05-21T00:00:00"/>
    <d v="2014-06-22T00:00:00"/>
    <s v="16/06 au 26/06"/>
    <m/>
    <m/>
    <m/>
    <s v="FN motif incomplet sans FM"/>
  </r>
  <r>
    <s v="En cours"/>
    <s v="LD"/>
    <s v="PARC DES PRINCES"/>
    <s v="TEYSSIER C."/>
    <s v="GONCALVES GARCIA José"/>
    <s v="Estim"/>
    <s v="Aide boiseur"/>
    <n v="11.09"/>
    <n v="1.91"/>
    <n v="1.88"/>
    <d v="2014-05-26T00:00:00"/>
    <d v="2014-06-29T00:00:00"/>
    <s v="20/06 au 04/07"/>
    <m/>
    <m/>
    <m/>
    <s v="FN ok"/>
  </r>
  <r>
    <s v="En cours"/>
    <s v="LD"/>
    <s v="PARC DES PRINCES"/>
    <s v="TEYSSIER C."/>
    <s v="HAYRETTINUNAL"/>
    <s v="FB Passion intérim"/>
    <s v="Coffreur"/>
    <n v="12.93"/>
    <n v="1.9"/>
    <n v="1.89"/>
    <d v="2014-05-26T00:00:00"/>
    <m/>
    <m/>
    <m/>
    <m/>
    <m/>
    <s v="FN sans date de fin"/>
  </r>
  <r>
    <s v="En cours"/>
    <s v="LD"/>
    <s v="PARC DES PRINCES"/>
    <s v="TEYSSIER C."/>
    <s v="JOAOBATIBRAIMA"/>
    <s v="FB Passion intérim"/>
    <s v="Coffreur"/>
    <n v="12.93"/>
    <n v="1.9"/>
    <n v="1.89"/>
    <d v="2014-05-26T00:00:00"/>
    <m/>
    <m/>
    <m/>
    <m/>
    <m/>
    <s v="FN sans date de fin"/>
  </r>
  <r>
    <s v="En cours"/>
    <s v="LD"/>
    <s v="PARC DES PRINCES"/>
    <s v="TEYSSIER C."/>
    <s v="LEGRAND Nohemy"/>
    <s v="Page Personnel"/>
    <s v="Assistante Travaux"/>
    <n v="13.19"/>
    <n v="2.2999999999999998"/>
    <n v="2"/>
    <d v="2014-02-10T00:00:00"/>
    <d v="2014-02-21T00:00:00"/>
    <s v="19/02 au 25/02"/>
    <d v="2014-02-22T00:00:00"/>
    <d v="2014-08-08T00:00:00"/>
    <s v="25/07 au 12/09"/>
    <s v="Pas de FN"/>
  </r>
  <r>
    <s v="En cours"/>
    <s v="LD"/>
    <s v="PARC DES PRINCES"/>
    <s v="TEYSSIER C."/>
    <s v="MARTINS MENDES BORGES Victor"/>
    <s v="Estim"/>
    <s v="Coffreur boiseur"/>
    <n v="13.11"/>
    <n v="1.93"/>
    <n v="1.88"/>
    <d v="2014-05-26T00:00:00"/>
    <d v="2014-06-29T00:00:00"/>
    <s v="20/06 au 04/07"/>
    <m/>
    <m/>
    <m/>
    <s v="FN ok"/>
  </r>
  <r>
    <s v="En cours"/>
    <s v="LD"/>
    <s v="PARC DES PRINCES"/>
    <s v="TEYSSIER C."/>
    <s v="MENDES TAVARES Arlindo"/>
    <s v="Estim"/>
    <s v="Coffreur boiseur"/>
    <n v="13.11"/>
    <n v="1.93"/>
    <n v="1.88"/>
    <d v="2014-05-26T00:00:00"/>
    <d v="2014-06-29T00:00:00"/>
    <s v="20/06 au 04/07"/>
    <m/>
    <m/>
    <m/>
    <s v="FN ok"/>
  </r>
  <r>
    <s v="Mission terminée"/>
    <s v="LD"/>
    <s v="PARC DES PRINCES"/>
    <s v="TEYSSIER C."/>
    <s v="NIANG Oumar"/>
    <s v="Page Personnel"/>
    <s v="Ingénieur travaux"/>
    <n v="16.48"/>
    <n v="2"/>
    <n v="2"/>
    <d v="2014-02-18T00:00:00"/>
    <d v="2014-05-02T00:00:00"/>
    <s v="16/04 au 19/05"/>
    <m/>
    <m/>
    <m/>
    <s v="Pas de FN_x000a_Passage en CDD le 05/05/2014"/>
  </r>
  <r>
    <s v="En cours"/>
    <s v="LD"/>
    <s v="PARC DES PRINCES"/>
    <s v="TEYSSIER C."/>
    <s v="SOUKOUNA Madimoussa"/>
    <s v="Estim"/>
    <s v="Manoeuvre"/>
    <n v="10.45"/>
    <n v="1.9"/>
    <n v="1.88"/>
    <d v="2014-05-21T00:00:00"/>
    <d v="2014-06-22T00:00:00"/>
    <s v="16/06 au 26/06"/>
    <m/>
    <m/>
    <m/>
    <s v="FN motif incomplet sans FM"/>
  </r>
  <r>
    <s v="En cours"/>
    <s v="LD"/>
    <s v="PARC DES PRINCES"/>
    <s v="TEYSSIER C."/>
    <s v="SOW Abou"/>
    <s v="FB Passion intérim"/>
    <s v="Manoeuvre"/>
    <n v="10.45"/>
    <n v="1.85"/>
    <n v="1.82"/>
    <d v="2014-05-19T00:00:00"/>
    <d v="2014-06-20T00:00:00"/>
    <m/>
    <m/>
    <m/>
    <m/>
    <s v="FN motif incomplet"/>
  </r>
  <r>
    <s v="En cours"/>
    <s v="LD"/>
    <s v="PARC DES PRINCES"/>
    <s v="TEYSSIER C."/>
    <s v="SY Hamidou "/>
    <s v="FB Passion intérim"/>
    <s v="Manoeuvre"/>
    <n v="10.45"/>
    <n v="1.85"/>
    <n v="1.82"/>
    <d v="2014-05-19T00:00:00"/>
    <d v="2014-06-20T00:00:00"/>
    <m/>
    <m/>
    <m/>
    <m/>
    <s v="FN motif incomplet"/>
  </r>
  <r>
    <s v="En cours"/>
    <s v="LD"/>
    <s v="PARC DES PRINCES"/>
    <s v="TEYSSIER C."/>
    <s v="SYLLA Yaya"/>
    <s v="FB Passion intérim"/>
    <s v="Manoeuvre"/>
    <n v="10.45"/>
    <n v="1.85"/>
    <n v="1.82"/>
    <d v="2014-05-19T00:00:00"/>
    <d v="2014-06-20T00:00:00"/>
    <m/>
    <m/>
    <m/>
    <m/>
    <s v="FN motif incomplet"/>
  </r>
  <r>
    <s v="En cours"/>
    <s v="LD"/>
    <s v="PARC DES PRINCES"/>
    <s v="TEYSSIER C."/>
    <s v="TEIXEIRA Manuel"/>
    <s v="Sovitrat St Martin"/>
    <s v="Boiseur"/>
    <n v="13.11"/>
    <n v="1.95"/>
    <n v="1.89"/>
    <d v="2014-05-26T00:00:00"/>
    <d v="2014-06-27T00:00:00"/>
    <m/>
    <m/>
    <m/>
    <m/>
    <s v="FN ok "/>
  </r>
  <r>
    <s v="Mission terminée"/>
    <s v="LD"/>
    <s v="PASSAGE DALLERY"/>
    <s v="MEURER G."/>
    <s v="BA Samba"/>
    <s v="Estim"/>
    <s v="Manoeuvre"/>
    <n v="10.45"/>
    <n v="1.9"/>
    <n v="1.88"/>
    <d v="2014-05-14T00:00:00"/>
    <d v="2014-05-16T00:00:00"/>
    <s v="14/05 au 20/05"/>
    <m/>
    <m/>
    <m/>
    <s v="FN sans motif"/>
  </r>
  <r>
    <s v="Mission terminée"/>
    <s v="LD"/>
    <s v="PASSAGE DALLERY"/>
    <s v="MEURER G."/>
    <s v="BENKADOUR Mohamed"/>
    <s v="Estim"/>
    <s v="Maçon"/>
    <n v="13.11"/>
    <n v="1.93"/>
    <n v="1.88"/>
    <d v="2014-05-26T00:00:00"/>
    <d v="2014-05-28T00:00:00"/>
    <s v="26/05 au 30/05"/>
    <m/>
    <m/>
    <m/>
    <s v="FN sans motif "/>
  </r>
  <r>
    <s v="En cours"/>
    <s v="LD"/>
    <s v="PASSAGE DALLERY"/>
    <s v="MEURER G."/>
    <s v="BORGES DOS REIS Jose"/>
    <s v="Estim"/>
    <s v="Maçon"/>
    <n v="13.11"/>
    <n v="1.93"/>
    <n v="1.88"/>
    <d v="2014-05-21T00:00:00"/>
    <d v="2014-05-23T00:00:00"/>
    <s v="21/05 au 27/05"/>
    <m/>
    <d v="2014-05-28T00:00:00"/>
    <m/>
    <s v=" FN sans motif"/>
  </r>
  <r>
    <s v="En cours"/>
    <s v="LD"/>
    <s v="PASSAGE DALLERY"/>
    <s v="MEURER G."/>
    <s v="DIA Moussa"/>
    <s v="Estim"/>
    <s v="Manoeuvre"/>
    <n v="10.45"/>
    <n v="1.9"/>
    <n v="1.88"/>
    <d v="2014-05-14T00:00:00"/>
    <d v="2014-05-16T00:00:00"/>
    <s v="14/05 au 20/05"/>
    <m/>
    <m/>
    <m/>
    <s v="FN sans motif"/>
  </r>
  <r>
    <s v="En cours"/>
    <s v="LD"/>
    <s v="PASSAGE DALLERY"/>
    <s v="MEURER G."/>
    <s v="DUARTE Fernando"/>
    <s v="Maçon"/>
    <s v="Sovitrat St Martin"/>
    <n v="13.11"/>
    <n v="1.95"/>
    <n v="1.89"/>
    <d v="2014-05-27T00:00:00"/>
    <d v="2014-06-06T00:00:00"/>
    <s v="04/06 au 11/06"/>
    <m/>
    <m/>
    <m/>
    <s v="FN ok "/>
  </r>
  <r>
    <s v="Mission terminée"/>
    <s v="LD"/>
    <s v="PASSAGE DALLERY"/>
    <s v="MEURER G."/>
    <s v="KANOUTE Boubacar"/>
    <s v="Estim"/>
    <s v="Terrassier"/>
    <n v="10.45"/>
    <n v="1.9"/>
    <n v="1.88"/>
    <d v="2014-05-05T00:00:00"/>
    <d v="2014-05-07T00:00:00"/>
    <s v="05/05 au 09/05"/>
    <m/>
    <m/>
    <m/>
    <s v="Pas de FN"/>
  </r>
  <r>
    <s v="Mission terminée"/>
    <s v="LD"/>
    <s v="PASSAGE DALLERY"/>
    <s v="MEURER G."/>
    <s v="RIBEIRO CABRAL Silvino"/>
    <s v="Estim"/>
    <s v="Maçon"/>
    <n v="13.11"/>
    <n v="1.93"/>
    <n v="1.88"/>
    <d v="2014-05-05T00:00:00"/>
    <d v="2014-05-07T00:00:00"/>
    <s v="05/05 au 09/05"/>
    <m/>
    <m/>
    <m/>
    <s v="Pas de FN"/>
  </r>
  <r>
    <s v="Mission terminée"/>
    <s v="LD"/>
    <s v="PASSAGE DALLERY"/>
    <s v="MEURER G."/>
    <s v="MEURER G."/>
    <s v="Estim"/>
    <s v="Maçon Coffreur"/>
    <n v="13.11"/>
    <n v="1.93"/>
    <n v="1.88"/>
    <d v="2014-04-07T00:00:00"/>
    <d v="2014-04-30T00:00:00"/>
    <s v="25/04 au 05/05"/>
    <d v="2014-05-01T00:00:00"/>
    <d v="2014-05-07T00:00:00"/>
    <s v="01/05 au 13/05"/>
    <s v="Pas de FN"/>
  </r>
  <r>
    <s v="En cours"/>
    <s v="LD"/>
    <s v="PASSAGE DALLERY"/>
    <s v="MEURER G."/>
    <s v="SAYAM Benyounes"/>
    <s v="Estim"/>
    <s v="Maçon coffreur"/>
    <n v="13.11"/>
    <n v="1.93"/>
    <n v="1.88"/>
    <d v="2014-03-31T00:00:00"/>
    <d v="2014-06-01T00:00:00"/>
    <s v="19/05 au 12/06"/>
    <m/>
    <m/>
    <m/>
    <s v="FN incomplète"/>
  </r>
  <r>
    <s v="Mission terminée"/>
    <s v="LD"/>
    <s v="PASSAGE DALLERY"/>
    <s v="MEURER G."/>
    <s v="SILVA GOMES Nuno"/>
    <s v="Estim"/>
    <s v="Maçon Nacelliste"/>
    <n v="13.11"/>
    <n v="1.93"/>
    <n v="1.88"/>
    <d v="2014-05-22T00:00:00"/>
    <d v="2014-06-01T00:00:00"/>
    <s v="28/05 au 03/06"/>
    <m/>
    <m/>
    <m/>
    <s v="FN sans motif"/>
  </r>
  <r>
    <s v="En cours"/>
    <s v="LD"/>
    <s v="Pavillon DUFOUR"/>
    <s v="JAEGHERS D."/>
    <s v="CAMILLATO Fabris Vanclyd"/>
    <s v="SIM Pierre"/>
    <s v="Tailleur de pierre"/>
    <n v="13.11"/>
    <n v="2.09"/>
    <n v="1.9"/>
    <d v="2014-02-10T00:00:00"/>
    <d v="2014-05-16T00:00:00"/>
    <s v="30/04 au 05/06"/>
    <m/>
    <d v="2014-08-01T00:00:00"/>
    <m/>
    <s v="FN ok                                           Prolongation jusqu'au 09/01/2015"/>
  </r>
  <r>
    <s v="En cours"/>
    <s v="LD"/>
    <s v="Pavillon DUFOUR"/>
    <s v="JAEGHERS D."/>
    <s v="DIAS MARTINS Adilson De Jesu"/>
    <s v="Sovitrat St Martin"/>
    <s v="Agent de nettoyage"/>
    <n v="10.45"/>
    <n v="1.91"/>
    <n v="1.89"/>
    <d v="2014-01-09T00:00:00"/>
    <d v="2014-06-30T00:00:00"/>
    <s v="16/06 au 01/08"/>
    <m/>
    <m/>
    <m/>
    <s v="FN ok"/>
  </r>
  <r>
    <s v="En cours"/>
    <s v="LD"/>
    <s v="Pavillon DUFOUR"/>
    <s v="JAEGHERS D."/>
    <s v="GASTON Julien"/>
    <s v="SIM Pierre"/>
    <s v="Tailleur de pierre"/>
    <n v="13.11"/>
    <n v="2.09"/>
    <n v="1.9"/>
    <d v="2014-04-22T00:00:00"/>
    <d v="2014-07-27T00:00:00"/>
    <s v="11/07 au 12/08"/>
    <m/>
    <m/>
    <m/>
    <s v="Pas de FN"/>
  </r>
  <r>
    <s v="En cours"/>
    <s v="LD"/>
    <s v="Pavillon DUFOUR"/>
    <s v="JAEGHERS D."/>
    <s v="JOUANNEAU Clément"/>
    <s v="SIM Pierre"/>
    <s v="Aide Tailleur de pierre"/>
    <n v="10.45"/>
    <n v="1.92"/>
    <n v="1.89"/>
    <d v="2014-05-26T00:00:00"/>
    <d v="2014-08-14T00:00:00"/>
    <m/>
    <m/>
    <m/>
    <m/>
    <s v="FN sans motif"/>
  </r>
  <r>
    <s v="En cours"/>
    <s v="LD"/>
    <s v="Pavillon DUFOUR"/>
    <s v="JAEGHERS D."/>
    <s v="KABEYA SHA Mbuyi"/>
    <s v="Sovitrat St Martin"/>
    <s v="Ferrailleur"/>
    <n v="13.11"/>
    <n v="1.95"/>
    <n v="1.88"/>
    <d v="2014-05-20T00:00:00"/>
    <d v="2014-06-27T00:00:00"/>
    <s v="20/06 au 04/07"/>
    <m/>
    <m/>
    <m/>
    <s v="FN ok"/>
  </r>
  <r>
    <s v="En cours"/>
    <s v="LD"/>
    <s v="Pavillon DUFOUR"/>
    <s v="JAEGHERS D."/>
    <s v="KEITA Aly"/>
    <s v="Sovitrat St Martin"/>
    <s v="Manoeuvre"/>
    <n v="10.45"/>
    <n v="1.91"/>
    <n v="1.88"/>
    <d v="2014-03-13T00:00:00"/>
    <d v="2014-04-04T00:00:00"/>
    <s v="01/04 au 09/04"/>
    <d v="2014-05-05T00:00:00"/>
    <d v="2014-06-30T00:00:00"/>
    <s v="16/06 au 21/07"/>
    <s v="FN ok"/>
  </r>
  <r>
    <s v="En cours"/>
    <s v="LD"/>
    <s v="Pavillon DUFOUR"/>
    <s v="JAEGHERS D."/>
    <s v="KONTE Daba "/>
    <s v="Sovitrat St Martin"/>
    <s v="Manoeuvre"/>
    <n v="10.92"/>
    <n v="1.91"/>
    <n v="1.89"/>
    <d v="2014-02-03T00:00:00"/>
    <d v="2014-02-14T00:00:00"/>
    <s v="12/02 au 18/02"/>
    <d v="2014-02-15T00:00:00"/>
    <d v="2014-05-30T00:00:00"/>
    <s v="15/05 au 24/06"/>
    <s v="FN sans date de fin                                 Utilisation du délais de souplesse     "/>
  </r>
  <r>
    <s v="Mission terminée"/>
    <s v="LD"/>
    <s v="Pavillon DUFOUR"/>
    <s v="JAEGHERS D."/>
    <s v="RAZOUK Mohammed"/>
    <s v="SIM Pierre"/>
    <s v="Manoeuvre"/>
    <n v="10.45"/>
    <n v="1.9"/>
    <n v="1.88"/>
    <d v="2014-04-22T00:00:00"/>
    <d v="2014-04-30T00:00:00"/>
    <s v="28/04 au 05/05"/>
    <m/>
    <m/>
    <m/>
    <s v="Pas de FN"/>
  </r>
  <r>
    <s v="En cours"/>
    <s v="LD"/>
    <s v="Pavillon DUFOUR"/>
    <s v="JAEGHERS D."/>
    <s v="SACKO Segou"/>
    <s v="Sovitrat St Martin"/>
    <s v="Manoeuvre"/>
    <n v="10.45"/>
    <n v="1.91"/>
    <n v="1.89"/>
    <d v="2014-02-24T00:00:00"/>
    <d v="2014-03-14T00:00:00"/>
    <s v="11/03 au 19/03"/>
    <d v="2014-03-15T00:00:00"/>
    <d v="2014-05-23T00:00:00"/>
    <s v="09/05 au 12/06"/>
    <s v="FN ok_x000a_Utilisation souplesse"/>
  </r>
  <r>
    <s v="En cours"/>
    <s v="LD"/>
    <s v="Pavillon DUFOUR"/>
    <s v="JAEGHERS D."/>
    <s v="SACKO Sidi"/>
    <s v="Estim"/>
    <s v="Aide maçon"/>
    <n v="10.92"/>
    <n v="1.9"/>
    <n v="1.88"/>
    <d v="2014-01-13T00:00:00"/>
    <d v="2014-04-30T00:00:00"/>
    <s v="15/04 au 23/05"/>
    <d v="2014-05-01T00:00:00"/>
    <d v="2014-12-29T00:00:00"/>
    <s v="12/12 AU 10/03/2015"/>
    <s v="FN ok_x000a_Passe de Manœuvre à Aide Maçon le 03/03/14"/>
  </r>
  <r>
    <s v="En cours"/>
    <s v="LD"/>
    <s v="Pavillon DUFOUR"/>
    <s v="JAEGHERS D."/>
    <s v="THABET Bechir"/>
    <s v="Sovitrat St Martin"/>
    <s v="Nacelliste"/>
    <n v="13.11"/>
    <n v="1.95"/>
    <n v="1.88"/>
    <d v="2014-05-26T00:00:00"/>
    <d v="2014-05-27T00:00:00"/>
    <s v="26/05 au 30/05"/>
    <m/>
    <m/>
    <m/>
    <s v="FN sans motif"/>
  </r>
  <r>
    <s v="En cours"/>
    <s v="LD"/>
    <s v="PLAZA "/>
    <s v="GOUVEIA A."/>
    <s v="BATHILY Mamadou"/>
    <s v="JFDH "/>
    <s v="Manoeuvre"/>
    <n v="10.45"/>
    <n v="1.9"/>
    <n v="1.89"/>
    <d v="2013-05-21T00:00:00"/>
    <d v="2013-12-31T00:00:00"/>
    <s v="18/12/13 au 04/04/14"/>
    <d v="2014-01-01T00:00:00"/>
    <d v="2014-04-04T00:00:00"/>
    <s v="24/03 au 07/06"/>
    <s v="FN ok                                                                 Utilisation souplesse"/>
  </r>
  <r>
    <s v="En cours"/>
    <s v="LD"/>
    <s v="PLAZA "/>
    <s v="GOUVEIA A."/>
    <s v="BELHADJ KHELIFA Djilali"/>
    <s v="Planet Inter"/>
    <s v="Grutier"/>
    <n v="16.329999999999998"/>
    <n v="1.96"/>
    <n v="1.87"/>
    <d v="2014-02-17T00:00:00"/>
    <d v="2014-03-02T00:00:00"/>
    <s v="Terme précis"/>
    <d v="2014-03-03T00:00:00"/>
    <d v="2014-06-01T00:00:00"/>
    <s v="Terme précis"/>
    <s v="Pas de FN_x000a_Rempt F. MANCEL"/>
  </r>
  <r>
    <s v="En cours"/>
    <s v="LD"/>
    <s v="PLAZA "/>
    <s v="GOUVEIA A."/>
    <s v="DORE Ghislain"/>
    <s v="TTT Intérim"/>
    <s v="Technicien supérieur climatisation"/>
    <n v="28.44"/>
    <n v="2.2151800000000001"/>
    <n v="2"/>
    <d v="2014-03-24T00:00:00"/>
    <d v="2014-06-27T00:00:00"/>
    <s v="13/06 au 17/07"/>
    <m/>
    <m/>
    <m/>
    <s v="Pas de FN"/>
  </r>
  <r>
    <s v="Mission terminée"/>
    <s v="LD"/>
    <s v="PLAZA "/>
    <s v="GOUVEIA A."/>
    <s v="DUBOIS Mathieu"/>
    <s v="Page Personnel"/>
    <s v="Aide conducteur travaux"/>
    <n v="13.19"/>
    <n v="2.2999999999999998"/>
    <n v="2"/>
    <d v="2014-04-02T00:00:00"/>
    <d v="2014-05-10T00:00:00"/>
    <s v="02/05 au 16/05"/>
    <m/>
    <m/>
    <m/>
    <s v="Pas de FN_x000a_Passage en CDI PETIT 12/05/14"/>
  </r>
  <r>
    <s v="Mission terminée"/>
    <s v="LD"/>
    <s v="PLAZA "/>
    <s v="GOUVEIA A."/>
    <s v="GASSAMA Hamedy"/>
    <s v="Estim"/>
    <s v="Terrassier"/>
    <n v="10.45"/>
    <n v="1.9"/>
    <n v="1.88"/>
    <d v="2014-04-14T00:00:00"/>
    <d v="2014-06-02T00:00:00"/>
    <s v="21/05 au 12/06"/>
    <m/>
    <m/>
    <m/>
    <s v="Pas de FN"/>
  </r>
  <r>
    <s v="En cours"/>
    <s v="LD"/>
    <s v="PLAZA "/>
    <s v="GOUVEIA A."/>
    <s v="GORICHON Romain"/>
    <s v="Planet Inter"/>
    <s v="Conducteur travaux"/>
    <n v="15.28"/>
    <n v="1.99"/>
    <n v="1.87"/>
    <d v="2013-11-25T00:00:00"/>
    <d v="2014-06-29T00:00:00"/>
    <s v="13/06 au 08/08"/>
    <m/>
    <m/>
    <m/>
    <s v="FN incomplète                                         Utilisation souplesse jusqu'à fin aout "/>
  </r>
  <r>
    <s v="En cours"/>
    <s v="LD"/>
    <s v="PLAZA "/>
    <s v="GOUVEIA A."/>
    <s v="GORY Oumar"/>
    <s v="Planet Inter"/>
    <s v="Manoeuvre"/>
    <n v="10.45"/>
    <n v="1.89"/>
    <n v="1.87"/>
    <d v="2014-03-05T00:00:00"/>
    <d v="2014-03-23T00:00:00"/>
    <s v="19/03 au 25/03"/>
    <d v="2014-03-24T00:00:00"/>
    <d v="2014-05-18T00:00:00"/>
    <s v="30/04 au 02/06"/>
    <s v="Pas de FN"/>
  </r>
  <r>
    <s v="En cours"/>
    <s v="LD"/>
    <s v="PLAZA "/>
    <s v="PICARD C."/>
    <s v="KHARRADJI Mohammed Saad"/>
    <s v="Passion Intérim"/>
    <s v="Directeur travaux CET"/>
    <n v="39.57"/>
    <n v="2.35"/>
    <m/>
    <d v="2013-10-08T00:00:00"/>
    <d v="2014-01-10T00:00:00"/>
    <s v="27/12 au 29/01/14"/>
    <d v="2014-01-11T00:00:00"/>
    <d v="2014-06-27T00:00:00"/>
    <s v="13/06 au 19/08"/>
    <s v="Pas de FN                                                     Utilisation souplesse jusquà fin aout "/>
  </r>
  <r>
    <s v="Mission terminée"/>
    <s v="LD"/>
    <s v="PLAZA "/>
    <s v="PICARD C."/>
    <s v="KONDO KANDA Sylvain Blaise"/>
    <s v="Estim"/>
    <s v="Manoeuvre"/>
    <n v="10.45"/>
    <n v="1.9"/>
    <n v="1.88"/>
    <d v="2013-12-09T00:00:00"/>
    <d v="2013-12-15T00:00:00"/>
    <s v="11/12 au 17/12"/>
    <d v="2013-12-16T00:00:00"/>
    <d v="2014-05-04T00:00:00"/>
    <s v="16/04 au 04/06"/>
    <s v="FN incomplète"/>
  </r>
  <r>
    <s v="En cours"/>
    <s v="LD"/>
    <s v="PLAZA "/>
    <s v="GOUVEIA A."/>
    <s v="KONTE Lamine"/>
    <s v="Estim"/>
    <s v="Terrassier"/>
    <n v="10.45"/>
    <n v="1.9"/>
    <n v="1.88"/>
    <d v="2014-03-10T00:00:00"/>
    <d v="2014-05-06T00:00:00"/>
    <s v="23/04 au 19/05"/>
    <d v="2014-05-07T00:00:00"/>
    <d v="2014-07-20T00:00:00"/>
    <s v="03/07 au 14/08"/>
    <s v="FN ok"/>
  </r>
  <r>
    <s v="Mission terminée"/>
    <s v="LD"/>
    <s v="PLAZA "/>
    <s v="GOUVEIA A."/>
    <s v="LOPES DE BARROS Antonio"/>
    <s v="Planet Inter"/>
    <s v="Maçon"/>
    <n v="13.11"/>
    <n v="1.95"/>
    <n v="1.87"/>
    <d v="2014-02-17T00:00:00"/>
    <d v="2014-03-02T00:00:00"/>
    <s v="26/02 au 04/03"/>
    <d v="2014-03-03T00:00:00"/>
    <d v="2014-05-18T00:00:00"/>
    <s v="30/04 au 04/06"/>
    <s v="FN incomplète"/>
  </r>
  <r>
    <s v="En cours"/>
    <s v="LD"/>
    <s v="PLAZA "/>
    <s v="GOUVEIA A."/>
    <s v="MARESTER VERGIENNE Clément"/>
    <s v="Estim"/>
    <s v="Homme trafic-pisteur"/>
    <n v="10.92"/>
    <n v="1.9"/>
    <n v="1.88"/>
    <d v="2013-12-03T00:00:00"/>
    <d v="2013-12-22T00:00:00"/>
    <s v="18/12 au 24/12"/>
    <d v="2013-12-23T00:00:00"/>
    <d v="2014-06-02T00:00:00"/>
    <s v="16/05 au 09/07"/>
    <s v="FN ok"/>
  </r>
  <r>
    <s v="Mission terminée"/>
    <s v="LD"/>
    <s v="PLAZA "/>
    <s v="GOUVEIA A."/>
    <s v="PIRES MARTINS Joao"/>
    <s v="Planet Inter"/>
    <s v="Coffreur"/>
    <n v="13.11"/>
    <n v="1.95"/>
    <n v="1.87"/>
    <d v="2013-12-23T00:00:00"/>
    <d v="2014-01-05T00:00:00"/>
    <s v="31/12 au 07/01"/>
    <d v="2014-01-06T00:00:00"/>
    <d v="2014-06-15T00:00:00"/>
    <s v="28/05 au 17/07"/>
    <s v="FN incomplète"/>
  </r>
  <r>
    <s v="En cours"/>
    <s v="LD"/>
    <s v="PLAZA "/>
    <s v="GOUVEIA A."/>
    <s v="RODRIGUES Franck"/>
    <s v="Leader intérim 19ème"/>
    <s v="Projeteur"/>
    <n v="19.78"/>
    <n v="2.0499999999999998"/>
    <n v="1.98"/>
    <d v="2013-10-01T00:00:00"/>
    <d v="2014-06-30T00:00:00"/>
    <s v="16/06 au 22/08"/>
    <m/>
    <m/>
    <m/>
    <s v="FN ok"/>
  </r>
  <r>
    <s v="Mission terminée"/>
    <s v="LD"/>
    <s v="PLAZA "/>
    <s v="GOUVEIA A."/>
    <s v="TRAORE Hambougouri"/>
    <s v="Planet Inter"/>
    <s v="Manoeuvre"/>
    <n v="10.45"/>
    <n v="1.89"/>
    <n v="1.87"/>
    <d v="2014-04-07T00:00:00"/>
    <d v="2014-05-04T00:00:00"/>
    <s v="28/04 au 07/05"/>
    <d v="2014-05-05T00:00:00"/>
    <d v="2014-05-18T00:00:00"/>
    <m/>
    <s v="FN incomplète"/>
  </r>
  <r>
    <s v="Mission terminée"/>
    <s v="LD"/>
    <s v="PLAZA "/>
    <s v="GOUVEIA A."/>
    <s v="TRAORE Makan"/>
    <s v="JFDH "/>
    <s v="Manoeuvre"/>
    <n v="10.45"/>
    <n v="1.9"/>
    <n v="1.89"/>
    <d v="2013-06-03T00:00:00"/>
    <d v="2013-12-27T00:00:00"/>
    <s v="14/12 au 04/01/14"/>
    <d v="2013-12-28T00:00:00"/>
    <d v="2014-03-28T00:00:00"/>
    <s v="17/03 au  28/05"/>
    <s v="FN ok"/>
  </r>
  <r>
    <s v="Mission terminée"/>
    <s v="LD"/>
    <s v="PLAZA "/>
    <s v="GOUVEIA A."/>
    <s v="TRAORE Mamadou G"/>
    <s v="Planet Inter"/>
    <s v="Manoeuvre"/>
    <n v="10.45"/>
    <n v="1.89"/>
    <n v="1.87"/>
    <d v="2014-03-31T00:00:00"/>
    <d v="2014-04-13T00:00:00"/>
    <s v="09/04 au 15/04"/>
    <d v="2014-04-14T00:00:00"/>
    <d v="2014-06-01T00:00:00"/>
    <s v="19/05 au 12/06"/>
    <s v="Pas de FN"/>
  </r>
  <r>
    <s v="En cours"/>
    <s v="LD"/>
    <s v="PLAZA "/>
    <s v="GOUVEIA A."/>
    <s v="VARELA DA VEIGA Jean"/>
    <s v="Estim"/>
    <s v="Maçon"/>
    <n v="13.11"/>
    <n v="1.93"/>
    <n v="1.88"/>
    <d v="2014-02-17T00:00:00"/>
    <d v="2014-03-02T00:00:00"/>
    <s v="26/02 au 04/03"/>
    <d v="2014-03-03T00:00:00"/>
    <d v="2014-06-27T00:00:00"/>
    <s v="13/06 au 25/07"/>
    <s v="FN ok"/>
  </r>
  <r>
    <s v="Mission terminée"/>
    <s v="LD"/>
    <s v="PLAZA "/>
    <s v="GOUVEIA A."/>
    <s v="VIEIRA TAVARES Antonio"/>
    <s v="Planet Inter"/>
    <s v="Maçon"/>
    <n v="13.11"/>
    <n v="1.95"/>
    <n v="1.87"/>
    <d v="2014-03-10T00:00:00"/>
    <d v="2014-03-30T00:00:00"/>
    <s v="25/03 au 02/04"/>
    <d v="2014-03-31T00:00:00"/>
    <d v="2014-06-01T00:00:00"/>
    <s v="15/05 au 17/06"/>
    <s v="Pas de FN"/>
  </r>
  <r>
    <s v="En cours"/>
    <s v="LD"/>
    <s v="PLAZA "/>
    <s v="GOUVEIA A."/>
    <s v="VIGUIER Matthieu"/>
    <s v="Planet Inter"/>
    <s v="Conducteur travaux"/>
    <n v="15.28"/>
    <n v="1.99"/>
    <n v="1.87"/>
    <d v="2014-02-04T00:00:00"/>
    <d v="2014-06-01T00:00:00"/>
    <s v="15/05 au 24/06"/>
    <m/>
    <m/>
    <m/>
    <s v="FN incomplète                                         Utilisation souplesse jusqu'à fin aout "/>
  </r>
  <r>
    <s v="En cours"/>
    <s v="LD"/>
    <s v="QUAI D'ORSAY"/>
    <s v="HERMANT J."/>
    <s v="CABRAL Arlindo"/>
    <s v="Estim"/>
    <s v="Maçon"/>
    <n v="13.11"/>
    <n v="1.93"/>
    <n v="1.88"/>
    <d v="2014-04-30T00:00:00"/>
    <d v="2014-05-11T00:00:00"/>
    <s v="06/05 au 13/05"/>
    <d v="2014-05-12T00:00:00"/>
    <d v="2014-07-20T00:00:00"/>
    <s v="03/07 au 04/08"/>
    <s v="Pas de FN"/>
  </r>
  <r>
    <s v="Mission terminée"/>
    <s v="LD"/>
    <s v="QUAI D'ORSAY"/>
    <s v="HERMANT J."/>
    <s v="DIA Moussa"/>
    <s v="Estim"/>
    <s v="Manoeuvre"/>
    <n v="10.45"/>
    <n v="1.9"/>
    <n v="1.88"/>
    <d v="2014-04-30T00:00:00"/>
    <d v="2014-05-04T00:00:00"/>
    <s v="30/04 au 06/05"/>
    <m/>
    <m/>
    <m/>
    <s v="Pas de FN"/>
  </r>
  <r>
    <s v="En cours"/>
    <s v="LD"/>
    <s v="QUAI D'ORSAY"/>
    <s v="HERMANT J."/>
    <s v="KANTE Mamadou"/>
    <s v="Estim"/>
    <s v="Terrassier"/>
    <n v="10.45"/>
    <n v="1.9"/>
    <n v="1.88"/>
    <d v="2014-03-10T00:00:00"/>
    <d v="2014-06-01T00:00:00"/>
    <s v="15/05 au 18/06"/>
    <m/>
    <m/>
    <m/>
    <s v="FN incomplète"/>
  </r>
  <r>
    <s v="En cours"/>
    <s v="LD"/>
    <s v="QUAI D'ORSAY"/>
    <s v="HERMANT J."/>
    <s v="MENDES RODRIGUES Carlos"/>
    <s v="Estim"/>
    <s v="Enduiseur"/>
    <n v="13.11"/>
    <n v="1.93"/>
    <n v="1.9"/>
    <d v="2014-04-28T00:00:00"/>
    <d v="2014-05-11T00:00:00"/>
    <s v="06/05 au 13/05"/>
    <d v="2014-05-12T00:00:00"/>
    <d v="2014-07-20T00:00:00"/>
    <s v="03/07 au 05/08"/>
    <s v="Pas de FN"/>
  </r>
  <r>
    <s v="En cours"/>
    <s v="LD"/>
    <s v="QUAI D'ORSAY"/>
    <s v="HERMANT J."/>
    <s v="NIAMUNDELE Kaluvan"/>
    <s v="Estim"/>
    <s v="Enduiseur"/>
    <n v="13.11"/>
    <n v="1.94"/>
    <n v="1.88"/>
    <d v="2014-04-16T00:00:00"/>
    <d v="2014-05-04T00:00:00"/>
    <s v="29/04 au 06/05"/>
    <d v="2014-05-05T00:00:00"/>
    <d v="2014-07-20T00:00:00"/>
    <s v="03/07 au 06/08"/>
    <s v="Pas de FN                                                              Récépissé jusqu'au 10/07/2014"/>
  </r>
  <r>
    <s v="En cours"/>
    <s v="LD"/>
    <s v="Siège"/>
    <s v="SIEGE"/>
    <s v="BAHIDA Sonia"/>
    <s v="Page Personnel"/>
    <s v="Assitante administrative"/>
    <n v="13.19"/>
    <n v="2.2999999999999998"/>
    <n v="2"/>
    <d v="2014-05-12T00:00:00"/>
    <d v="2014-05-23T00:00:00"/>
    <s v="21/05 au 27/05"/>
    <d v="2014-05-24T00:00:00"/>
    <d v="2014-06-27T00:00:00"/>
    <m/>
    <s v="FN ok"/>
  </r>
  <r>
    <s v="En cours"/>
    <s v="LD"/>
    <s v="Siège"/>
    <s v="SIEGE"/>
    <s v="CHARETTE Sarah"/>
    <s v="Page Personnel"/>
    <s v="Assistante Travaux"/>
    <n v="13.19"/>
    <n v="2.2999999999999998"/>
    <n v="2"/>
    <d v="2014-03-03T00:00:00"/>
    <d v="2014-03-14T00:00:00"/>
    <s v="12/03 au 18/03"/>
    <d v="2014-03-15T00:00:00"/>
    <d v="2014-06-27T00:00:00"/>
    <s v="13/06 au 22/07"/>
    <s v="Pas de FN_x000a_Rempt F. COULIBALY"/>
  </r>
  <r>
    <s v="En cours"/>
    <s v="LD"/>
    <s v="Siège"/>
    <s v="SIEGE"/>
    <s v="GOUJET Sophie"/>
    <s v="Page Personnel"/>
    <s v="Assistante de Dir. Travaux"/>
    <n v="18.77"/>
    <n v="2.2999999999999998"/>
    <n v="2"/>
    <d v="2014-02-03T00:00:00"/>
    <d v="2014-06-03T00:00:00"/>
    <s v="03/06 au 06/06"/>
    <m/>
    <m/>
    <m/>
    <s v="Pas de FN_x000a_Rempt N. NOTEUIL "/>
  </r>
  <r>
    <s v="En cours"/>
    <s v="LD"/>
    <s v="Siège"/>
    <s v="SIEGE"/>
    <s v="IVRY Nadine"/>
    <s v="Page Personnel"/>
    <s v="Assistante Travaux"/>
    <n v="13.19"/>
    <n v="2.2999999999999998"/>
    <n v="2"/>
    <d v="2014-02-10T00:00:00"/>
    <d v="2014-02-21T00:00:00"/>
    <s v="19/02 au 25/02"/>
    <d v="2014-02-22T00:00:00"/>
    <d v="2014-09-30T00:00:00"/>
    <s v="16/09 au 14/11"/>
    <s v="Pas de FN"/>
  </r>
  <r>
    <s v="En cours"/>
    <s v="LD"/>
    <s v="Siège"/>
    <s v="SIEGE"/>
    <s v="LHUILLERY Sophie"/>
    <s v="Page Personnel"/>
    <s v="Assistante Travaux"/>
    <n v="13.19"/>
    <n v="2.2999999999999998"/>
    <n v="2"/>
    <d v="2014-04-28T00:00:00"/>
    <d v="2014-05-09T00:00:00"/>
    <s v="06/05 au 13/05"/>
    <d v="2014-05-10T00:00:00"/>
    <d v="2014-08-14T00:00:00"/>
    <s v="31/07 au 04/09"/>
    <s v="FN ok"/>
  </r>
  <r>
    <s v="En cours"/>
    <s v="LD"/>
    <s v="TOCQUEVILLE"/>
    <s v="DE OLIVEIRA P."/>
    <s v="ABBAS Abou"/>
    <s v="Leader intérim 19ème"/>
    <s v="Bancheur"/>
    <n v="13.11"/>
    <n v="1.95"/>
    <n v="1.87"/>
    <d v="2014-02-24T00:00:00"/>
    <d v="2014-03-28T00:00:00"/>
    <s v="21/03 au 04/04"/>
    <d v="2014-03-29T00:00:00"/>
    <d v="2014-05-28T00:00:00"/>
    <s v="14/05 au 18/06"/>
    <s v="FN ok"/>
  </r>
  <r>
    <s v="En cours"/>
    <s v="LD"/>
    <s v="TOCQUEVILLE"/>
    <s v="DE OLIVEIRA P."/>
    <s v="BARADJI Sekou"/>
    <s v="Sovitrat St Martin"/>
    <s v="Manoeuvre"/>
    <n v="10.45"/>
    <n v="1.91"/>
    <n v="1.89"/>
    <d v="2014-05-26T00:00:00"/>
    <d v="2014-09-05T00:00:00"/>
    <s v="22/08 au 25/09"/>
    <m/>
    <m/>
    <m/>
    <s v=" FN sans motif"/>
  </r>
  <r>
    <s v="En cours"/>
    <s v="LD"/>
    <s v="TOCQUEVILLE"/>
    <s v="DE OLIVEIRA P."/>
    <s v="BIWESH Jean-Baptiste"/>
    <s v="Leader intérim 19ème"/>
    <s v="Boiseur"/>
    <n v="13.11"/>
    <n v="1.95"/>
    <n v="1.87"/>
    <d v="2014-03-03T00:00:00"/>
    <d v="2014-06-27T00:00:00"/>
    <s v="13/06 au 22/07"/>
    <m/>
    <m/>
    <m/>
    <s v="FN ok"/>
  </r>
  <r>
    <s v="Mission terminée"/>
    <s v="LD"/>
    <s v="TOCQUEVILLE"/>
    <s v="DE OLIVEIRA P."/>
    <s v="CAMARA Bouillagui"/>
    <s v="Sovitrat St Martin"/>
    <s v="Manoeuvre"/>
    <n v="10.45"/>
    <n v="1.91"/>
    <n v="1.89"/>
    <d v="2014-01-27T00:00:00"/>
    <d v="2014-02-14T00:00:00"/>
    <s v="11/02 au 19/02"/>
    <d v="2014-02-15T00:00:00"/>
    <d v="2014-04-25T00:00:00"/>
    <s v="10/04 au 15/05"/>
    <s v="FN ok_x000a_Utilisation souplesse"/>
  </r>
  <r>
    <s v="En cours"/>
    <s v="LD"/>
    <s v="TOCQUEVILLE"/>
    <s v="DE OLIVEIRA P."/>
    <s v="CORREIA SANCHES José"/>
    <s v="Sovitrat St Martin"/>
    <s v="Maçon"/>
    <n v="14.22"/>
    <n v="1.95"/>
    <n v="1.89"/>
    <d v="2014-05-26T00:00:00"/>
    <d v="2014-08-01T00:00:00"/>
    <s v="21/07 au 14/08"/>
    <m/>
    <m/>
    <m/>
    <s v="FN ok "/>
  </r>
  <r>
    <s v="Mission terminée"/>
    <s v="LD"/>
    <s v="TOCQUEVILLE"/>
    <s v="DE OLIVEIRA P."/>
    <s v="DA SILVA BORGES Benvindo"/>
    <s v="Leader intérim 19ème"/>
    <s v="Maçon"/>
    <n v="12.05"/>
    <n v="1.95"/>
    <n v="1.87"/>
    <d v="2014-04-28T00:00:00"/>
    <d v="2014-05-16T00:00:00"/>
    <s v="14/05 au 20/05"/>
    <m/>
    <m/>
    <m/>
    <s v="FN sans motif"/>
  </r>
  <r>
    <s v="En cours"/>
    <s v="LD"/>
    <s v="TOCQUEVILLE"/>
    <s v="DE OLIVEIRA P."/>
    <s v="DA SILVA GOMES Joao"/>
    <s v="Planet Inter"/>
    <s v="Coffreur"/>
    <n v="13.11"/>
    <n v="1.95"/>
    <n v="1.87"/>
    <d v="2014-01-13T00:00:00"/>
    <d v="2014-03-02T00:00:00"/>
    <s v="19/02 au 11/03"/>
    <d v="2014-03-03T00:00:00"/>
    <d v="2014-05-18T00:00:00"/>
    <s v="30/04 au 12/06"/>
    <s v="FN ok/ Utilisation période de souplesse jusqu'au 12/06"/>
  </r>
  <r>
    <s v="En cours"/>
    <s v="LD"/>
    <s v="TOCQUEVILLE"/>
    <s v="DE OLIVEIRA P."/>
    <s v="DIARRA Abdoulaye"/>
    <s v="Sovitrat St Martin"/>
    <s v="Manoeuvre"/>
    <n v="10.45"/>
    <n v="1.91"/>
    <n v="1.89"/>
    <d v="2013-10-14T00:00:00"/>
    <d v="2013-12-13T00:00:00"/>
    <s v="03/12 au 26/12"/>
    <d v="2013-12-14T00:00:00"/>
    <d v="2014-07-25T00:00:00"/>
    <s v="11/07 au 19/09"/>
    <s v="FN ok"/>
  </r>
  <r>
    <s v="Mission terminée"/>
    <s v="LD"/>
    <s v="TOCQUEVILLE"/>
    <s v="DE OLIVEIRA P."/>
    <s v="DIAS PIRES Joaquim"/>
    <s v="Leader intérim 19ème"/>
    <s v="Maçon"/>
    <n v="12.05"/>
    <n v="1.95"/>
    <n v="1.87"/>
    <d v="2014-03-24T00:00:00"/>
    <d v="2014-05-23T00:00:00"/>
    <s v="13/05 au 05/06"/>
    <m/>
    <m/>
    <m/>
    <s v="FN ok"/>
  </r>
  <r>
    <s v="En cours"/>
    <s v="LD"/>
    <s v="TOCQUEVILLE"/>
    <s v="DE OLIVEIRA P."/>
    <s v="FERNANDES PEREIRA Antonio"/>
    <s v="Leader intérim 19ème"/>
    <s v="Boiseur"/>
    <n v="14.77"/>
    <n v="1.95"/>
    <n v="1.87"/>
    <d v="2014-03-03T00:00:00"/>
    <d v="2014-06-27T00:00:00"/>
    <s v="13/06 au 22/07"/>
    <m/>
    <m/>
    <m/>
    <s v="FN ok"/>
  </r>
  <r>
    <s v="En cours"/>
    <s v="LD"/>
    <s v="TOCQUEVILLE"/>
    <s v="DE OLIVEIRA P."/>
    <s v="FERREIRA GONCALVES Francisco"/>
    <s v="Planet Inter"/>
    <s v="Coffreur"/>
    <n v="13.11"/>
    <n v="1.95"/>
    <n v="1.87"/>
    <d v="2014-03-31T00:00:00"/>
    <d v="2014-05-18T00:00:00"/>
    <s v="07/05 au 26/05"/>
    <d v="2014-05-19T00:00:00"/>
    <d v="2014-08-03T00:00:00"/>
    <s v="18/07 au 26/08"/>
    <s v="Pas de FN_x000a_ATA/ "/>
  </r>
  <r>
    <s v="En cours"/>
    <s v="LD"/>
    <s v="TOCQUEVILLE"/>
    <s v="DE OLIVEIRA P."/>
    <s v="FERREIRA MACHADO Paulo"/>
    <s v="Leader intérim 19ème"/>
    <s v="Boiseur"/>
    <n v="14.77"/>
    <n v="1.95"/>
    <n v="1.87"/>
    <d v="2014-03-31T00:00:00"/>
    <d v="2014-05-30T00:00:00"/>
    <s v="19/05 au 12/06"/>
    <m/>
    <m/>
    <m/>
    <s v="FN ok"/>
  </r>
  <r>
    <s v="En cours"/>
    <s v="LD"/>
    <s v="TOCQUEVILLE"/>
    <s v="DE OLIVEIRA P."/>
    <s v="FONSECA Benvindo Fernando"/>
    <s v="Planet Inter"/>
    <s v="Maçon"/>
    <n v="13.11"/>
    <n v="1.95"/>
    <n v="1.87"/>
    <d v="2014-05-19T00:00:00"/>
    <d v="2014-06-01T00:00:00"/>
    <s v="27/05 au 03/06"/>
    <m/>
    <m/>
    <m/>
    <s v="FN sans motif"/>
  </r>
  <r>
    <s v="En cours"/>
    <s v="LD"/>
    <s v="TOCQUEVILLE"/>
    <s v="DE OLIVEIRA P."/>
    <s v="LAGE MARTINS José"/>
    <s v="Leader intérim 19ème"/>
    <s v="Maçon"/>
    <n v="12.05"/>
    <n v="1.95"/>
    <n v="1.87"/>
    <d v="2014-05-26T00:00:00"/>
    <d v="2014-08-01T00:00:00"/>
    <m/>
    <m/>
    <m/>
    <m/>
    <s v=" FN ok"/>
  </r>
  <r>
    <s v="Mission terminée"/>
    <s v="LD"/>
    <s v="TOCQUEVILLE"/>
    <s v="DE OLIVEIRA P."/>
    <s v="LOPES DE BRITO José"/>
    <s v="Leader intérim 19ème"/>
    <s v="Maçon"/>
    <n v="13.11"/>
    <n v="1.94"/>
    <n v="1.87"/>
    <d v="2014-04-14T00:00:00"/>
    <d v="2014-05-02T00:00:00"/>
    <s v="29/04 au 06/05"/>
    <m/>
    <m/>
    <m/>
    <s v="Pas de FN"/>
  </r>
  <r>
    <s v="En cours"/>
    <s v="LD"/>
    <s v="TOCQUEVILLE"/>
    <s v="DE OLIVEIRA P."/>
    <s v="MANSOURI Belkacem"/>
    <s v="Leader intérim 19ème"/>
    <s v="Grutier"/>
    <n v="16.329999999999998"/>
    <n v="1.95"/>
    <n v="1.87"/>
    <d v="2014-01-02T00:00:00"/>
    <d v="2014-08-01T00:00:00"/>
    <s v="18/07 au 12/09"/>
    <m/>
    <m/>
    <m/>
    <s v="FN ok"/>
  </r>
  <r>
    <s v="En cours"/>
    <s v="LD"/>
    <s v="TOCQUEVILLE"/>
    <s v="DE OLIVEIRA P."/>
    <s v="MASCARENHAS DOS REIS Antonio"/>
    <s v="Planet Inter"/>
    <s v="Maçon"/>
    <n v="13.11"/>
    <n v="1.95"/>
    <n v="1.87"/>
    <d v="2014-05-19T00:00:00"/>
    <d v="2014-06-01T00:00:00"/>
    <s v="27/05 au 03/06"/>
    <m/>
    <m/>
    <m/>
    <s v="FN motif incomplet"/>
  </r>
  <r>
    <s v="En cours"/>
    <s v="LD"/>
    <s v="TOCQUEVILLE"/>
    <s v="DE OLIVEIRA P."/>
    <s v="MONVOISIN Jean-Paul"/>
    <s v="Planet Inter"/>
    <s v="Chef d'équipe"/>
    <n v="16.329999999999998"/>
    <n v="1.98"/>
    <n v="1.87"/>
    <d v="2014-01-20T00:00:00"/>
    <d v="2014-03-02T00:00:00"/>
    <s v="20/02 AU 10/03"/>
    <d v="2014-03-03T00:00:00"/>
    <d v="2014-05-18T00:00:00"/>
    <s v="30/04 au 11/06"/>
    <s v="Pas de FN_x000a_Utilisation souplesse jusqu'au 11/06"/>
  </r>
  <r>
    <s v="En cours"/>
    <s v="LD"/>
    <s v="TOCQUEVILLE"/>
    <s v="DE OLIVEIRA P."/>
    <s v="RODRIGUES CORREIA Virgilio"/>
    <s v="Planet Inter"/>
    <s v="Coffreur"/>
    <n v="13.11"/>
    <n v="1.95"/>
    <n v="1.87"/>
    <d v="2014-01-13T00:00:00"/>
    <d v="2014-03-02T00:00:00"/>
    <s v="19/02 au 11/03"/>
    <d v="2014-03-03T00:00:00"/>
    <d v="2014-05-18T00:00:00"/>
    <s v="30/04 au 12/06"/>
    <s v="FN ok_x000a_Utilisation souplesse jusqu'au 12/06"/>
  </r>
  <r>
    <s v="En cours"/>
    <s v="LD"/>
    <s v="TOCQUEVILLE"/>
    <s v="DE OLIVEIRA P."/>
    <s v="SABKI Ali"/>
    <s v="Leader intérim 19ème"/>
    <s v="Bancheur"/>
    <n v="13.11"/>
    <n v="1.95"/>
    <n v="1.87"/>
    <d v="2014-02-24T00:00:00"/>
    <d v="2014-03-28T00:00:00"/>
    <s v="21/03 au 04/04"/>
    <d v="2014-03-29T00:00:00"/>
    <d v="2014-05-28T00:00:00"/>
    <s v="14/05 au 18/06"/>
    <s v="FN ok"/>
  </r>
  <r>
    <s v="En cours"/>
    <s v="LD"/>
    <s v="TOCQUEVILLE"/>
    <s v="DE OLIVEIRA P."/>
    <s v="SANCHES DOS REIS Domingos"/>
    <s v="Sovitrat St Martin"/>
    <s v="Maçon"/>
    <n v="13.11"/>
    <n v="1.95"/>
    <n v="1.89"/>
    <d v="2014-05-26T00:00:00"/>
    <d v="2014-05-27T00:00:00"/>
    <s v="26/05 au 30/05"/>
    <m/>
    <m/>
    <m/>
    <s v="FN sans motif"/>
  </r>
  <r>
    <s v="En cours"/>
    <s v="LD"/>
    <s v="TOCQUEVILLE"/>
    <s v="DE OLIVEIRA P."/>
    <s v="SANCHES Fidalgo Isidoro"/>
    <s v="Planet Inter"/>
    <s v="Maçon"/>
    <n v="12.05"/>
    <n v="1.95"/>
    <n v="1.87"/>
    <d v="2014-05-19T00:00:00"/>
    <d v="2014-05-23T00:00:00"/>
    <s v="21/05 au 27/05"/>
    <m/>
    <m/>
    <m/>
    <s v="FN sans motif"/>
  </r>
  <r>
    <s v="En cours"/>
    <s v="LD"/>
    <s v="TOCQUEVILLE"/>
    <s v="DE OLIVEIRA P."/>
    <s v="SIDIBE Mamady"/>
    <s v="Sovitrat St Martin"/>
    <s v="Manoeuvre"/>
    <n v="10.45"/>
    <n v="1.91"/>
    <n v="1.89"/>
    <d v="2013-11-18T00:00:00"/>
    <d v="2013-12-20T00:00:00"/>
    <s v="13/12 au 30/12"/>
    <d v="2013-12-21T00:00:00"/>
    <d v="2014-07-25T00:00:00"/>
    <s v="10/07 au 12/09"/>
    <s v="FN ok"/>
  </r>
  <r>
    <s v="Mission terminée"/>
    <s v="LD"/>
    <s v="TOCQUEVILLE"/>
    <s v="DE OLIVEIRA P."/>
    <s v="SISSOKO Mamadou 3"/>
    <s v="Sovitrat St Martin"/>
    <s v="Manoeuvre"/>
    <n v="10.45"/>
    <n v="1.91"/>
    <n v="1.89"/>
    <d v="2014-05-19T00:00:00"/>
    <d v="2014-05-23T00:00:00"/>
    <s v="21/05 au 27/05"/>
    <m/>
    <m/>
    <m/>
    <s v="FN ok                                                                   "/>
  </r>
  <r>
    <s v="En cours"/>
    <s v="LD"/>
    <s v="TOCQUEVILLE"/>
    <s v="DE OLIVEIRA P."/>
    <s v="SOARES DOS SANTOS André"/>
    <s v="Sovitrat St Martin"/>
    <s v="Maçon"/>
    <n v="14.22"/>
    <n v="1.95"/>
    <n v="1.89"/>
    <d v="2014-05-26T00:00:00"/>
    <d v="2014-08-01T00:00:00"/>
    <s v="21/07 au 14/08"/>
    <m/>
    <m/>
    <m/>
    <s v="FN ok "/>
  </r>
  <r>
    <s v="Mission terminée"/>
    <s v="LD"/>
    <s v="TOCQUEVILLE"/>
    <s v="DE OLIVEIRA P."/>
    <s v="TAVARES VAZ Virgilio"/>
    <s v="Leader intérim 19ème"/>
    <s v="Maçon"/>
    <n v="12.05"/>
    <n v="1.94"/>
    <n v="1.87"/>
    <d v="2014-05-06T00:00:00"/>
    <d v="2014-06-20T00:00:00"/>
    <s v="12/06 au 30/06"/>
    <m/>
    <m/>
    <m/>
    <s v="FN ok"/>
  </r>
  <r>
    <s v="En cours"/>
    <s v="LD"/>
    <s v="TOCQUEVILLE"/>
    <s v="DE OLIVEIRA P."/>
    <s v="TURKGUZELI Mehmet Ali"/>
    <s v="Leader intérim 19ème"/>
    <s v="Boiseur"/>
    <n v="13.11"/>
    <n v="1.95"/>
    <n v="1.89"/>
    <d v="2014-03-17T00:00:00"/>
    <d v="2014-05-16T00:00:00"/>
    <s v="05/05 au 28/05"/>
    <d v="2014-05-17T00:00:00"/>
    <d v="2014-09-05T00:00:00"/>
    <s v="22/08 au 10/10"/>
    <s v="FN ok                                                      Info reçu par mail (avenant)"/>
  </r>
  <r>
    <s v="En cours"/>
    <s v="LD"/>
    <s v="TOCQUEVILLE"/>
    <s v="DE OLIVEIRA P."/>
    <s v="VAZ VIEITOS Manuel"/>
    <s v="Leader intérim 19ème"/>
    <s v="Boiseur"/>
    <n v="16.329999999999998"/>
    <n v="1.95"/>
    <n v="1.87"/>
    <d v="2014-03-03T00:00:00"/>
    <d v="2014-06-27T00:00:00"/>
    <s v="13/06 au 22/07"/>
    <m/>
    <m/>
    <m/>
    <s v="FN ok"/>
  </r>
  <r>
    <s v="Mission terminée"/>
    <s v="LD"/>
    <s v="TOCQUEVILLE"/>
    <s v="DE OLIVEIRA P."/>
    <s v="YAHIA Abderazag"/>
    <s v="Planet Inter"/>
    <s v="Grutier"/>
    <n v="16.329999999999998"/>
    <n v="1.96"/>
    <n v="1.87"/>
    <d v="2014-04-30T00:00:00"/>
    <d v="2014-05-25T00:00:00"/>
    <s v="Terme précis"/>
    <m/>
    <m/>
    <m/>
    <s v="FN facturation                                                                                                      Remplacement Mr Belkacem                                                                              "/>
  </r>
  <r>
    <s v="En cours"/>
    <s v="LD"/>
    <s v="TOCQUEVILLE"/>
    <s v="DE OLIVEIRA P."/>
    <s v="YAHIA Abderazag"/>
    <s v="Planet Inter"/>
    <s v="Grutier"/>
    <n v="16.329999999999998"/>
    <n v="1.96"/>
    <n v="1.87"/>
    <d v="2014-05-26T00:00:00"/>
    <d v="2014-07-06T00:00:00"/>
    <s v="27/06 au 11/07"/>
    <m/>
    <m/>
    <m/>
    <s v="Pas de FN_x000a_ATA / FM 03/06/2014"/>
  </r>
  <r>
    <s v="En cours"/>
    <s v="LD"/>
    <s v="VELIZY"/>
    <s v="CHEVALLET C."/>
    <s v="BEN OUARAD Kaddour"/>
    <s v="Proman Magenta"/>
    <s v="Maçon finisseur"/>
    <n v="15.52"/>
    <n v="1.96"/>
    <n v="1.88"/>
    <d v="2014-04-02T00:00:00"/>
    <d v="2014-05-17T00:00:00"/>
    <s v="09/05 au 26/05"/>
    <d v="2014-05-18T00:00:00"/>
    <d v="2014-08-29T00:00:00"/>
    <s v="14/08 au 26/09"/>
    <s v="Pas de FN"/>
  </r>
  <r>
    <s v="En cours"/>
    <s v="LD"/>
    <s v="VELIZY"/>
    <s v="CHEVALLET C."/>
    <s v="RAMALHOSA Johny"/>
    <s v="Proman Magenta"/>
    <s v="Aide boiseur"/>
    <n v="12.45"/>
    <n v="1.96"/>
    <n v="1.89"/>
    <d v="2014-03-25T00:00:00"/>
    <d v="2014-07-31T00:00:00"/>
    <s v="17/07 au 26/08"/>
    <m/>
    <m/>
    <m/>
    <s v="Pas de FN"/>
  </r>
  <r>
    <s v="En cours"/>
    <s v="LD"/>
    <s v="ZAC RUNGIS"/>
    <s v="DOMINGUES J."/>
    <s v="BANDEIRA DE LIMA José"/>
    <s v="Leader intérim 19ème"/>
    <s v="Maçon"/>
    <n v="13.11"/>
    <n v="1.94"/>
    <n v="1.87"/>
    <d v="2014-02-17T00:00:00"/>
    <d v="2014-03-30T00:00:00"/>
    <s v="20/03 au 07/04"/>
    <d v="2014-03-31T00:00:00"/>
    <d v="2014-05-30T00:00:00"/>
    <s v="15/05 au 23/06"/>
    <s v="Pas de FN"/>
  </r>
  <r>
    <s v="En cours"/>
    <s v="LD"/>
    <s v="ZAC RUNGIS"/>
    <s v="DOMINGUES J."/>
    <s v="BOIGUILE Antioumana"/>
    <s v="Sovitrat St Martin"/>
    <s v="Manoeuvre"/>
    <n v="10.45"/>
    <n v="1.91"/>
    <n v="1.89"/>
    <d v="2014-05-06T00:00:00"/>
    <d v="2014-05-28T00:00:00"/>
    <s v="23/05 au 03/06"/>
    <d v="2014-05-29T00:00:00"/>
    <d v="2014-07-11T00:00:00"/>
    <s v="30/06 au 25/07"/>
    <s v="FN sans motif"/>
  </r>
  <r>
    <s v="En cours"/>
    <s v="LD"/>
    <s v="ZAC RUNGIS"/>
    <s v="DOMINGUES J."/>
    <s v="CAMARA Bouillagui"/>
    <s v="Sovitrat St Martin"/>
    <s v="Manoeuvre"/>
    <n v="10.45"/>
    <n v="1.91"/>
    <n v="1.89"/>
    <d v="2014-05-19T00:00:00"/>
    <d v="2014-05-30T00:00:00"/>
    <s v="27/05 au 03/06"/>
    <m/>
    <m/>
    <m/>
    <s v="FN ok"/>
  </r>
  <r>
    <s v="En cours"/>
    <s v="LD"/>
    <s v="ZAC RUNGIS"/>
    <s v="DOMINGUES J."/>
    <s v="DA COSTA PEREIRA DOMINGOS De Jesus"/>
    <s v="Leader intérim 19ème"/>
    <s v="Boiseur"/>
    <n v="13.11"/>
    <n v="1.95"/>
    <n v="1.87"/>
    <d v="2014-05-19T00:00:00"/>
    <d v="2014-06-06T00:00:00"/>
    <s v="04/06 au 11/06"/>
    <m/>
    <m/>
    <m/>
    <s v="FN sans motif"/>
  </r>
  <r>
    <s v="En cours"/>
    <s v="LD"/>
    <s v="ZAC RUNGIS"/>
    <s v="DOMINGUES J."/>
    <s v="DE OLIVEIRA TEXEIRA Guilhermino"/>
    <s v="Leader intérim 19ème"/>
    <s v="Maçon"/>
    <n v="13.11"/>
    <n v="1.94"/>
    <n v="1.87"/>
    <d v="2014-05-19T00:00:00"/>
    <d v="2014-06-06T00:00:00"/>
    <s v="04/06 au 11/06"/>
    <m/>
    <m/>
    <m/>
    <s v="FN ok"/>
  </r>
  <r>
    <s v="En cours"/>
    <s v="LD"/>
    <s v="ZAC RUNGIS"/>
    <s v="DOMINGUES J."/>
    <s v="DIAKITE Mahamadou"/>
    <s v="Sovitrat St Martin"/>
    <s v="Manoeuvre"/>
    <n v="10.45"/>
    <n v="1.91"/>
    <n v="1.89"/>
    <d v="2014-05-19T00:00:00"/>
    <d v="2014-05-30T00:00:00"/>
    <s v="27/05 au 03/06"/>
    <m/>
    <m/>
    <m/>
    <s v="FN ok"/>
  </r>
  <r>
    <s v="Mission terminée"/>
    <s v="LD"/>
    <s v="ZAC RUNGIS"/>
    <s v="DOMINGUES J."/>
    <s v="GONCALVES GARCIA José"/>
    <s v="Estim"/>
    <s v="Manoeuvre"/>
    <n v="10.92"/>
    <n v="1.9"/>
    <n v="1.88"/>
    <d v="2013-12-02T00:00:00"/>
    <d v="2014-01-31T00:00:00"/>
    <s v="20/01 au 13/02"/>
    <d v="2014-02-01T00:00:00"/>
    <d v="2014-04-30T00:00:00"/>
    <s v="15/04 au 03/06"/>
    <s v="FN incomplète"/>
  </r>
  <r>
    <s v="En cours"/>
    <s v="LD"/>
    <s v="ZAC RUNGIS"/>
    <s v="DOMINGUES J."/>
    <s v="VIEIRA TAVARES Jose"/>
    <s v="Sovitrat St Martin"/>
    <s v="Maçon"/>
    <n v="13.11"/>
    <n v="1.95"/>
    <n v="1.89"/>
    <d v="2014-05-06T00:00:00"/>
    <d v="2014-05-28T00:00:00"/>
    <s v="23/05 au 03/06"/>
    <m/>
    <m/>
    <m/>
    <s v="FN sans motif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">
  <r>
    <x v="0"/>
    <x v="0"/>
    <s v="DUPONT "/>
    <m/>
    <m/>
    <m/>
    <m/>
    <m/>
    <m/>
    <m/>
    <d v="2015-01-05T00:00:00"/>
    <d v="2015-03-06T00:00:00"/>
    <m/>
    <m/>
    <m/>
    <m/>
    <s v="Pas de FN"/>
  </r>
  <r>
    <x v="0"/>
    <x v="0"/>
    <s v="DUPONT "/>
    <m/>
    <m/>
    <m/>
    <m/>
    <m/>
    <m/>
    <n v="0"/>
    <d v="2015-01-05T00:00:00"/>
    <d v="2015-03-06T00:00:00"/>
    <m/>
    <m/>
    <m/>
    <m/>
    <s v="FN ok"/>
  </r>
  <r>
    <x v="0"/>
    <x v="0"/>
    <s v="DUPONT "/>
    <m/>
    <m/>
    <m/>
    <m/>
    <m/>
    <m/>
    <m/>
    <d v="2015-01-05T00:00:00"/>
    <d v="2015-01-08T00:00:00"/>
    <m/>
    <m/>
    <m/>
    <m/>
    <s v="Pas de FN"/>
  </r>
  <r>
    <x v="0"/>
    <x v="0"/>
    <s v="DUPONT "/>
    <m/>
    <m/>
    <m/>
    <m/>
    <m/>
    <m/>
    <m/>
    <d v="2015-01-21T00:00:00"/>
    <d v="2015-01-30T00:00:00"/>
    <m/>
    <m/>
    <m/>
    <m/>
    <s v="FN ok"/>
  </r>
  <r>
    <x v="1"/>
    <x v="1"/>
    <s v="Responsable"/>
    <s v="Nom Prénom intérimaire"/>
    <s v="Agence intérim"/>
    <s v="Poste"/>
    <s v="Qualification"/>
    <s v="Taux horaire net"/>
    <s v="K1"/>
    <s v="K2"/>
    <s v="Début Contrat initial"/>
    <s v="Fin Contrat initial"/>
    <s v="Souplesse Initiale"/>
    <s v="Début Avenant"/>
    <s v="Fin Avenant"/>
    <s v="Souplesse Avenant"/>
    <s v="Commentaires"/>
  </r>
  <r>
    <x v="2"/>
    <x v="2"/>
    <s v="DURAND"/>
    <m/>
    <m/>
    <m/>
    <m/>
    <m/>
    <m/>
    <m/>
    <m/>
    <m/>
    <m/>
    <m/>
    <m/>
    <m/>
    <m/>
  </r>
  <r>
    <x v="2"/>
    <x v="2"/>
    <s v="DURAND"/>
    <m/>
    <m/>
    <m/>
    <m/>
    <m/>
    <m/>
    <m/>
    <m/>
    <m/>
    <m/>
    <m/>
    <m/>
    <m/>
    <m/>
  </r>
  <r>
    <x v="2"/>
    <x v="2"/>
    <s v="DURAND"/>
    <m/>
    <m/>
    <m/>
    <m/>
    <m/>
    <m/>
    <m/>
    <m/>
    <m/>
    <m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8">
  <r>
    <x v="0"/>
    <x v="0"/>
    <s v="DUPONT "/>
    <m/>
    <m/>
    <m/>
    <m/>
    <m/>
    <m/>
    <m/>
    <d v="2015-01-05T00:00:00"/>
    <d v="2015-03-06T00:00:00"/>
    <m/>
    <m/>
    <m/>
    <m/>
    <s v="Pas de FN"/>
    <m/>
    <d v="2015-03-06T00:00:00"/>
    <x v="0"/>
  </r>
  <r>
    <x v="0"/>
    <x v="0"/>
    <s v="DUPONT "/>
    <m/>
    <m/>
    <m/>
    <m/>
    <m/>
    <m/>
    <n v="0"/>
    <d v="2015-01-05T00:00:00"/>
    <d v="2015-03-06T00:00:00"/>
    <m/>
    <m/>
    <m/>
    <m/>
    <s v="FN ok"/>
    <m/>
    <d v="2015-12-15T00:00:00"/>
    <x v="1"/>
  </r>
  <r>
    <x v="0"/>
    <x v="0"/>
    <s v="DUPONT "/>
    <m/>
    <m/>
    <m/>
    <m/>
    <m/>
    <m/>
    <m/>
    <d v="2015-01-05T00:00:00"/>
    <d v="2015-01-08T00:00:00"/>
    <m/>
    <m/>
    <m/>
    <m/>
    <s v="Pas de FN"/>
    <m/>
    <d v="2015-01-10T00:00:00"/>
    <x v="0"/>
  </r>
  <r>
    <x v="0"/>
    <x v="0"/>
    <s v="DUPONT "/>
    <m/>
    <m/>
    <m/>
    <m/>
    <m/>
    <m/>
    <m/>
    <d v="2015-01-21T00:00:00"/>
    <d v="2015-01-30T00:00:00"/>
    <m/>
    <m/>
    <m/>
    <m/>
    <s v="FN ok"/>
    <m/>
    <d v="2015-11-25T00:00:00"/>
    <x v="1"/>
  </r>
  <r>
    <x v="1"/>
    <x v="1"/>
    <s v="Responsable"/>
    <s v="Nom Prénom intérimaire"/>
    <s v="Agence intérim"/>
    <s v="Poste"/>
    <s v="Qualification"/>
    <s v="Taux horaire net"/>
    <s v="K1"/>
    <s v="K2"/>
    <s v="Début Contrat initial"/>
    <s v="Fin Contrat initial"/>
    <s v="Souplesse Initiale"/>
    <s v="Début Avenant"/>
    <s v="Fin Avenant"/>
    <s v="Souplesse Avenant"/>
    <s v="Commentaires"/>
    <s v="Validité papiers d'identité"/>
    <s v="Fin de mission prévue le :"/>
    <x v="2"/>
  </r>
  <r>
    <x v="2"/>
    <x v="2"/>
    <s v="DURAND"/>
    <m/>
    <m/>
    <m/>
    <m/>
    <m/>
    <m/>
    <m/>
    <m/>
    <m/>
    <m/>
    <m/>
    <m/>
    <m/>
    <m/>
    <m/>
    <m/>
    <x v="3"/>
  </r>
  <r>
    <x v="2"/>
    <x v="2"/>
    <s v="DURAND"/>
    <m/>
    <m/>
    <m/>
    <m/>
    <m/>
    <m/>
    <m/>
    <m/>
    <m/>
    <m/>
    <m/>
    <m/>
    <m/>
    <m/>
    <m/>
    <m/>
    <x v="3"/>
  </r>
  <r>
    <x v="2"/>
    <x v="2"/>
    <s v="DURAND"/>
    <m/>
    <m/>
    <m/>
    <m/>
    <m/>
    <m/>
    <m/>
    <m/>
    <m/>
    <m/>
    <m/>
    <m/>
    <m/>
    <m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5" cacheId="51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A13:B20" firstHeaderRow="1" firstDataRow="1" firstDataCol="1"/>
  <pivotFields count="17">
    <pivotField axis="axisRow" showAll="0">
      <items count="6">
        <item m="1" x="4"/>
        <item m="1" x="3"/>
        <item x="1"/>
        <item x="0"/>
        <item x="2"/>
        <item t="default"/>
      </items>
    </pivotField>
    <pivotField axis="axisRow" showAll="0">
      <items count="17">
        <item m="1" x="5"/>
        <item m="1" x="6"/>
        <item m="1" x="12"/>
        <item m="1" x="8"/>
        <item x="1"/>
        <item m="1" x="9"/>
        <item m="1" x="4"/>
        <item m="1" x="7"/>
        <item m="1" x="15"/>
        <item m="1" x="3"/>
        <item m="1" x="10"/>
        <item m="1" x="13"/>
        <item m="1" x="14"/>
        <item m="1" x="11"/>
        <item x="0"/>
        <item x="2"/>
        <item t="default"/>
      </items>
    </pivotField>
    <pivotField showAll="0"/>
    <pivotField dataField="1" showAll="0"/>
    <pivotField showAll="0"/>
    <pivotField showAll="0"/>
    <pivotField showAll="0" defaultSubtotal="0"/>
    <pivotField showAll="0"/>
    <pivotField numFmtId="2" showAll="0"/>
    <pivotField showAll="0"/>
    <pivotField numFmtId="165" showAll="0"/>
    <pivotField showAll="0"/>
    <pivotField showAll="0"/>
    <pivotField showAll="0"/>
    <pivotField showAll="0"/>
    <pivotField showAll="0"/>
    <pivotField showAll="0"/>
  </pivotFields>
  <rowFields count="2">
    <field x="0"/>
    <field x="1"/>
  </rowFields>
  <rowItems count="7">
    <i>
      <x v="2"/>
    </i>
    <i r="1">
      <x v="4"/>
    </i>
    <i>
      <x v="3"/>
    </i>
    <i r="1">
      <x v="14"/>
    </i>
    <i>
      <x v="4"/>
    </i>
    <i r="1">
      <x v="15"/>
    </i>
    <i t="grand">
      <x/>
    </i>
  </rowItems>
  <colItems count="1">
    <i/>
  </colItems>
  <dataFields count="1">
    <dataField name="Nombre de Nom Prénom intérimaire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5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7349:C7366" firstHeaderRow="1" firstDataRow="1" firstDataCol="0"/>
  <pivotFields count="17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52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E25:J33" firstHeaderRow="1" firstDataRow="2" firstDataCol="1"/>
  <pivotFields count="20">
    <pivotField axis="axisRow" showAll="0">
      <items count="6">
        <item m="1" x="4"/>
        <item m="1" x="3"/>
        <item x="1"/>
        <item x="0"/>
        <item x="2"/>
        <item t="default"/>
      </items>
    </pivotField>
    <pivotField axis="axisRow" showAll="0">
      <items count="17">
        <item m="1" x="5"/>
        <item m="1" x="6"/>
        <item m="1" x="12"/>
        <item m="1" x="8"/>
        <item x="1"/>
        <item m="1" x="9"/>
        <item m="1" x="4"/>
        <item m="1" x="7"/>
        <item m="1" x="15"/>
        <item m="1" x="3"/>
        <item m="1" x="10"/>
        <item m="1" x="13"/>
        <item m="1" x="14"/>
        <item m="1" x="11"/>
        <item x="0"/>
        <item x="2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numFmtId="2" showAll="0"/>
    <pivotField showAll="0"/>
    <pivotField numFmtId="165" showAll="0"/>
    <pivotField numFmtId="165" showAll="0"/>
    <pivotField showAll="0"/>
    <pivotField showAll="0"/>
    <pivotField showAll="0"/>
    <pivotField showAll="0"/>
    <pivotField showAll="0"/>
    <pivotField showAll="0"/>
    <pivotField showAll="0"/>
    <pivotField axis="axisCol" dataField="1" showAll="0" defaultSubtotal="0">
      <items count="4">
        <item x="2"/>
        <item x="0"/>
        <item x="1"/>
        <item x="3"/>
      </items>
    </pivotField>
  </pivotFields>
  <rowFields count="2">
    <field x="0"/>
    <field x="1"/>
  </rowFields>
  <rowItems count="7">
    <i>
      <x v="2"/>
    </i>
    <i r="1">
      <x v="4"/>
    </i>
    <i>
      <x v="3"/>
    </i>
    <i r="1">
      <x v="14"/>
    </i>
    <i>
      <x v="4"/>
    </i>
    <i r="1">
      <x v="15"/>
    </i>
    <i t="grand">
      <x/>
    </i>
  </rowItems>
  <colFields count="1">
    <field x="19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FN" fld="1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4" cacheId="51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A5:E7" firstHeaderRow="1" firstDataRow="2" firstDataCol="1"/>
  <pivotFields count="17">
    <pivotField axis="axisCol" showAll="0">
      <items count="6">
        <item m="1" x="4"/>
        <item m="1" x="3"/>
        <item x="1"/>
        <item x="0"/>
        <item x="2"/>
        <item t="default"/>
      </items>
    </pivotField>
    <pivotField showAll="0"/>
    <pivotField showAll="0"/>
    <pivotField dataField="1" showAll="0"/>
    <pivotField showAll="0"/>
    <pivotField showAll="0"/>
    <pivotField showAll="0" defaultSubtotal="0"/>
    <pivotField showAll="0"/>
    <pivotField numFmtId="2" showAll="0"/>
    <pivotField showAll="0"/>
    <pivotField numFmtId="165" showAll="0"/>
    <pivotField showAll="0"/>
    <pivotField showAll="0"/>
    <pivotField showAll="0"/>
    <pivotField showAll="0"/>
    <pivotField showAll="0"/>
    <pivotField showAll="0"/>
  </pivotFields>
  <rowItems count="1">
    <i/>
  </rowItems>
  <colFields count="1">
    <field x="0"/>
  </colFields>
  <colItems count="4">
    <i>
      <x v="2"/>
    </i>
    <i>
      <x v="3"/>
    </i>
    <i>
      <x v="4"/>
    </i>
    <i t="grand">
      <x/>
    </i>
  </colItems>
  <dataFields count="1">
    <dataField name="Nombre de Nom Prénom intérimaire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6" cacheId="51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E13:F17" firstHeaderRow="1" firstDataRow="1" firstDataCol="1"/>
  <pivotFields count="17">
    <pivotField axis="axisRow" showAll="0">
      <items count="6">
        <item m="1" x="4"/>
        <item m="1" x="3"/>
        <item x="1"/>
        <item x="0"/>
        <item x="2"/>
        <item t="default"/>
      </items>
    </pivotField>
    <pivotField showAll="0"/>
    <pivotField showAll="0"/>
    <pivotField dataField="1" showAll="0"/>
    <pivotField showAll="0"/>
    <pivotField showAll="0"/>
    <pivotField showAll="0" defaultSubtotal="0"/>
    <pivotField showAll="0"/>
    <pivotField numFmtId="2" showAll="0"/>
    <pivotField showAll="0"/>
    <pivotField numFmtId="165"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4">
    <i>
      <x v="2"/>
    </i>
    <i>
      <x v="3"/>
    </i>
    <i>
      <x v="4"/>
    </i>
    <i t="grand">
      <x/>
    </i>
  </rowItems>
  <colItems count="1">
    <i/>
  </colItems>
  <dataFields count="1">
    <dataField name="Nombre de Nom Prénom intérimaire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2.bin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AK100"/>
  <sheetViews>
    <sheetView tabSelected="1" zoomScale="96" zoomScaleNormal="96" workbookViewId="0">
      <pane xSplit="5" ySplit="4" topLeftCell="F5" activePane="bottomRight" state="frozen"/>
      <selection pane="topRight" activeCell="K1" sqref="K1"/>
      <selection pane="bottomLeft" activeCell="A4" sqref="A4"/>
      <selection pane="bottomRight" activeCell="A5" sqref="A5"/>
    </sheetView>
  </sheetViews>
  <sheetFormatPr baseColWidth="10" defaultRowHeight="15" x14ac:dyDescent="0.25"/>
  <cols>
    <col min="1" max="1" width="7.42578125" style="2" customWidth="1"/>
    <col min="2" max="2" width="23.85546875" style="2" customWidth="1"/>
    <col min="3" max="3" width="10.85546875" style="2" customWidth="1"/>
    <col min="4" max="4" width="11.5703125" style="8" bestFit="1" customWidth="1"/>
    <col min="5" max="5" width="7.42578125" style="8" customWidth="1"/>
    <col min="6" max="6" width="10.7109375" style="2" customWidth="1"/>
    <col min="7" max="7" width="10.7109375" style="1" customWidth="1"/>
    <col min="8" max="8" width="10.42578125" style="2" customWidth="1"/>
    <col min="9" max="9" width="10.7109375" style="2" customWidth="1"/>
    <col min="10" max="10" width="10.7109375" style="1" customWidth="1"/>
    <col min="11" max="11" width="10.7109375" style="8" customWidth="1"/>
    <col min="12" max="12" width="11.7109375" style="3" customWidth="1"/>
    <col min="13" max="14" width="9.140625" style="2" customWidth="1"/>
    <col min="15" max="15" width="13.28515625" style="2" hidden="1" customWidth="1"/>
    <col min="16" max="16" width="9.140625" style="2" hidden="1" customWidth="1"/>
    <col min="17" max="17" width="14" style="42" customWidth="1"/>
    <col min="18" max="22" width="11.42578125" style="2" hidden="1" customWidth="1"/>
    <col min="23" max="23" width="11.5703125" style="2" hidden="1" customWidth="1"/>
    <col min="24" max="35" width="10.85546875" style="52" bestFit="1" customWidth="1"/>
    <col min="36" max="36" width="11.5703125" style="2" customWidth="1"/>
    <col min="37" max="141" width="11.42578125" style="2" customWidth="1"/>
    <col min="142" max="16384" width="11.42578125" style="2"/>
  </cols>
  <sheetData>
    <row r="1" spans="1:37" x14ac:dyDescent="0.25">
      <c r="A1" s="7"/>
      <c r="B1" s="17"/>
      <c r="C1" s="17"/>
      <c r="D1" s="38"/>
      <c r="E1" s="38"/>
      <c r="F1" s="17"/>
      <c r="G1" s="39"/>
      <c r="H1" s="17"/>
      <c r="I1" s="17"/>
      <c r="X1" s="42">
        <v>42035</v>
      </c>
      <c r="Y1" s="42">
        <v>42063</v>
      </c>
      <c r="Z1" s="42">
        <v>42094</v>
      </c>
      <c r="AA1" s="42">
        <v>42124</v>
      </c>
      <c r="AB1" s="42">
        <v>42155</v>
      </c>
      <c r="AC1" s="42">
        <v>42185</v>
      </c>
      <c r="AD1" s="42">
        <v>42216</v>
      </c>
      <c r="AE1" s="42">
        <v>42247</v>
      </c>
      <c r="AF1" s="42">
        <v>42277</v>
      </c>
      <c r="AG1" s="42">
        <v>42308</v>
      </c>
      <c r="AH1" s="42">
        <v>42338</v>
      </c>
      <c r="AI1" s="42">
        <v>42369</v>
      </c>
    </row>
    <row r="2" spans="1:37" ht="15.75" thickBot="1" x14ac:dyDescent="0.3">
      <c r="A2" s="7"/>
      <c r="B2" s="17"/>
      <c r="C2" s="17"/>
      <c r="D2" s="38"/>
      <c r="E2" s="38"/>
      <c r="F2" s="17"/>
      <c r="G2" s="39"/>
      <c r="H2" s="17"/>
      <c r="I2" s="17"/>
      <c r="W2" s="42">
        <v>42004</v>
      </c>
      <c r="X2" s="42">
        <v>42036</v>
      </c>
      <c r="Y2" s="42">
        <v>42064</v>
      </c>
      <c r="Z2" s="42">
        <v>42095</v>
      </c>
      <c r="AA2" s="42">
        <v>42125</v>
      </c>
      <c r="AB2" s="42">
        <v>42156</v>
      </c>
      <c r="AC2" s="42">
        <v>42186</v>
      </c>
      <c r="AD2" s="42">
        <v>42217</v>
      </c>
      <c r="AE2" s="42">
        <v>42248</v>
      </c>
      <c r="AF2" s="42">
        <v>42278</v>
      </c>
      <c r="AG2" s="42">
        <v>42309</v>
      </c>
      <c r="AH2" s="42">
        <v>42339</v>
      </c>
      <c r="AI2" s="42">
        <v>42370</v>
      </c>
    </row>
    <row r="3" spans="1:37" ht="15.75" thickBot="1" x14ac:dyDescent="0.3">
      <c r="A3" s="20"/>
      <c r="B3" s="40"/>
      <c r="C3" s="18"/>
      <c r="D3" s="36"/>
      <c r="E3" s="36"/>
      <c r="F3" s="45"/>
      <c r="G3" s="45"/>
      <c r="H3" s="46"/>
      <c r="I3" s="17"/>
      <c r="M3" s="80" t="s">
        <v>28</v>
      </c>
      <c r="N3" s="81"/>
      <c r="O3" s="85" t="s">
        <v>30</v>
      </c>
      <c r="P3" s="86"/>
      <c r="Q3" s="43" t="s">
        <v>34</v>
      </c>
      <c r="R3" s="82" t="s">
        <v>40</v>
      </c>
      <c r="S3" s="83"/>
      <c r="T3" s="83"/>
      <c r="U3" s="83"/>
      <c r="V3" s="83"/>
      <c r="W3" s="84"/>
      <c r="X3" s="87" t="s">
        <v>59</v>
      </c>
      <c r="Y3" s="88"/>
      <c r="Z3" s="88"/>
      <c r="AA3" s="88"/>
      <c r="AB3" s="88"/>
      <c r="AC3" s="88"/>
      <c r="AD3" s="88"/>
      <c r="AE3" s="88"/>
      <c r="AF3" s="88"/>
      <c r="AG3" s="88"/>
      <c r="AH3" s="88"/>
      <c r="AI3" s="88"/>
      <c r="AJ3" s="89"/>
    </row>
    <row r="4" spans="1:37" ht="57.75" customHeight="1" thickBot="1" x14ac:dyDescent="0.3">
      <c r="A4" s="4" t="s">
        <v>0</v>
      </c>
      <c r="B4" s="4" t="s">
        <v>2</v>
      </c>
      <c r="C4" s="4" t="s">
        <v>3</v>
      </c>
      <c r="D4" s="32" t="s">
        <v>4</v>
      </c>
      <c r="E4" s="47" t="s">
        <v>35</v>
      </c>
      <c r="F4" s="37" t="s">
        <v>5</v>
      </c>
      <c r="G4" s="33" t="s">
        <v>6</v>
      </c>
      <c r="H4" s="34" t="s">
        <v>7</v>
      </c>
      <c r="I4" s="33" t="s">
        <v>8</v>
      </c>
      <c r="J4" s="33" t="s">
        <v>9</v>
      </c>
      <c r="K4" s="34" t="s">
        <v>10</v>
      </c>
      <c r="L4" s="78" t="s">
        <v>11</v>
      </c>
      <c r="M4" s="41" t="s">
        <v>29</v>
      </c>
      <c r="N4" s="41" t="s">
        <v>13</v>
      </c>
      <c r="O4" s="22" t="s">
        <v>31</v>
      </c>
      <c r="P4" s="22" t="s">
        <v>32</v>
      </c>
      <c r="Q4" s="44" t="s">
        <v>33</v>
      </c>
      <c r="R4" s="72" t="s">
        <v>41</v>
      </c>
      <c r="S4" s="73" t="s">
        <v>27</v>
      </c>
      <c r="T4" s="74" t="s">
        <v>15</v>
      </c>
      <c r="U4" s="73" t="s">
        <v>16</v>
      </c>
      <c r="V4" s="72" t="s">
        <v>42</v>
      </c>
      <c r="W4" s="75" t="s">
        <v>26</v>
      </c>
      <c r="X4" s="68" t="s">
        <v>43</v>
      </c>
      <c r="Y4" s="69" t="s">
        <v>44</v>
      </c>
      <c r="Z4" s="69" t="s">
        <v>45</v>
      </c>
      <c r="AA4" s="69" t="s">
        <v>46</v>
      </c>
      <c r="AB4" s="69" t="s">
        <v>47</v>
      </c>
      <c r="AC4" s="69" t="s">
        <v>48</v>
      </c>
      <c r="AD4" s="69" t="s">
        <v>49</v>
      </c>
      <c r="AE4" s="69" t="s">
        <v>50</v>
      </c>
      <c r="AF4" s="69" t="s">
        <v>51</v>
      </c>
      <c r="AG4" s="69" t="s">
        <v>52</v>
      </c>
      <c r="AH4" s="69" t="s">
        <v>53</v>
      </c>
      <c r="AI4" s="70" t="s">
        <v>54</v>
      </c>
      <c r="AJ4" s="66" t="s">
        <v>58</v>
      </c>
    </row>
    <row r="5" spans="1:37" ht="34.5" customHeight="1" x14ac:dyDescent="0.25">
      <c r="A5" s="5" t="s">
        <v>36</v>
      </c>
      <c r="B5" s="13"/>
      <c r="C5" s="14"/>
      <c r="D5" s="21"/>
      <c r="E5" s="21"/>
      <c r="F5" s="16">
        <v>42005</v>
      </c>
      <c r="G5" s="16">
        <v>42019</v>
      </c>
      <c r="H5" s="15"/>
      <c r="I5" s="6">
        <v>42020</v>
      </c>
      <c r="J5" s="6">
        <v>42037</v>
      </c>
      <c r="K5" s="19"/>
      <c r="L5" s="79">
        <v>42037</v>
      </c>
      <c r="M5" s="60">
        <f>(G5-F5)+1+(J5-I5)+1</f>
        <v>33</v>
      </c>
      <c r="N5" s="60">
        <f t="shared" ref="N5:N6" si="0">IF(M5&lt;=14,M5/2,M5/3)</f>
        <v>11</v>
      </c>
      <c r="O5" s="61">
        <f>(NETWORKDAYS(F5,G5))+(NETWORKDAYS(I5,J5))</f>
        <v>23</v>
      </c>
      <c r="P5" s="61">
        <f t="shared" ref="P5:P6" si="1">IF(O5&lt;=14,O5/2,O5/3)</f>
        <v>7.666666666666667</v>
      </c>
      <c r="Q5" s="62">
        <f>P5+L5</f>
        <v>42044.666666666664</v>
      </c>
      <c r="R5" s="76" t="e">
        <f>#REF!*#REF!</f>
        <v>#REF!</v>
      </c>
      <c r="S5" s="76" t="e">
        <f>(#REF!*25/100+#REF!)*#REF!</f>
        <v>#REF!</v>
      </c>
      <c r="T5" s="76" t="e">
        <f>(#REF!*50/100+#REF!)*#REF!</f>
        <v>#REF!</v>
      </c>
      <c r="U5" s="76" t="e">
        <f>(#REF!*13/12-#REF!)*#REF!</f>
        <v>#REF!</v>
      </c>
      <c r="V5" s="77" t="e">
        <f>(14-8.8)*#REF!</f>
        <v>#REF!</v>
      </c>
      <c r="W5" s="77" t="e">
        <f>#REF!*#REF!</f>
        <v>#REF!</v>
      </c>
      <c r="X5" s="63">
        <f>IF($X$2&lt;$F5,0,IF($F5&lt;$W$2,0,IF(($L5&lt;$X$2),(($L5+1)-$F5),($X$2-$F5))))</f>
        <v>31</v>
      </c>
      <c r="Y5" s="63">
        <f>IF($Y$2&lt;$F5,0,IF($L5&lt;$X$2,0,IF(($L5&lt;$Y$2),(($L5+1)-$F5-X5),($Y$2-$F5-X5))))</f>
        <v>2</v>
      </c>
      <c r="Z5" s="63">
        <f>IF($Z$2&lt;$F5,0,IF($L5&lt;$Y$2,0,IF(($L5&lt;$Z$2),(($L5+1)-$F5-SUM(X5:Y5)),($Z$2-$F5-SUM(X5:Y5)))))</f>
        <v>0</v>
      </c>
      <c r="AA5" s="63">
        <f>IF($AA$2&lt;$F5,0,IF($L5&lt;$Z$2,0,IF(($L5&lt;$AA$2),(($L5+1)-$F5-SUM(X5:Z5)),($AA$2-$F5-SUM(X5:Z5)))))</f>
        <v>0</v>
      </c>
      <c r="AB5" s="63">
        <f>IF($AB$2&lt;$F5,0,IF($L5&lt;$AA$2,0,IF(($L5&lt;$AB$2),(($L5+1)-$F5-SUM(X5:AA5)),($AB$2-$F5-SUM(X5:AA5)))))</f>
        <v>0</v>
      </c>
      <c r="AC5" s="63">
        <f>IF($AC$2&lt;$F5,0,IF($L5&lt;$AB$2,0,IF(($L5&lt;$AC$2),(($L5+1)-$F5-SUM(X5:AB5)),($AC$2-$F5-SUM(X5:AB5)))))</f>
        <v>0</v>
      </c>
      <c r="AD5" s="63">
        <f>IF($AD$2&lt;$F5,0,IF($L5&lt;$AC$2,0,IF(($L5&lt;$AD$2),(($L5+1)-$F5-SUM(X5:AC5)),($AD$2-$F5-SUM(X5:AC5)))))</f>
        <v>0</v>
      </c>
      <c r="AE5" s="63">
        <f>IF($AE$2&lt;$F5,0,IF($L5&lt;$AD$2,0,IF(($L5&lt;$AE$2),(($L5+1)-$F5-SUM(X5:AD5)),($AE$2-$F5-SUM(X5:AD5)))))</f>
        <v>0</v>
      </c>
      <c r="AF5" s="63">
        <f>IF($AF$2&lt;$F5,0,IF($L5&lt;$AE$2,0,IF(($L5&lt;$AF$2),(($L5+1)-$F5-SUM(X5:AE5)),($AF$2-$F5-SUM(X5:AE5)))))</f>
        <v>0</v>
      </c>
      <c r="AG5" s="63">
        <f>IF($AG$2&lt;$F5,0,IF($L5&lt;$AF$2,0,IF(($L5&lt;$AG$2),(($L5+1)-$F5-SUM(X5:AF5)),($AG$2-$F5-SUM(X5:AF5)))))</f>
        <v>0</v>
      </c>
      <c r="AH5" s="63">
        <f>IF($AH$2&lt;$F5,0,IF($L5&lt;$AG$2,0,IF(($L5&lt;$AH$2),(($L5+1)-$F5-SUM(X5:AG5)),($AH$2-$F5-SUM(X5:AG5)))))</f>
        <v>0</v>
      </c>
      <c r="AI5" s="64">
        <f>IF($AI$2&lt;$F5,0,IF($L5&lt;$AH$2,0,IF(($L5&lt;$AI$2),(($L5+1)-$F5-SUM(X5:AH5)),($AI$2-$F5-SUM(X5:AH5)))))</f>
        <v>0</v>
      </c>
      <c r="AJ5" s="59">
        <f>(1/365)*SUM(X5:AI5)</f>
        <v>9.0410958904109592E-2</v>
      </c>
    </row>
    <row r="6" spans="1:37" ht="34.5" customHeight="1" x14ac:dyDescent="0.25">
      <c r="A6" s="5" t="s">
        <v>36</v>
      </c>
      <c r="B6" s="13"/>
      <c r="C6" s="14"/>
      <c r="D6" s="21"/>
      <c r="E6" s="21"/>
      <c r="F6" s="16"/>
      <c r="G6" s="16"/>
      <c r="H6" s="15"/>
      <c r="I6" s="6"/>
      <c r="J6" s="6"/>
      <c r="K6" s="19"/>
      <c r="L6" s="79"/>
      <c r="M6" s="60">
        <f>(G6-F6)+1+(J6-I6)+1</f>
        <v>2</v>
      </c>
      <c r="N6" s="60">
        <f t="shared" si="0"/>
        <v>1</v>
      </c>
      <c r="O6" s="61">
        <f>(NETWORKDAYS(F6,G6))+(NETWORKDAYS(I6,J6))</f>
        <v>0</v>
      </c>
      <c r="P6" s="61">
        <f t="shared" si="1"/>
        <v>0</v>
      </c>
      <c r="Q6" s="62">
        <f>P6+L6</f>
        <v>0</v>
      </c>
      <c r="R6" s="76" t="e">
        <f>#REF!*#REF!</f>
        <v>#REF!</v>
      </c>
      <c r="S6" s="76" t="e">
        <f>(#REF!*25/100+#REF!)*#REF!</f>
        <v>#REF!</v>
      </c>
      <c r="T6" s="76" t="e">
        <f>(#REF!*50/100+#REF!)*#REF!</f>
        <v>#REF!</v>
      </c>
      <c r="U6" s="76" t="e">
        <f>(#REF!*13/12-#REF!)*#REF!</f>
        <v>#REF!</v>
      </c>
      <c r="V6" s="77" t="e">
        <f>(14-8.8)*#REF!</f>
        <v>#REF!</v>
      </c>
      <c r="W6" s="77" t="e">
        <f>#REF!*#REF!</f>
        <v>#REF!</v>
      </c>
      <c r="X6" s="65">
        <f>IF($X$2&lt;$F6,0,IF($F6&lt;$W$2,0,IF(($L6&lt;$X$2),(($L6+1)-$F6),($X$2-$F6))))</f>
        <v>0</v>
      </c>
      <c r="Y6" s="63">
        <f>IF($Y$2&lt;$F6,0,IF($L6&lt;$X$2,0,IF(($L6&lt;$Y$2),(($L6+1)-$F6-X6),($Y$2-$F6-X6))))</f>
        <v>0</v>
      </c>
      <c r="Z6" s="63">
        <f>IF($Z$2&lt;$F6,0,IF($L6&lt;$Y$2,0,IF(($L6&lt;$Z$2),(($L6+1)-$F6-SUM(X6:Y6)),($Z$2-$F6-SUM(X6:Y6)))))</f>
        <v>0</v>
      </c>
      <c r="AA6" s="63">
        <f>IF($AA$2&lt;$F6,0,IF($L6&lt;$Z$2,0,IF(($L6&lt;$AA$2),(($L6+1)-$F6-SUM(X6:Z6)),($AA$2-$F6-SUM(X6:Z6)))))</f>
        <v>0</v>
      </c>
      <c r="AB6" s="63">
        <f>IF($AB$2&lt;$F6,0,IF($L6&lt;$AA$2,0,IF(($L6&lt;$AB$2),(($L6+1)-$F6-SUM(X6:AA6)),($AB$2-$F6-SUM(X6:AA6)))))</f>
        <v>0</v>
      </c>
      <c r="AC6" s="63">
        <f>IF($AC$2&lt;$F6,0,IF($L6&lt;$AB$2,0,IF(($L6&lt;$AC$2),(($L6+1)-$F6-SUM(X6:AB6)),($AC$2-$F6-SUM(X6:AB6)))))</f>
        <v>0</v>
      </c>
      <c r="AD6" s="63">
        <f>IF($AD$2&lt;$F6,0,IF($L6&lt;$AC$2,0,IF(($L6&lt;$AD$2),(($L6+1)-$F6-SUM(X6:AC6)),($AD$2-$F6-SUM(X6:AC6)))))</f>
        <v>0</v>
      </c>
      <c r="AE6" s="63">
        <f>IF($AE$2&lt;$F6,0,IF($L6&lt;$AD$2,0,IF(($L6&lt;$AE$2),(($L6+1)-$F6-SUM(X6:AD6)),($AE$2-$F6-SUM(X6:AD6)))))</f>
        <v>0</v>
      </c>
      <c r="AF6" s="63">
        <f>IF($AF$2&lt;$F6,0,IF($L6&lt;$AE$2,0,IF(($L6&lt;$AF$2),(($L6+1)-$F6-SUM(X6:AE6)),($AF$2-$F6-SUM(X6:AE6)))))</f>
        <v>0</v>
      </c>
      <c r="AG6" s="63">
        <f>IF($AG$2&lt;$F6,0,IF($L6&lt;$AF$2,0,IF(($L6&lt;$AG$2),(($L6+1)-$F6-SUM(X6:AF6)),($AG$2-$F6-SUM(X6:AF6)))))</f>
        <v>0</v>
      </c>
      <c r="AH6" s="63">
        <f>IF($AH$2&lt;$F6,0,IF($L6&lt;$AG$2,0,IF(($L6&lt;$AH$2),(($L6+1)-$F6-SUM(X6:AG6)),($AH$2-$F6-SUM(X6:AG6)))))</f>
        <v>0</v>
      </c>
      <c r="AI6" s="64">
        <f>IF($AI$2&lt;$F6,0,IF($L6&lt;$AH$2,0,IF(($L6&lt;$AI$2),(($L6+1)-$F6-SUM(X6:AH6)),($AI$2-$F6-SUM(X6:AH6)))))</f>
        <v>0</v>
      </c>
      <c r="AJ6" s="59">
        <f t="shared" ref="AJ6:AJ12" si="2">(1/365)*SUM(X6:AI6)</f>
        <v>0</v>
      </c>
    </row>
    <row r="7" spans="1:37" ht="34.5" customHeight="1" x14ac:dyDescent="0.25">
      <c r="A7" s="5" t="s">
        <v>36</v>
      </c>
      <c r="B7" s="13"/>
      <c r="C7" s="14"/>
      <c r="D7" s="21"/>
      <c r="E7" s="21"/>
      <c r="F7" s="16"/>
      <c r="G7" s="16"/>
      <c r="H7" s="15"/>
      <c r="I7" s="6"/>
      <c r="J7" s="6"/>
      <c r="K7" s="19"/>
      <c r="L7" s="79"/>
      <c r="M7" s="60">
        <f>(G7-F7)+1+(J7-I7)+1</f>
        <v>2</v>
      </c>
      <c r="N7" s="60">
        <f t="shared" ref="N7" si="3">IF(M7&lt;=14,M7/2,M7/3)</f>
        <v>1</v>
      </c>
      <c r="O7" s="61">
        <f>(NETWORKDAYS(F7,G7))+(NETWORKDAYS(I7,J7))</f>
        <v>0</v>
      </c>
      <c r="P7" s="61">
        <f>IF(O7&lt;=14,O7/2,O7/3)</f>
        <v>0</v>
      </c>
      <c r="Q7" s="62">
        <f>P7+L7</f>
        <v>0</v>
      </c>
      <c r="R7" s="76" t="e">
        <f>#REF!*#REF!</f>
        <v>#REF!</v>
      </c>
      <c r="S7" s="76" t="e">
        <f>(#REF!*25/100+#REF!)*#REF!</f>
        <v>#REF!</v>
      </c>
      <c r="T7" s="76" t="e">
        <f>(#REF!*50/100+#REF!)*#REF!</f>
        <v>#REF!</v>
      </c>
      <c r="U7" s="76" t="e">
        <f>(#REF!*13/12-#REF!)*#REF!</f>
        <v>#REF!</v>
      </c>
      <c r="V7" s="77" t="e">
        <f>(14-8.8)*#REF!</f>
        <v>#REF!</v>
      </c>
      <c r="W7" s="77" t="e">
        <f>#REF!*#REF!</f>
        <v>#REF!</v>
      </c>
      <c r="X7" s="63">
        <f>IF($X$2&lt;$F7,0,IF($F7&lt;$W$2,0,IF(($L7&lt;$X$2),(($L7+1)-$F7),($X$2-$F7))))</f>
        <v>0</v>
      </c>
      <c r="Y7" s="63">
        <f>IF($Y$2&lt;$F7,0,IF($L7&lt;$X$2,0,IF(($L7&lt;$Y$2),(($L7+1)-$F7-X7),($Y$2-$F7-X7))))</f>
        <v>0</v>
      </c>
      <c r="Z7" s="63">
        <f>IF($Z$2&lt;$F7,0,IF($L7&lt;$Y$2,0,IF(($L7&lt;$Z$2),(($L7+1)-$F7-SUM(X7:Y7)),($Z$2-$F7-SUM(X7:Y7)))))</f>
        <v>0</v>
      </c>
      <c r="AA7" s="63">
        <f>IF($AA$2&lt;$F7,0,IF($L7&lt;$Z$2,0,IF(($L7&lt;$AA$2),(($L7+1)-$F7-SUM(X7:Z7)),($AA$2-$F7-SUM(X7:Z7)))))</f>
        <v>0</v>
      </c>
      <c r="AB7" s="63">
        <f>IF($AB$2&lt;$F7,0,IF($L7&lt;$AA$2,0,IF(($L7&lt;$AB$2),(($L7+1)-$F7-SUM(X7:AA7)),($AB$2-$F7-SUM(X7:AA7)))))</f>
        <v>0</v>
      </c>
      <c r="AC7" s="63">
        <f>IF($AC$2&lt;$F7,0,IF($L7&lt;$AB$2,0,IF(($L7&lt;$AC$2),(($L7+1)-$F7-SUM(X7:AB7)),($AC$2-$F7-SUM(X7:AB7)))))</f>
        <v>0</v>
      </c>
      <c r="AD7" s="63">
        <f>IF($AD$2&lt;$F7,0,IF($L7&lt;$AC$2,0,IF(($L7&lt;$AD$2),(($L7+1)-$F7-SUM(X7:AC7)),($AD$2-$F7-SUM(X7:AC7)))))</f>
        <v>0</v>
      </c>
      <c r="AE7" s="63">
        <f>IF($AE$2&lt;$F7,0,IF($L7&lt;$AD$2,0,IF(($L7&lt;$AE$2),(($L7+1)-$F7-SUM(X7:AD7)),($AE$2-$F7-SUM(X7:AD7)))))</f>
        <v>0</v>
      </c>
      <c r="AF7" s="63">
        <f>IF($AF$2&lt;$F7,0,IF($L7&lt;$AE$2,0,IF(($L7&lt;$AF$2),(($L7+1)-$F7-SUM(X7:AE7)),($AF$2-$F7-SUM(X7:AE7)))))</f>
        <v>0</v>
      </c>
      <c r="AG7" s="63">
        <f>IF($AG$2&lt;$F7,0,IF($L7&lt;$AF$2,0,IF(($L7&lt;$AG$2),(($L7+1)-$F7-SUM(X7:AF7)),($AG$2-$F7-SUM(X7:AF7)))))</f>
        <v>0</v>
      </c>
      <c r="AH7" s="63">
        <f>IF($AH$2&lt;$F7,0,IF($L7&lt;$AG$2,0,IF(($L7&lt;$AH$2),(($L7+1)-$F7-SUM(X7:AG7)),($AH$2-$F7-SUM(X7:AG7)))))</f>
        <v>0</v>
      </c>
      <c r="AI7" s="64">
        <f>IF($AI$2&lt;$F7,0,IF($L7&lt;$AH$2,0,IF(($L7&lt;$AI$2),(($L7+1)-$F7-SUM(X7:AH7)),($AI$2-$F7-SUM(X7:AH7)))))</f>
        <v>0</v>
      </c>
      <c r="AJ7" s="59">
        <f t="shared" si="2"/>
        <v>0</v>
      </c>
    </row>
    <row r="8" spans="1:37" ht="34.5" customHeight="1" thickBot="1" x14ac:dyDescent="0.3">
      <c r="A8" s="5" t="s">
        <v>36</v>
      </c>
      <c r="B8" s="13"/>
      <c r="C8" s="14"/>
      <c r="D8" s="21"/>
      <c r="E8" s="21"/>
      <c r="F8" s="16"/>
      <c r="G8" s="16"/>
      <c r="H8" s="15"/>
      <c r="I8" s="6"/>
      <c r="J8" s="6"/>
      <c r="K8" s="19"/>
      <c r="L8" s="79"/>
      <c r="M8" s="60">
        <f>(G8-F8)+1+(J8-I8)+1</f>
        <v>2</v>
      </c>
      <c r="N8" s="60">
        <f t="shared" ref="N8" si="4">IF(M8&lt;=14,M8/2,M8/3)</f>
        <v>1</v>
      </c>
      <c r="O8" s="61">
        <f>(NETWORKDAYS(F8,G8))+(NETWORKDAYS(I8,J8))</f>
        <v>0</v>
      </c>
      <c r="P8" s="61">
        <f>IF(O8&lt;=14,O8/2,O8/3)</f>
        <v>0</v>
      </c>
      <c r="Q8" s="62">
        <f>P8+L8</f>
        <v>0</v>
      </c>
      <c r="R8" s="76" t="e">
        <f>#REF!*#REF!</f>
        <v>#REF!</v>
      </c>
      <c r="S8" s="76" t="e">
        <f>(#REF!*25/100+#REF!)*#REF!</f>
        <v>#REF!</v>
      </c>
      <c r="T8" s="76" t="e">
        <f>(#REF!*50/100+#REF!)*#REF!</f>
        <v>#REF!</v>
      </c>
      <c r="U8" s="76" t="e">
        <f>(#REF!*13/12-#REF!)*#REF!</f>
        <v>#REF!</v>
      </c>
      <c r="V8" s="77" t="e">
        <f>(14-8.8)*#REF!</f>
        <v>#REF!</v>
      </c>
      <c r="W8" s="77" t="e">
        <f>#REF!*#REF!</f>
        <v>#REF!</v>
      </c>
      <c r="X8" s="63">
        <f>IF($X$2&lt;$F8,0,IF($F8&lt;$W$2,0,IF(($L8&lt;$X$2),(($L8+1)-$F8),($X$2-$F8))))</f>
        <v>0</v>
      </c>
      <c r="Y8" s="63">
        <f>IF($Y$2&lt;$F8,0,IF($L8&lt;$X$2,0,IF(($L8&lt;$Y$2),(($L8+1)-$F8-X8),($Y$2-$F8-X8))))</f>
        <v>0</v>
      </c>
      <c r="Z8" s="63">
        <f>IF($Z$2&lt;$F8,0,IF($L8&lt;$Y$2,0,IF(($L8&lt;$Z$2),(($L8+1)-$F8-SUM(X8:Y8)),($Z$2-$F8-SUM(X8:Y8)))))</f>
        <v>0</v>
      </c>
      <c r="AA8" s="63">
        <f>IF($AA$2&lt;$F8,0,IF($L8&lt;$Z$2,0,IF(($L8&lt;$AA$2),(($L8+1)-$F8-SUM(X8:Z8)),($AA$2-$F8-SUM(X8:Z8)))))</f>
        <v>0</v>
      </c>
      <c r="AB8" s="63">
        <f>IF($AB$2&lt;$F8,0,IF($L8&lt;$AA$2,0,IF(($L8&lt;$AB$2),(($L8+1)-$F8-SUM(X8:AA8)),($AB$2-$F8-SUM(X8:AA8)))))</f>
        <v>0</v>
      </c>
      <c r="AC8" s="63">
        <f>IF($AC$2&lt;$F8,0,IF($L8&lt;$AB$2,0,IF(($L8&lt;$AC$2),(($L8+1)-$F8-SUM(X8:AB8)),($AC$2-$F8-SUM(X8:AB8)))))</f>
        <v>0</v>
      </c>
      <c r="AD8" s="63">
        <f>IF($AD$2&lt;$F8,0,IF($L8&lt;$AC$2,0,IF(($L8&lt;$AD$2),(($L8+1)-$F8-SUM(X8:AC8)),($AD$2-$F8-SUM(X8:AC8)))))</f>
        <v>0</v>
      </c>
      <c r="AE8" s="63">
        <f>IF($AE$2&lt;$F8,0,IF($L8&lt;$AD$2,0,IF(($L8&lt;$AE$2),(($L8+1)-$F8-SUM(X8:AD8)),($AE$2-$F8-SUM(X8:AD8)))))</f>
        <v>0</v>
      </c>
      <c r="AF8" s="63">
        <f>IF($AF$2&lt;$F8,0,IF($L8&lt;$AE$2,0,IF(($L8&lt;$AF$2),(($L8+1)-$F8-SUM(X8:AE8)),($AF$2-$F8-SUM(X8:AE8)))))</f>
        <v>0</v>
      </c>
      <c r="AG8" s="63">
        <f>IF($AG$2&lt;$F8,0,IF($L8&lt;$AF$2,0,IF(($L8&lt;$AG$2),(($L8+1)-$F8-SUM(X8:AF8)),($AG$2-$F8-SUM(X8:AF8)))))</f>
        <v>0</v>
      </c>
      <c r="AH8" s="63">
        <f>IF($AH$2&lt;$F8,0,IF($L8&lt;$AG$2,0,IF(($L8&lt;$AH$2),(($L8+1)-$F8-SUM(X8:AG8)),($AH$2-$F8-SUM(X8:AG8)))))</f>
        <v>0</v>
      </c>
      <c r="AI8" s="64">
        <f>IF($AI$2&lt;$F8,0,IF($L8&lt;$AH$2,0,IF(($L8&lt;$AI$2),(($L8+1)-$F8-SUM(X8:AH8)),($AI$2-$F8-SUM(X8:AH8)))))</f>
        <v>0</v>
      </c>
      <c r="AJ8" s="59">
        <f t="shared" si="2"/>
        <v>0</v>
      </c>
    </row>
    <row r="9" spans="1:37" ht="57.75" customHeight="1" thickBot="1" x14ac:dyDescent="0.3">
      <c r="A9" s="4" t="s">
        <v>0</v>
      </c>
      <c r="B9" s="4" t="s">
        <v>2</v>
      </c>
      <c r="C9" s="4" t="s">
        <v>3</v>
      </c>
      <c r="D9" s="32" t="s">
        <v>4</v>
      </c>
      <c r="E9" s="47" t="s">
        <v>35</v>
      </c>
      <c r="F9" s="37" t="s">
        <v>5</v>
      </c>
      <c r="G9" s="33" t="s">
        <v>6</v>
      </c>
      <c r="H9" s="34" t="s">
        <v>7</v>
      </c>
      <c r="I9" s="33" t="s">
        <v>8</v>
      </c>
      <c r="J9" s="33" t="s">
        <v>9</v>
      </c>
      <c r="K9" s="34" t="s">
        <v>10</v>
      </c>
      <c r="L9" s="78" t="s">
        <v>11</v>
      </c>
      <c r="M9" s="41" t="s">
        <v>29</v>
      </c>
      <c r="N9" s="41" t="s">
        <v>13</v>
      </c>
      <c r="O9" s="22" t="s">
        <v>31</v>
      </c>
      <c r="P9" s="22" t="s">
        <v>32</v>
      </c>
      <c r="Q9" s="44" t="s">
        <v>33</v>
      </c>
      <c r="R9" s="73" t="s">
        <v>14</v>
      </c>
      <c r="S9" s="73" t="s">
        <v>27</v>
      </c>
      <c r="T9" s="74" t="s">
        <v>15</v>
      </c>
      <c r="U9" s="73" t="s">
        <v>16</v>
      </c>
      <c r="V9" s="73" t="s">
        <v>17</v>
      </c>
      <c r="W9" s="75" t="s">
        <v>26</v>
      </c>
      <c r="X9" s="68" t="s">
        <v>43</v>
      </c>
      <c r="Y9" s="69" t="s">
        <v>44</v>
      </c>
      <c r="Z9" s="69" t="s">
        <v>45</v>
      </c>
      <c r="AA9" s="69" t="s">
        <v>46</v>
      </c>
      <c r="AB9" s="69" t="s">
        <v>47</v>
      </c>
      <c r="AC9" s="69" t="s">
        <v>48</v>
      </c>
      <c r="AD9" s="69" t="s">
        <v>49</v>
      </c>
      <c r="AE9" s="69" t="s">
        <v>50</v>
      </c>
      <c r="AF9" s="69" t="s">
        <v>51</v>
      </c>
      <c r="AG9" s="69" t="s">
        <v>52</v>
      </c>
      <c r="AH9" s="69" t="s">
        <v>53</v>
      </c>
      <c r="AI9" s="70" t="s">
        <v>54</v>
      </c>
      <c r="AJ9" s="66" t="s">
        <v>58</v>
      </c>
    </row>
    <row r="10" spans="1:37" ht="34.5" customHeight="1" x14ac:dyDescent="0.25">
      <c r="A10" s="5" t="s">
        <v>38</v>
      </c>
      <c r="B10" s="13"/>
      <c r="C10" s="14"/>
      <c r="D10" s="21"/>
      <c r="E10" s="21"/>
      <c r="F10" s="16"/>
      <c r="G10" s="16"/>
      <c r="H10" s="15"/>
      <c r="I10" s="6"/>
      <c r="J10" s="6"/>
      <c r="K10" s="19"/>
      <c r="L10" s="79"/>
      <c r="M10" s="60">
        <f>(G10-F10)+1+(J10-I10)+1</f>
        <v>2</v>
      </c>
      <c r="N10" s="60">
        <f t="shared" ref="N10" si="5">IF(M10&lt;=14,M10/2,M10/3)</f>
        <v>1</v>
      </c>
      <c r="O10" s="61">
        <f>(NETWORKDAYS(F10,G10))+(NETWORKDAYS(I10,J10))</f>
        <v>0</v>
      </c>
      <c r="P10" s="61">
        <f>IF(O10&lt;=14,O10/2,O10/3)</f>
        <v>0</v>
      </c>
      <c r="Q10" s="62">
        <f>P10+L10</f>
        <v>0</v>
      </c>
      <c r="R10" s="76" t="e">
        <f>#REF!*#REF!</f>
        <v>#REF!</v>
      </c>
      <c r="S10" s="76" t="e">
        <f>(#REF!*25/100+#REF!)*#REF!</f>
        <v>#REF!</v>
      </c>
      <c r="T10" s="76" t="e">
        <f>(#REF!*50/100+#REF!)*#REF!</f>
        <v>#REF!</v>
      </c>
      <c r="U10" s="76" t="e">
        <f>(#REF!*13/12-#REF!)*#REF!</f>
        <v>#REF!</v>
      </c>
      <c r="V10" s="77" t="e">
        <f>(14-8.8)*#REF!</f>
        <v>#REF!</v>
      </c>
      <c r="W10" s="77" t="e">
        <f>#REF!*#REF!</f>
        <v>#REF!</v>
      </c>
      <c r="X10" s="63">
        <f>IF($X$2&lt;$F10,0,IF($F10&lt;$W$2,0,IF(($L10&lt;$X$2),(($L10+1)-$F10),($X$2-$F10))))</f>
        <v>0</v>
      </c>
      <c r="Y10" s="63">
        <f>IF($Y$2&lt;$F10,0,IF($L10&lt;$X$2,0,IF(($L10&lt;$Y$2),(($L10+1)-$F10-X10),($Y$2-$F10-X10))))</f>
        <v>0</v>
      </c>
      <c r="Z10" s="63">
        <f>IF($Z$2&lt;$F10,0,IF($L10&lt;$Y$2,0,IF(($L10&lt;$Z$2),(($L10+1)-$F10-SUM(X10:Y10)),($Z$2-$F10-SUM(X10:Y10)))))</f>
        <v>0</v>
      </c>
      <c r="AA10" s="63">
        <f>IF($AA$2&lt;$F10,0,IF($L10&lt;$Z$2,0,IF(($L10&lt;$AA$2),(($L10+1)-$F10-SUM(X10:Z10)),($AA$2-$F10-SUM(X10:Z10)))))</f>
        <v>0</v>
      </c>
      <c r="AB10" s="63">
        <f>IF($AB$2&lt;$F10,0,IF($L10&lt;$AA$2,0,IF(($L10&lt;$AB$2),(($L10+1)-$F10-SUM(X10:AA10)),($AB$2-$F10-SUM(X10:AA10)))))</f>
        <v>0</v>
      </c>
      <c r="AC10" s="63">
        <f>IF($AC$2&lt;$F10,0,IF($L10&lt;$AB$2,0,IF(($L10&lt;$AC$2),(($L10+1)-$F10-SUM(X10:AB10)),($AC$2-$F10-SUM(X10:AB10)))))</f>
        <v>0</v>
      </c>
      <c r="AD10" s="63">
        <f>IF($AD$2&lt;$F10,0,IF($L10&lt;$AC$2,0,IF(($L10&lt;$AD$2),(($L10+1)-$F10-SUM(X10:AC10)),($AD$2-$F10-SUM(X10:AC10)))))</f>
        <v>0</v>
      </c>
      <c r="AE10" s="63">
        <f>IF($AE$2&lt;$F10,0,IF($L10&lt;$AD$2,0,IF(($L10&lt;$AE$2),(($L10+1)-$F10-SUM(X10:AD10)),($AE$2-$F10-SUM(X10:AD10)))))</f>
        <v>0</v>
      </c>
      <c r="AF10" s="63">
        <f>IF($AF$2&lt;$F10,0,IF($L10&lt;$AE$2,0,IF(($L10&lt;$AF$2),(($L10+1)-$F10-SUM(X10:AE10)),($AF$2-$F10-SUM(X10:AE10)))))</f>
        <v>0</v>
      </c>
      <c r="AG10" s="63">
        <f>IF($AG$2&lt;$F10,0,IF($L10&lt;$AF$2,0,IF(($L10&lt;$AG$2),(($L10+1)-$F10-SUM(X10:AF10)),($AG$2-$F10-SUM(X10:AF10)))))</f>
        <v>0</v>
      </c>
      <c r="AH10" s="63">
        <f>IF($AH$2&lt;$F10,0,IF($L10&lt;$AG$2,0,IF(($L10&lt;$AH$2),(($L10+1)-$F10-SUM(X10:AG10)),($AH$2-$F10-SUM(X10:AG10)))))</f>
        <v>0</v>
      </c>
      <c r="AI10" s="64">
        <f>IF($AI$2&lt;$F10,0,IF($L10&lt;$AH$2,0,IF(($L10&lt;$AI$2),(($L10+1)-$F10-SUM(X10:AH10)),($AI$2-$F10-SUM(X10:AH10)))))</f>
        <v>0</v>
      </c>
      <c r="AJ10" s="59">
        <f t="shared" si="2"/>
        <v>0</v>
      </c>
    </row>
    <row r="11" spans="1:37" ht="34.5" customHeight="1" x14ac:dyDescent="0.25">
      <c r="A11" s="5" t="s">
        <v>38</v>
      </c>
      <c r="B11" s="13"/>
      <c r="C11" s="14"/>
      <c r="D11" s="21"/>
      <c r="E11" s="21"/>
      <c r="F11" s="16"/>
      <c r="G11" s="16"/>
      <c r="H11" s="15"/>
      <c r="I11" s="6"/>
      <c r="J11" s="6"/>
      <c r="K11" s="19"/>
      <c r="L11" s="79"/>
      <c r="M11" s="60">
        <f>(G11-F11)+1+(J11-I11)+1</f>
        <v>2</v>
      </c>
      <c r="N11" s="60">
        <f t="shared" ref="N11" si="6">IF(M11&lt;=14,M11/2,M11/3)</f>
        <v>1</v>
      </c>
      <c r="O11" s="61">
        <f>(NETWORKDAYS(F11,G11))+(NETWORKDAYS(I11,J11))</f>
        <v>0</v>
      </c>
      <c r="P11" s="61">
        <f>IF(O11&lt;=14,O11/2,O11/3)</f>
        <v>0</v>
      </c>
      <c r="Q11" s="62">
        <f>P11+L11</f>
        <v>0</v>
      </c>
      <c r="R11" s="76" t="e">
        <f>#REF!*#REF!</f>
        <v>#REF!</v>
      </c>
      <c r="S11" s="76" t="e">
        <f>(#REF!*25/100+#REF!)*#REF!</f>
        <v>#REF!</v>
      </c>
      <c r="T11" s="76" t="e">
        <f>(#REF!*50/100+#REF!)*#REF!</f>
        <v>#REF!</v>
      </c>
      <c r="U11" s="76" t="e">
        <f>(#REF!*13/12-#REF!)*#REF!</f>
        <v>#REF!</v>
      </c>
      <c r="V11" s="77" t="e">
        <f>(14-8.8)*#REF!</f>
        <v>#REF!</v>
      </c>
      <c r="W11" s="77" t="e">
        <f>#REF!*#REF!</f>
        <v>#REF!</v>
      </c>
      <c r="X11" s="63">
        <f>IF($X$2&lt;$F11,0,IF($F11&lt;$W$2,0,IF(($L11&lt;$X$2),(($L11+1)-$F11),($X$2-$F11))))</f>
        <v>0</v>
      </c>
      <c r="Y11" s="63">
        <f>IF($Y$2&lt;$F11,0,IF($L11&lt;$X$2,0,IF(($L11&lt;$Y$2),(($L11+1)-$F11-X11),($Y$2-$F11-X11))))</f>
        <v>0</v>
      </c>
      <c r="Z11" s="63">
        <f>IF($Z$2&lt;$F11,0,IF($L11&lt;$Y$2,0,IF(($L11&lt;$Z$2),(($L11+1)-$F11-SUM(X11:Y11)),($Z$2-$F11-SUM(X11:Y11)))))</f>
        <v>0</v>
      </c>
      <c r="AA11" s="63">
        <f>IF($AA$2&lt;$F11,0,IF($L11&lt;$Z$2,0,IF(($L11&lt;$AA$2),(($L11+1)-$F11-SUM(X11:Z11)),($AA$2-$F11-SUM(X11:Z11)))))</f>
        <v>0</v>
      </c>
      <c r="AB11" s="63">
        <f>IF($AB$2&lt;$F11,0,IF($L11&lt;$AA$2,0,IF(($L11&lt;$AB$2),(($L11+1)-$F11-SUM(X11:AA11)),($AB$2-$F11-SUM(X11:AA11)))))</f>
        <v>0</v>
      </c>
      <c r="AC11" s="63">
        <f>IF($AC$2&lt;$F11,0,IF($L11&lt;$AB$2,0,IF(($L11&lt;$AC$2),(($L11+1)-$F11-SUM(X11:AB11)),($AC$2-$F11-SUM(X11:AB11)))))</f>
        <v>0</v>
      </c>
      <c r="AD11" s="63">
        <f>IF($AD$2&lt;$F11,0,IF($L11&lt;$AC$2,0,IF(($L11&lt;$AD$2),(($L11+1)-$F11-SUM(X11:AC11)),($AD$2-$F11-SUM(X11:AC11)))))</f>
        <v>0</v>
      </c>
      <c r="AE11" s="63">
        <f>IF($AE$2&lt;$F11,0,IF($L11&lt;$AD$2,0,IF(($L11&lt;$AE$2),(($L11+1)-$F11-SUM(X11:AD11)),($AE$2-$F11-SUM(X11:AD11)))))</f>
        <v>0</v>
      </c>
      <c r="AF11" s="63">
        <f>IF($AF$2&lt;$F11,0,IF($L11&lt;$AE$2,0,IF(($L11&lt;$AF$2),(($L11+1)-$F11-SUM(X11:AE11)),($AF$2-$F11-SUM(X11:AE11)))))</f>
        <v>0</v>
      </c>
      <c r="AG11" s="63">
        <f>IF($AG$2&lt;$F11,0,IF($L11&lt;$AF$2,0,IF(($L11&lt;$AG$2),(($L11+1)-$F11-SUM(X11:AF11)),($AG$2-$F11-SUM(X11:AF11)))))</f>
        <v>0</v>
      </c>
      <c r="AH11" s="63">
        <f>IF($AH$2&lt;$F11,0,IF($L11&lt;$AG$2,0,IF(($L11&lt;$AH$2),(($L11+1)-$F11-SUM(X11:AG11)),($AH$2-$F11-SUM(X11:AG11)))))</f>
        <v>0</v>
      </c>
      <c r="AI11" s="64">
        <f>IF($AI$2&lt;$F11,0,IF($L11&lt;$AH$2,0,IF(($L11&lt;$AI$2),(($L11+1)-$F11-SUM(X11:AH11)),($AI$2-$F11-SUM(X11:AH11)))))</f>
        <v>0</v>
      </c>
      <c r="AJ11" s="59">
        <f t="shared" si="2"/>
        <v>0</v>
      </c>
    </row>
    <row r="12" spans="1:37" ht="34.5" customHeight="1" x14ac:dyDescent="0.25">
      <c r="A12" s="5" t="s">
        <v>38</v>
      </c>
      <c r="B12" s="13"/>
      <c r="C12" s="14"/>
      <c r="D12" s="21"/>
      <c r="E12" s="21"/>
      <c r="F12" s="16"/>
      <c r="G12" s="16"/>
      <c r="H12" s="15"/>
      <c r="I12" s="6"/>
      <c r="J12" s="6"/>
      <c r="K12" s="19"/>
      <c r="L12" s="79"/>
      <c r="M12" s="60">
        <f>(G12-F12)+1+(J12-I12)+1</f>
        <v>2</v>
      </c>
      <c r="N12" s="60">
        <f t="shared" ref="N12" si="7">IF(M12&lt;=14,M12/2,M12/3)</f>
        <v>1</v>
      </c>
      <c r="O12" s="61">
        <f>(NETWORKDAYS(F12,G12))+(NETWORKDAYS(I12,J12))</f>
        <v>0</v>
      </c>
      <c r="P12" s="61">
        <f>IF(O12&lt;=14,O12/2,O12/3)</f>
        <v>0</v>
      </c>
      <c r="Q12" s="62">
        <f>P12+L12</f>
        <v>0</v>
      </c>
      <c r="R12" s="76" t="e">
        <f>#REF!*#REF!</f>
        <v>#REF!</v>
      </c>
      <c r="S12" s="76" t="e">
        <f>(#REF!*25/100+#REF!)*#REF!</f>
        <v>#REF!</v>
      </c>
      <c r="T12" s="76" t="e">
        <f>(#REF!*50/100+#REF!)*#REF!</f>
        <v>#REF!</v>
      </c>
      <c r="U12" s="76" t="e">
        <f>(#REF!*13/12-#REF!)*#REF!</f>
        <v>#REF!</v>
      </c>
      <c r="V12" s="77" t="e">
        <f>(14-8.8)*#REF!</f>
        <v>#REF!</v>
      </c>
      <c r="W12" s="77" t="e">
        <f>#REF!*#REF!</f>
        <v>#REF!</v>
      </c>
      <c r="X12" s="63">
        <f>IF($X$2&lt;$F12,0,IF($F12&lt;$W$2,0,IF(($L12&lt;$X$2),(($L12+1)-$F12),($X$2-$F12))))</f>
        <v>0</v>
      </c>
      <c r="Y12" s="63">
        <f>IF($Y$2&lt;$F12,0,IF($L12&lt;$X$2,0,IF(($L12&lt;$Y$2),(($L12+1)-$F12-X12),($Y$2-$F12-X12))))</f>
        <v>0</v>
      </c>
      <c r="Z12" s="63">
        <f>IF($Z$2&lt;$F12,0,IF($L12&lt;$Y$2,0,IF(($L12&lt;$Z$2),(($L12+1)-$F12-SUM(X12:Y12)),($Z$2-$F12-SUM(X12:Y12)))))</f>
        <v>0</v>
      </c>
      <c r="AA12" s="63">
        <f>IF($AA$2&lt;$F12,0,IF($L12&lt;$Z$2,0,IF(($L12&lt;$AA$2),(($L12+1)-$F12-SUM(X12:Z12)),($AA$2-$F12-SUM(X12:Z12)))))</f>
        <v>0</v>
      </c>
      <c r="AB12" s="63">
        <f>IF($AB$2&lt;$F12,0,IF($L12&lt;$AA$2,0,IF(($L12&lt;$AB$2),(($L12+1)-$F12-SUM(X12:AA12)),($AB$2-$F12-SUM(X12:AA12)))))</f>
        <v>0</v>
      </c>
      <c r="AC12" s="63">
        <f>IF($AC$2&lt;$F12,0,IF($L12&lt;$AB$2,0,IF(($L12&lt;$AC$2),(($L12+1)-$F12-SUM(X12:AB12)),($AC$2-$F12-SUM(X12:AB12)))))</f>
        <v>0</v>
      </c>
      <c r="AD12" s="63">
        <f>IF($AD$2&lt;$F12,0,IF($L12&lt;$AC$2,0,IF(($L12&lt;$AD$2),(($L12+1)-$F12-SUM(X12:AC12)),($AD$2-$F12-SUM(X12:AC12)))))</f>
        <v>0</v>
      </c>
      <c r="AE12" s="63">
        <f>IF($AE$2&lt;$F12,0,IF($L12&lt;$AD$2,0,IF(($L12&lt;$AE$2),(($L12+1)-$F12-SUM(X12:AD12)),($AE$2-$F12-SUM(X12:AD12)))))</f>
        <v>0</v>
      </c>
      <c r="AF12" s="63">
        <f>IF($AF$2&lt;$F12,0,IF($L12&lt;$AE$2,0,IF(($L12&lt;$AF$2),(($L12+1)-$F12-SUM(X12:AE12)),($AF$2-$F12-SUM(X12:AE12)))))</f>
        <v>0</v>
      </c>
      <c r="AG12" s="63">
        <f>IF($AG$2&lt;$F12,0,IF($L12&lt;$AF$2,0,IF(($L12&lt;$AG$2),(($L12+1)-$F12-SUM(X12:AF12)),($AG$2-$F12-SUM(X12:AF12)))))</f>
        <v>0</v>
      </c>
      <c r="AH12" s="63">
        <f>IF($AH$2&lt;$F12,0,IF($L12&lt;$AG$2,0,IF(($L12&lt;$AH$2),(($L12+1)-$F12-SUM(X12:AG12)),($AH$2-$F12-SUM(X12:AG12)))))</f>
        <v>0</v>
      </c>
      <c r="AI12" s="64">
        <f>IF($AI$2&lt;$F12,0,IF($L12&lt;$AH$2,0,IF(($L12&lt;$AI$2),(($L12+1)-$F12-SUM(X12:AH12)),($AI$2-$F12-SUM(X12:AH12)))))</f>
        <v>0</v>
      </c>
      <c r="AJ12" s="59">
        <f t="shared" si="2"/>
        <v>0</v>
      </c>
    </row>
    <row r="13" spans="1:37" ht="15.75" thickBot="1" x14ac:dyDescent="0.3">
      <c r="X13" s="48">
        <f t="shared" ref="X13:AI13" si="8">SUM(X5:X12)</f>
        <v>31</v>
      </c>
      <c r="Y13" s="48">
        <f t="shared" si="8"/>
        <v>2</v>
      </c>
      <c r="Z13" s="48">
        <f t="shared" si="8"/>
        <v>0</v>
      </c>
      <c r="AA13" s="48">
        <f t="shared" si="8"/>
        <v>0</v>
      </c>
      <c r="AB13" s="48">
        <f t="shared" si="8"/>
        <v>0</v>
      </c>
      <c r="AC13" s="48">
        <f t="shared" si="8"/>
        <v>0</v>
      </c>
      <c r="AD13" s="48">
        <f t="shared" si="8"/>
        <v>0</v>
      </c>
      <c r="AE13" s="48">
        <f t="shared" si="8"/>
        <v>0</v>
      </c>
      <c r="AF13" s="48">
        <f t="shared" si="8"/>
        <v>0</v>
      </c>
      <c r="AG13" s="48">
        <f t="shared" si="8"/>
        <v>0</v>
      </c>
      <c r="AH13" s="48">
        <f t="shared" si="8"/>
        <v>0</v>
      </c>
      <c r="AI13" s="58">
        <f t="shared" si="8"/>
        <v>0</v>
      </c>
      <c r="AJ13" s="59">
        <f>SUM(AJ5:AJ12)</f>
        <v>9.0410958904109592E-2</v>
      </c>
      <c r="AK13" s="67" t="s">
        <v>56</v>
      </c>
    </row>
    <row r="14" spans="1:37" ht="15.75" thickBot="1" x14ac:dyDescent="0.3">
      <c r="X14" s="49">
        <f t="shared" ref="X14:AI14" si="9">COUNTIF(X5:X12,"&gt;0")</f>
        <v>1</v>
      </c>
      <c r="Y14" s="49">
        <f t="shared" si="9"/>
        <v>1</v>
      </c>
      <c r="Z14" s="49">
        <f t="shared" si="9"/>
        <v>0</v>
      </c>
      <c r="AA14" s="49">
        <f t="shared" si="9"/>
        <v>0</v>
      </c>
      <c r="AB14" s="49">
        <f t="shared" si="9"/>
        <v>0</v>
      </c>
      <c r="AC14" s="49">
        <f t="shared" si="9"/>
        <v>0</v>
      </c>
      <c r="AD14" s="49">
        <f t="shared" si="9"/>
        <v>0</v>
      </c>
      <c r="AE14" s="49">
        <f t="shared" si="9"/>
        <v>0</v>
      </c>
      <c r="AF14" s="49">
        <f t="shared" si="9"/>
        <v>0</v>
      </c>
      <c r="AG14" s="49">
        <f t="shared" si="9"/>
        <v>0</v>
      </c>
      <c r="AH14" s="49">
        <f t="shared" si="9"/>
        <v>0</v>
      </c>
      <c r="AI14" s="49">
        <f t="shared" si="9"/>
        <v>0</v>
      </c>
      <c r="AJ14" s="57" t="s">
        <v>55</v>
      </c>
    </row>
    <row r="15" spans="1:37" ht="15.75" thickBot="1" x14ac:dyDescent="0.3">
      <c r="X15" s="71">
        <f>X13/31</f>
        <v>1</v>
      </c>
      <c r="Y15" s="71">
        <f>Y13/28</f>
        <v>7.1428571428571425E-2</v>
      </c>
      <c r="Z15" s="71">
        <f>Z13/31</f>
        <v>0</v>
      </c>
      <c r="AA15" s="71">
        <f>AA13/30</f>
        <v>0</v>
      </c>
      <c r="AB15" s="71">
        <f>AB13/31</f>
        <v>0</v>
      </c>
      <c r="AC15" s="71">
        <f>AC13/30</f>
        <v>0</v>
      </c>
      <c r="AD15" s="71">
        <f>AD13/31</f>
        <v>0</v>
      </c>
      <c r="AE15" s="71">
        <f>AE13/31</f>
        <v>0</v>
      </c>
      <c r="AF15" s="71">
        <f>AF13/30</f>
        <v>0</v>
      </c>
      <c r="AG15" s="71">
        <f>AG13/31</f>
        <v>0</v>
      </c>
      <c r="AH15" s="71">
        <f>AH13/30</f>
        <v>0</v>
      </c>
      <c r="AI15" s="71">
        <f>AI13/31</f>
        <v>0</v>
      </c>
      <c r="AJ15" s="57" t="s">
        <v>57</v>
      </c>
    </row>
    <row r="16" spans="1:37" x14ac:dyDescent="0.25">
      <c r="X16" s="50"/>
      <c r="Y16" s="50"/>
      <c r="Z16" s="50"/>
      <c r="AA16" s="50"/>
      <c r="AB16" s="50"/>
      <c r="AC16" s="50"/>
      <c r="AD16" s="50"/>
      <c r="AE16" s="50"/>
      <c r="AF16" s="50"/>
      <c r="AG16" s="50"/>
      <c r="AH16" s="50"/>
      <c r="AI16" s="50"/>
    </row>
    <row r="17" spans="24:35" x14ac:dyDescent="0.25">
      <c r="X17" s="50"/>
      <c r="Y17" s="50"/>
      <c r="Z17" s="50"/>
      <c r="AA17" s="50"/>
      <c r="AB17" s="50"/>
      <c r="AC17" s="50"/>
      <c r="AD17" s="50"/>
      <c r="AE17" s="50"/>
      <c r="AF17" s="50"/>
      <c r="AG17" s="50"/>
      <c r="AH17" s="50"/>
      <c r="AI17" s="50"/>
    </row>
    <row r="18" spans="24:35" x14ac:dyDescent="0.25">
      <c r="X18" s="50"/>
      <c r="Y18" s="50"/>
      <c r="Z18" s="50"/>
      <c r="AA18" s="50"/>
      <c r="AB18" s="50"/>
      <c r="AC18" s="50"/>
      <c r="AD18" s="50"/>
      <c r="AE18" s="50"/>
      <c r="AF18" s="50"/>
      <c r="AG18" s="50"/>
      <c r="AH18" s="50"/>
      <c r="AI18" s="50"/>
    </row>
    <row r="19" spans="24:35" x14ac:dyDescent="0.25"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50"/>
    </row>
    <row r="20" spans="24:35" x14ac:dyDescent="0.25">
      <c r="X20" s="50"/>
      <c r="Y20" s="50"/>
      <c r="Z20" s="50"/>
      <c r="AA20" s="50"/>
      <c r="AB20" s="50"/>
      <c r="AC20" s="50"/>
      <c r="AD20" s="50"/>
      <c r="AE20" s="50"/>
      <c r="AF20" s="50"/>
      <c r="AG20" s="50"/>
      <c r="AH20" s="50"/>
      <c r="AI20" s="50"/>
    </row>
    <row r="21" spans="24:35" x14ac:dyDescent="0.25">
      <c r="X21" s="50"/>
      <c r="Y21" s="50"/>
      <c r="Z21" s="50"/>
      <c r="AA21" s="50"/>
      <c r="AB21" s="50"/>
      <c r="AC21" s="50"/>
      <c r="AD21" s="50"/>
      <c r="AE21" s="50"/>
      <c r="AF21" s="50"/>
      <c r="AG21" s="50"/>
      <c r="AH21" s="50"/>
      <c r="AI21" s="50"/>
    </row>
    <row r="22" spans="24:35" x14ac:dyDescent="0.25"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</row>
    <row r="23" spans="24:35" x14ac:dyDescent="0.25">
      <c r="X23" s="50"/>
      <c r="Y23" s="50"/>
      <c r="Z23" s="50"/>
      <c r="AA23" s="50"/>
      <c r="AB23" s="50"/>
      <c r="AC23" s="50"/>
      <c r="AD23" s="50"/>
      <c r="AE23" s="50"/>
      <c r="AF23" s="50"/>
      <c r="AG23" s="50"/>
      <c r="AH23" s="50"/>
      <c r="AI23" s="50"/>
    </row>
    <row r="24" spans="24:35" x14ac:dyDescent="0.25"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  <c r="AI24" s="50"/>
    </row>
    <row r="25" spans="24:35" x14ac:dyDescent="0.25">
      <c r="X25" s="50"/>
      <c r="Y25" s="50"/>
      <c r="Z25" s="50"/>
      <c r="AA25" s="50"/>
      <c r="AB25" s="50"/>
      <c r="AC25" s="50"/>
      <c r="AD25" s="50"/>
      <c r="AE25" s="50"/>
      <c r="AF25" s="50"/>
      <c r="AG25" s="50"/>
      <c r="AH25" s="50"/>
      <c r="AI25" s="50"/>
    </row>
    <row r="26" spans="24:35" x14ac:dyDescent="0.25">
      <c r="X26" s="50"/>
      <c r="Y26" s="50"/>
      <c r="Z26" s="50"/>
      <c r="AA26" s="50"/>
      <c r="AB26" s="50"/>
      <c r="AC26" s="50"/>
      <c r="AD26" s="50"/>
      <c r="AE26" s="50"/>
      <c r="AF26" s="50"/>
      <c r="AG26" s="50"/>
      <c r="AH26" s="50"/>
      <c r="AI26" s="50"/>
    </row>
    <row r="27" spans="24:35" x14ac:dyDescent="0.25">
      <c r="X27" s="50"/>
      <c r="Y27" s="50"/>
      <c r="Z27" s="50"/>
      <c r="AA27" s="50"/>
      <c r="AB27" s="50"/>
      <c r="AC27" s="50"/>
      <c r="AD27" s="50"/>
      <c r="AE27" s="50"/>
      <c r="AF27" s="50"/>
      <c r="AG27" s="50"/>
      <c r="AH27" s="50"/>
      <c r="AI27" s="50"/>
    </row>
    <row r="28" spans="24:35" x14ac:dyDescent="0.25">
      <c r="X28" s="50"/>
      <c r="Y28" s="50"/>
      <c r="Z28" s="50"/>
      <c r="AA28" s="50"/>
      <c r="AB28" s="50"/>
      <c r="AC28" s="50"/>
      <c r="AD28" s="50"/>
      <c r="AE28" s="50"/>
      <c r="AF28" s="50"/>
      <c r="AG28" s="50"/>
      <c r="AH28" s="50"/>
      <c r="AI28" s="50"/>
    </row>
    <row r="29" spans="24:35" x14ac:dyDescent="0.25">
      <c r="X29" s="50"/>
      <c r="Y29" s="50"/>
      <c r="Z29" s="50"/>
      <c r="AA29" s="50"/>
      <c r="AB29" s="50"/>
      <c r="AC29" s="50"/>
      <c r="AD29" s="50"/>
      <c r="AE29" s="50"/>
      <c r="AF29" s="50"/>
      <c r="AG29" s="50"/>
      <c r="AH29" s="50"/>
      <c r="AI29" s="50"/>
    </row>
    <row r="30" spans="24:35" x14ac:dyDescent="0.25">
      <c r="X30" s="51"/>
      <c r="Y30" s="51"/>
      <c r="Z30" s="51"/>
      <c r="AA30" s="51"/>
      <c r="AB30" s="51"/>
      <c r="AC30" s="51"/>
      <c r="AD30" s="51"/>
      <c r="AE30" s="51"/>
      <c r="AF30" s="51"/>
      <c r="AG30" s="51"/>
      <c r="AH30" s="51"/>
      <c r="AI30" s="51"/>
    </row>
    <row r="31" spans="24:35" x14ac:dyDescent="0.25">
      <c r="X31" s="51"/>
      <c r="Y31" s="51"/>
      <c r="Z31" s="51"/>
      <c r="AA31" s="51"/>
      <c r="AB31" s="51"/>
      <c r="AC31" s="51"/>
      <c r="AD31" s="51"/>
      <c r="AE31" s="51"/>
      <c r="AF31" s="51"/>
      <c r="AG31" s="51"/>
      <c r="AH31" s="51"/>
      <c r="AI31" s="51"/>
    </row>
    <row r="32" spans="24:35" x14ac:dyDescent="0.25">
      <c r="X32" s="51"/>
      <c r="Y32" s="51"/>
      <c r="Z32" s="51"/>
      <c r="AA32" s="51"/>
      <c r="AB32" s="51"/>
      <c r="AC32" s="51"/>
      <c r="AD32" s="51"/>
      <c r="AE32" s="51"/>
      <c r="AF32" s="51"/>
      <c r="AG32" s="51"/>
      <c r="AH32" s="51"/>
      <c r="AI32" s="51"/>
    </row>
    <row r="33" spans="24:35" x14ac:dyDescent="0.25">
      <c r="X33" s="51"/>
      <c r="Y33" s="51"/>
      <c r="Z33" s="51"/>
      <c r="AA33" s="51"/>
      <c r="AB33" s="51"/>
      <c r="AC33" s="51"/>
      <c r="AD33" s="51"/>
      <c r="AE33" s="51"/>
      <c r="AF33" s="51"/>
      <c r="AG33" s="51"/>
      <c r="AH33" s="51"/>
      <c r="AI33" s="51"/>
    </row>
    <row r="34" spans="24:35" x14ac:dyDescent="0.25">
      <c r="X34" s="51"/>
      <c r="Y34" s="51"/>
      <c r="Z34" s="51"/>
      <c r="AA34" s="51"/>
      <c r="AB34" s="51"/>
      <c r="AC34" s="51"/>
      <c r="AD34" s="51"/>
      <c r="AE34" s="51"/>
      <c r="AF34" s="51"/>
      <c r="AG34" s="51"/>
      <c r="AH34" s="51"/>
      <c r="AI34" s="51"/>
    </row>
    <row r="35" spans="24:35" x14ac:dyDescent="0.25">
      <c r="X35" s="51"/>
      <c r="Y35" s="51"/>
      <c r="Z35" s="51"/>
      <c r="AA35" s="51"/>
      <c r="AB35" s="51"/>
      <c r="AC35" s="51"/>
      <c r="AD35" s="51"/>
      <c r="AE35" s="51"/>
      <c r="AF35" s="51"/>
      <c r="AG35" s="51"/>
      <c r="AH35" s="51"/>
      <c r="AI35" s="51"/>
    </row>
    <row r="36" spans="24:35" x14ac:dyDescent="0.25"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</row>
    <row r="37" spans="24:35" x14ac:dyDescent="0.25"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  <c r="AI37" s="51"/>
    </row>
    <row r="38" spans="24:35" x14ac:dyDescent="0.25"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</row>
    <row r="39" spans="24:35" x14ac:dyDescent="0.25">
      <c r="X39" s="51"/>
      <c r="Y39" s="51"/>
      <c r="Z39" s="51"/>
      <c r="AA39" s="51"/>
      <c r="AB39" s="51"/>
      <c r="AC39" s="51"/>
      <c r="AD39" s="51"/>
      <c r="AE39" s="51"/>
      <c r="AF39" s="51"/>
      <c r="AG39" s="51"/>
      <c r="AH39" s="51"/>
      <c r="AI39" s="51"/>
    </row>
    <row r="40" spans="24:35" x14ac:dyDescent="0.25">
      <c r="X40" s="51"/>
      <c r="Y40" s="51"/>
      <c r="Z40" s="51"/>
      <c r="AA40" s="51"/>
      <c r="AB40" s="51"/>
      <c r="AC40" s="51"/>
      <c r="AD40" s="51"/>
      <c r="AE40" s="51"/>
      <c r="AF40" s="51"/>
      <c r="AG40" s="51"/>
      <c r="AH40" s="51"/>
      <c r="AI40" s="51"/>
    </row>
    <row r="41" spans="24:35" x14ac:dyDescent="0.25">
      <c r="X41" s="51"/>
      <c r="Y41" s="51"/>
      <c r="Z41" s="51"/>
      <c r="AA41" s="51"/>
      <c r="AB41" s="51"/>
      <c r="AC41" s="51"/>
      <c r="AD41" s="51"/>
      <c r="AE41" s="51"/>
      <c r="AF41" s="51"/>
      <c r="AG41" s="51"/>
      <c r="AH41" s="51"/>
      <c r="AI41" s="51"/>
    </row>
    <row r="92" spans="24:35" ht="15.75" thickBot="1" x14ac:dyDescent="0.3"/>
    <row r="93" spans="24:35" x14ac:dyDescent="0.25">
      <c r="X93" s="53" t="s">
        <v>43</v>
      </c>
      <c r="Y93" s="54" t="s">
        <v>44</v>
      </c>
      <c r="Z93" s="54" t="s">
        <v>45</v>
      </c>
      <c r="AA93" s="54" t="s">
        <v>46</v>
      </c>
      <c r="AB93" s="54" t="s">
        <v>47</v>
      </c>
      <c r="AC93" s="54" t="s">
        <v>48</v>
      </c>
      <c r="AD93" s="54" t="s">
        <v>49</v>
      </c>
      <c r="AE93" s="54" t="s">
        <v>50</v>
      </c>
      <c r="AF93" s="54" t="s">
        <v>51</v>
      </c>
      <c r="AG93" s="54" t="s">
        <v>52</v>
      </c>
      <c r="AH93" s="54" t="s">
        <v>53</v>
      </c>
      <c r="AI93" s="55" t="s">
        <v>54</v>
      </c>
    </row>
    <row r="94" spans="24:35" ht="15.75" thickBot="1" x14ac:dyDescent="0.3">
      <c r="X94" s="56"/>
      <c r="Y94" s="56"/>
      <c r="Z94" s="56"/>
      <c r="AA94" s="56"/>
      <c r="AB94" s="56"/>
      <c r="AC94" s="56"/>
      <c r="AD94" s="56"/>
      <c r="AE94" s="56"/>
      <c r="AF94" s="56"/>
      <c r="AG94" s="56"/>
      <c r="AH94" s="56"/>
      <c r="AI94" s="56"/>
    </row>
    <row r="95" spans="24:35" x14ac:dyDescent="0.25">
      <c r="X95" s="53" t="s">
        <v>43</v>
      </c>
      <c r="Y95" s="54" t="s">
        <v>44</v>
      </c>
      <c r="Z95" s="54" t="s">
        <v>45</v>
      </c>
      <c r="AA95" s="54" t="s">
        <v>46</v>
      </c>
      <c r="AB95" s="54" t="s">
        <v>47</v>
      </c>
      <c r="AC95" s="54" t="s">
        <v>48</v>
      </c>
      <c r="AD95" s="54" t="s">
        <v>49</v>
      </c>
      <c r="AE95" s="54" t="s">
        <v>50</v>
      </c>
      <c r="AF95" s="54" t="s">
        <v>51</v>
      </c>
      <c r="AG95" s="54" t="s">
        <v>52</v>
      </c>
      <c r="AH95" s="54" t="s">
        <v>53</v>
      </c>
      <c r="AI95" s="55" t="s">
        <v>54</v>
      </c>
    </row>
    <row r="96" spans="24:35" ht="15.75" thickBot="1" x14ac:dyDescent="0.3">
      <c r="X96" s="56"/>
      <c r="Y96" s="56"/>
      <c r="Z96" s="56"/>
      <c r="AA96" s="56"/>
      <c r="AB96" s="56"/>
      <c r="AC96" s="56"/>
      <c r="AD96" s="56"/>
      <c r="AE96" s="56"/>
      <c r="AF96" s="56"/>
      <c r="AG96" s="56"/>
      <c r="AH96" s="56"/>
      <c r="AI96" s="56"/>
    </row>
    <row r="97" spans="24:35" x14ac:dyDescent="0.25">
      <c r="X97" s="53" t="s">
        <v>43</v>
      </c>
      <c r="Y97" s="54" t="s">
        <v>44</v>
      </c>
      <c r="Z97" s="54" t="s">
        <v>45</v>
      </c>
      <c r="AA97" s="54" t="s">
        <v>46</v>
      </c>
      <c r="AB97" s="54" t="s">
        <v>47</v>
      </c>
      <c r="AC97" s="54" t="s">
        <v>48</v>
      </c>
      <c r="AD97" s="54" t="s">
        <v>49</v>
      </c>
      <c r="AE97" s="54" t="s">
        <v>50</v>
      </c>
      <c r="AF97" s="54" t="s">
        <v>51</v>
      </c>
      <c r="AG97" s="54" t="s">
        <v>52</v>
      </c>
      <c r="AH97" s="54" t="s">
        <v>53</v>
      </c>
      <c r="AI97" s="55" t="s">
        <v>54</v>
      </c>
    </row>
    <row r="98" spans="24:35" ht="15.75" thickBot="1" x14ac:dyDescent="0.3">
      <c r="X98" s="56"/>
      <c r="Y98" s="56"/>
      <c r="Z98" s="56"/>
      <c r="AA98" s="56"/>
      <c r="AB98" s="56"/>
      <c r="AC98" s="56"/>
      <c r="AD98" s="56"/>
      <c r="AE98" s="56"/>
      <c r="AF98" s="56"/>
      <c r="AG98" s="56"/>
      <c r="AH98" s="56"/>
      <c r="AI98" s="56"/>
    </row>
    <row r="99" spans="24:35" x14ac:dyDescent="0.25">
      <c r="X99" s="53" t="s">
        <v>43</v>
      </c>
      <c r="Y99" s="54" t="s">
        <v>44</v>
      </c>
      <c r="Z99" s="54" t="s">
        <v>45</v>
      </c>
      <c r="AA99" s="54" t="s">
        <v>46</v>
      </c>
      <c r="AB99" s="54" t="s">
        <v>47</v>
      </c>
      <c r="AC99" s="54" t="s">
        <v>48</v>
      </c>
      <c r="AD99" s="54" t="s">
        <v>49</v>
      </c>
      <c r="AE99" s="54" t="s">
        <v>50</v>
      </c>
      <c r="AF99" s="54" t="s">
        <v>51</v>
      </c>
      <c r="AG99" s="54" t="s">
        <v>52</v>
      </c>
      <c r="AH99" s="54" t="s">
        <v>53</v>
      </c>
      <c r="AI99" s="55" t="s">
        <v>54</v>
      </c>
    </row>
    <row r="100" spans="24:35" x14ac:dyDescent="0.25">
      <c r="X100" s="56"/>
      <c r="Y100" s="56"/>
      <c r="Z100" s="56"/>
      <c r="AA100" s="56"/>
      <c r="AB100" s="56"/>
      <c r="AC100" s="56"/>
      <c r="AD100" s="56"/>
      <c r="AE100" s="56"/>
      <c r="AF100" s="56"/>
      <c r="AG100" s="56"/>
      <c r="AH100" s="56"/>
      <c r="AI100" s="56"/>
    </row>
  </sheetData>
  <autoFilter ref="A4:W12"/>
  <mergeCells count="4">
    <mergeCell ref="M3:N3"/>
    <mergeCell ref="R3:W3"/>
    <mergeCell ref="O3:P3"/>
    <mergeCell ref="X3:AJ3"/>
  </mergeCells>
  <conditionalFormatting sqref="X5:X8 Z5:AI8 Z10:AI12 X10:X12">
    <cfRule type="cellIs" dxfId="3" priority="7" stopIfTrue="1" operator="greaterThan">
      <formula>0</formula>
    </cfRule>
    <cfRule type="cellIs" dxfId="2" priority="8" stopIfTrue="1" operator="equal">
      <formula>0</formula>
    </cfRule>
  </conditionalFormatting>
  <conditionalFormatting sqref="Y5:Y8 Y10:Y12">
    <cfRule type="cellIs" dxfId="1" priority="3" stopIfTrue="1" operator="greaterThan">
      <formula>0</formula>
    </cfRule>
    <cfRule type="cellIs" dxfId="0" priority="4" stopIfTrue="1" operator="equal">
      <formula>0</formula>
    </cfRule>
  </conditionalFormatting>
  <pageMargins left="0.7" right="0.7" top="0.75" bottom="0.75" header="0.3" footer="0.3"/>
  <pageSetup paperSize="9" scale="32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5:J7366"/>
  <sheetViews>
    <sheetView workbookViewId="0">
      <selection activeCell="L16" sqref="L16"/>
    </sheetView>
  </sheetViews>
  <sheetFormatPr baseColWidth="10" defaultRowHeight="15" x14ac:dyDescent="0.25"/>
  <cols>
    <col min="1" max="1" width="21" style="2" customWidth="1"/>
    <col min="2" max="2" width="34.140625" style="2" customWidth="1"/>
    <col min="3" max="3" width="2.140625" style="2" customWidth="1"/>
    <col min="4" max="4" width="2.28515625" style="2" customWidth="1"/>
    <col min="5" max="5" width="21" style="2" customWidth="1"/>
    <col min="6" max="6" width="23.85546875" style="2" customWidth="1"/>
    <col min="7" max="7" width="4.42578125" style="2" customWidth="1"/>
    <col min="8" max="8" width="3.85546875" style="2" customWidth="1"/>
    <col min="9" max="9" width="6.28515625" style="2" customWidth="1"/>
    <col min="10" max="10" width="12.5703125" style="2" customWidth="1"/>
    <col min="11" max="11" width="12.5703125" style="2" bestFit="1" customWidth="1"/>
    <col min="12" max="16384" width="11.42578125" style="2"/>
  </cols>
  <sheetData>
    <row r="5" spans="1:10" x14ac:dyDescent="0.25">
      <c r="A5"/>
      <c r="B5" s="9" t="s">
        <v>22</v>
      </c>
      <c r="C5"/>
      <c r="D5"/>
      <c r="E5"/>
      <c r="F5"/>
      <c r="G5"/>
      <c r="H5"/>
      <c r="I5"/>
      <c r="J5"/>
    </row>
    <row r="6" spans="1:10" x14ac:dyDescent="0.25">
      <c r="A6"/>
      <c r="B6" s="2" t="s">
        <v>0</v>
      </c>
      <c r="C6" s="2" t="s">
        <v>36</v>
      </c>
      <c r="D6" s="2" t="s">
        <v>38</v>
      </c>
      <c r="E6" s="2" t="s">
        <v>21</v>
      </c>
      <c r="F6"/>
      <c r="G6"/>
      <c r="H6"/>
      <c r="I6"/>
      <c r="J6"/>
    </row>
    <row r="7" spans="1:10" x14ac:dyDescent="0.25">
      <c r="A7" t="s">
        <v>23</v>
      </c>
      <c r="B7" s="11">
        <v>1</v>
      </c>
      <c r="C7" s="11"/>
      <c r="D7" s="11"/>
      <c r="E7" s="11">
        <v>1</v>
      </c>
      <c r="F7"/>
      <c r="G7"/>
      <c r="H7"/>
      <c r="I7"/>
      <c r="J7"/>
    </row>
    <row r="8" spans="1:10" x14ac:dyDescent="0.25">
      <c r="A8"/>
      <c r="B8"/>
      <c r="C8"/>
      <c r="D8"/>
      <c r="E8"/>
      <c r="F8"/>
      <c r="G8"/>
      <c r="H8"/>
      <c r="I8"/>
      <c r="J8"/>
    </row>
    <row r="13" spans="1:10" x14ac:dyDescent="0.25">
      <c r="A13" s="9" t="s">
        <v>20</v>
      </c>
      <c r="B13" t="s">
        <v>23</v>
      </c>
      <c r="E13" s="9" t="s">
        <v>20</v>
      </c>
      <c r="F13" t="s">
        <v>23</v>
      </c>
    </row>
    <row r="14" spans="1:10" x14ac:dyDescent="0.25">
      <c r="A14" s="8" t="s">
        <v>0</v>
      </c>
      <c r="B14" s="11">
        <v>1</v>
      </c>
      <c r="E14" s="8" t="s">
        <v>0</v>
      </c>
      <c r="F14" s="11">
        <v>1</v>
      </c>
    </row>
    <row r="15" spans="1:10" x14ac:dyDescent="0.25">
      <c r="A15" s="10" t="s">
        <v>1</v>
      </c>
      <c r="B15" s="11">
        <v>1</v>
      </c>
      <c r="E15" s="8" t="s">
        <v>36</v>
      </c>
      <c r="F15" s="11"/>
    </row>
    <row r="16" spans="1:10" x14ac:dyDescent="0.25">
      <c r="A16" s="8" t="s">
        <v>36</v>
      </c>
      <c r="B16" s="11"/>
      <c r="E16" s="8" t="s">
        <v>38</v>
      </c>
      <c r="F16" s="11"/>
    </row>
    <row r="17" spans="1:10" x14ac:dyDescent="0.25">
      <c r="A17" s="10" t="s">
        <v>37</v>
      </c>
      <c r="B17" s="11"/>
      <c r="E17" s="8" t="s">
        <v>21</v>
      </c>
      <c r="F17" s="11">
        <v>1</v>
      </c>
    </row>
    <row r="18" spans="1:10" x14ac:dyDescent="0.25">
      <c r="A18" s="8" t="s">
        <v>38</v>
      </c>
      <c r="B18" s="11"/>
    </row>
    <row r="19" spans="1:10" x14ac:dyDescent="0.25">
      <c r="A19" s="10" t="s">
        <v>39</v>
      </c>
      <c r="B19" s="11"/>
    </row>
    <row r="20" spans="1:10" x14ac:dyDescent="0.25">
      <c r="A20" s="8" t="s">
        <v>21</v>
      </c>
      <c r="B20" s="11">
        <v>1</v>
      </c>
    </row>
    <row r="21" spans="1:10" x14ac:dyDescent="0.25">
      <c r="A21"/>
      <c r="B21"/>
    </row>
    <row r="22" spans="1:10" x14ac:dyDescent="0.25">
      <c r="A22"/>
      <c r="B22"/>
    </row>
    <row r="23" spans="1:10" x14ac:dyDescent="0.25">
      <c r="A23"/>
      <c r="B23"/>
    </row>
    <row r="24" spans="1:10" x14ac:dyDescent="0.25">
      <c r="A24"/>
      <c r="B24"/>
    </row>
    <row r="25" spans="1:10" x14ac:dyDescent="0.25">
      <c r="A25"/>
      <c r="B25"/>
      <c r="E25" s="9" t="s">
        <v>25</v>
      </c>
      <c r="F25" s="9" t="s">
        <v>22</v>
      </c>
      <c r="G25"/>
      <c r="H25"/>
      <c r="I25"/>
      <c r="J25"/>
    </row>
    <row r="26" spans="1:10" x14ac:dyDescent="0.25">
      <c r="A26"/>
      <c r="B26"/>
      <c r="E26" s="9" t="s">
        <v>20</v>
      </c>
      <c r="F26" s="2" t="s">
        <v>12</v>
      </c>
      <c r="G26" s="2" t="s">
        <v>19</v>
      </c>
      <c r="H26" s="2" t="s">
        <v>18</v>
      </c>
      <c r="I26" s="2" t="s">
        <v>24</v>
      </c>
      <c r="J26" s="2" t="s">
        <v>21</v>
      </c>
    </row>
    <row r="27" spans="1:10" x14ac:dyDescent="0.25">
      <c r="A27"/>
      <c r="B27"/>
      <c r="E27" s="8" t="s">
        <v>0</v>
      </c>
      <c r="F27" s="11">
        <v>1</v>
      </c>
      <c r="G27" s="11"/>
      <c r="H27" s="11"/>
      <c r="I27" s="11"/>
      <c r="J27" s="11">
        <v>1</v>
      </c>
    </row>
    <row r="28" spans="1:10" x14ac:dyDescent="0.25">
      <c r="A28"/>
      <c r="B28"/>
      <c r="E28" s="10" t="s">
        <v>1</v>
      </c>
      <c r="F28" s="11">
        <v>1</v>
      </c>
      <c r="G28" s="11"/>
      <c r="H28" s="11"/>
      <c r="I28" s="11"/>
      <c r="J28" s="11">
        <v>1</v>
      </c>
    </row>
    <row r="29" spans="1:10" x14ac:dyDescent="0.25">
      <c r="A29"/>
      <c r="B29"/>
      <c r="E29" s="8" t="s">
        <v>36</v>
      </c>
      <c r="F29" s="11"/>
      <c r="G29" s="11">
        <v>2</v>
      </c>
      <c r="H29" s="11">
        <v>2</v>
      </c>
      <c r="I29" s="11"/>
      <c r="J29" s="11">
        <v>4</v>
      </c>
    </row>
    <row r="30" spans="1:10" x14ac:dyDescent="0.25">
      <c r="A30"/>
      <c r="B30"/>
      <c r="E30" s="10" t="s">
        <v>37</v>
      </c>
      <c r="F30" s="11"/>
      <c r="G30" s="11">
        <v>2</v>
      </c>
      <c r="H30" s="11">
        <v>2</v>
      </c>
      <c r="I30" s="11"/>
      <c r="J30" s="11">
        <v>4</v>
      </c>
    </row>
    <row r="31" spans="1:10" x14ac:dyDescent="0.25">
      <c r="A31"/>
      <c r="B31"/>
      <c r="E31" s="8" t="s">
        <v>38</v>
      </c>
      <c r="F31" s="11"/>
      <c r="G31" s="11"/>
      <c r="H31" s="11"/>
      <c r="I31" s="11"/>
      <c r="J31" s="11"/>
    </row>
    <row r="32" spans="1:10" x14ac:dyDescent="0.25">
      <c r="A32"/>
      <c r="B32"/>
      <c r="E32" s="10" t="s">
        <v>39</v>
      </c>
      <c r="F32" s="11"/>
      <c r="G32" s="11"/>
      <c r="H32" s="11"/>
      <c r="I32" s="11"/>
      <c r="J32" s="11"/>
    </row>
    <row r="33" spans="1:10" x14ac:dyDescent="0.25">
      <c r="A33"/>
      <c r="B33"/>
      <c r="E33" s="8" t="s">
        <v>21</v>
      </c>
      <c r="F33" s="11">
        <v>1</v>
      </c>
      <c r="G33" s="11">
        <v>2</v>
      </c>
      <c r="H33" s="11">
        <v>2</v>
      </c>
      <c r="I33" s="11"/>
      <c r="J33" s="11">
        <v>5</v>
      </c>
    </row>
    <row r="34" spans="1:10" x14ac:dyDescent="0.25">
      <c r="A34"/>
      <c r="B34"/>
      <c r="E34"/>
      <c r="F34"/>
      <c r="G34"/>
      <c r="H34"/>
      <c r="I34"/>
      <c r="J34"/>
    </row>
    <row r="35" spans="1:10" x14ac:dyDescent="0.25">
      <c r="A35"/>
      <c r="B35"/>
      <c r="E35"/>
      <c r="F35"/>
      <c r="G35"/>
      <c r="H35"/>
      <c r="I35"/>
      <c r="J35"/>
    </row>
    <row r="36" spans="1:10" x14ac:dyDescent="0.25">
      <c r="A36"/>
      <c r="B36"/>
      <c r="E36"/>
      <c r="F36"/>
      <c r="G36"/>
      <c r="H36"/>
      <c r="I36"/>
      <c r="J36"/>
    </row>
    <row r="37" spans="1:10" x14ac:dyDescent="0.25">
      <c r="A37"/>
      <c r="B37"/>
      <c r="E37"/>
      <c r="F37"/>
      <c r="G37"/>
      <c r="H37"/>
      <c r="I37"/>
      <c r="J37"/>
    </row>
    <row r="38" spans="1:10" x14ac:dyDescent="0.25">
      <c r="A38"/>
      <c r="B38"/>
      <c r="E38"/>
      <c r="F38"/>
      <c r="G38"/>
      <c r="H38"/>
      <c r="I38"/>
      <c r="J38"/>
    </row>
    <row r="39" spans="1:10" x14ac:dyDescent="0.25">
      <c r="A39"/>
      <c r="B39"/>
      <c r="E39"/>
      <c r="F39"/>
      <c r="G39"/>
      <c r="H39"/>
      <c r="I39"/>
      <c r="J39"/>
    </row>
    <row r="40" spans="1:10" x14ac:dyDescent="0.25">
      <c r="E40"/>
      <c r="F40"/>
      <c r="G40"/>
      <c r="H40"/>
      <c r="I40"/>
      <c r="J40"/>
    </row>
    <row r="41" spans="1:10" x14ac:dyDescent="0.25">
      <c r="E41"/>
      <c r="F41"/>
      <c r="G41"/>
      <c r="H41"/>
      <c r="I41"/>
      <c r="J41"/>
    </row>
    <row r="42" spans="1:10" x14ac:dyDescent="0.25">
      <c r="E42"/>
      <c r="F42"/>
      <c r="G42"/>
      <c r="H42"/>
      <c r="I42"/>
      <c r="J42"/>
    </row>
    <row r="43" spans="1:10" x14ac:dyDescent="0.25">
      <c r="E43"/>
      <c r="F43"/>
      <c r="G43"/>
      <c r="H43"/>
      <c r="I43"/>
      <c r="J43"/>
    </row>
    <row r="44" spans="1:10" x14ac:dyDescent="0.25">
      <c r="E44"/>
      <c r="F44"/>
      <c r="G44"/>
      <c r="H44"/>
      <c r="I44"/>
      <c r="J44"/>
    </row>
    <row r="45" spans="1:10" x14ac:dyDescent="0.25">
      <c r="E45"/>
      <c r="F45"/>
      <c r="G45"/>
      <c r="H45"/>
      <c r="I45"/>
      <c r="J45"/>
    </row>
    <row r="71" spans="1:2" x14ac:dyDescent="0.25">
      <c r="A71" s="8"/>
      <c r="B71" s="11"/>
    </row>
    <row r="72" spans="1:2" x14ac:dyDescent="0.25">
      <c r="A72" s="10"/>
      <c r="B72" s="11"/>
    </row>
    <row r="73" spans="1:2" x14ac:dyDescent="0.25">
      <c r="A73" s="12"/>
      <c r="B73" s="11"/>
    </row>
    <row r="74" spans="1:2" x14ac:dyDescent="0.25">
      <c r="A74" s="35"/>
      <c r="B74" s="11"/>
    </row>
    <row r="75" spans="1:2" x14ac:dyDescent="0.25">
      <c r="A75" s="35"/>
      <c r="B75" s="11"/>
    </row>
    <row r="76" spans="1:2" x14ac:dyDescent="0.25">
      <c r="A76" s="12"/>
      <c r="B76" s="11"/>
    </row>
    <row r="77" spans="1:2" x14ac:dyDescent="0.25">
      <c r="A77" s="35"/>
      <c r="B77" s="11"/>
    </row>
    <row r="78" spans="1:2" x14ac:dyDescent="0.25">
      <c r="A78" s="12"/>
      <c r="B78" s="11"/>
    </row>
    <row r="79" spans="1:2" x14ac:dyDescent="0.25">
      <c r="A79" s="35"/>
      <c r="B79" s="11"/>
    </row>
    <row r="80" spans="1:2" x14ac:dyDescent="0.25">
      <c r="A80" s="12"/>
      <c r="B80" s="11"/>
    </row>
    <row r="81" spans="1:2" x14ac:dyDescent="0.25">
      <c r="A81" s="35"/>
      <c r="B81" s="11"/>
    </row>
    <row r="82" spans="1:2" x14ac:dyDescent="0.25">
      <c r="A82" s="35"/>
      <c r="B82" s="11"/>
    </row>
    <row r="83" spans="1:2" x14ac:dyDescent="0.25">
      <c r="A83" s="35"/>
      <c r="B83" s="11"/>
    </row>
    <row r="84" spans="1:2" x14ac:dyDescent="0.25">
      <c r="A84" s="35"/>
      <c r="B84" s="11"/>
    </row>
    <row r="85" spans="1:2" x14ac:dyDescent="0.25">
      <c r="A85" s="35"/>
      <c r="B85" s="11"/>
    </row>
    <row r="86" spans="1:2" x14ac:dyDescent="0.25">
      <c r="A86" s="12"/>
      <c r="B86" s="11"/>
    </row>
    <row r="87" spans="1:2" x14ac:dyDescent="0.25">
      <c r="A87" s="35"/>
      <c r="B87" s="11"/>
    </row>
    <row r="88" spans="1:2" x14ac:dyDescent="0.25">
      <c r="A88" s="35"/>
      <c r="B88" s="11"/>
    </row>
    <row r="89" spans="1:2" x14ac:dyDescent="0.25">
      <c r="A89" s="35"/>
      <c r="B89" s="11"/>
    </row>
    <row r="90" spans="1:2" x14ac:dyDescent="0.25">
      <c r="A90" s="35"/>
      <c r="B90" s="11"/>
    </row>
    <row r="91" spans="1:2" x14ac:dyDescent="0.25">
      <c r="A91" s="35"/>
      <c r="B91" s="11"/>
    </row>
    <row r="92" spans="1:2" x14ac:dyDescent="0.25">
      <c r="A92" s="35"/>
      <c r="B92" s="11"/>
    </row>
    <row r="93" spans="1:2" x14ac:dyDescent="0.25">
      <c r="A93" s="12"/>
      <c r="B93" s="11"/>
    </row>
    <row r="94" spans="1:2" x14ac:dyDescent="0.25">
      <c r="A94" s="35"/>
      <c r="B94" s="11"/>
    </row>
    <row r="95" spans="1:2" x14ac:dyDescent="0.25">
      <c r="A95" s="35"/>
      <c r="B95" s="11"/>
    </row>
    <row r="96" spans="1:2" x14ac:dyDescent="0.25">
      <c r="A96" s="35"/>
      <c r="B96" s="11"/>
    </row>
    <row r="97" spans="1:2" x14ac:dyDescent="0.25">
      <c r="A97" s="35"/>
      <c r="B97" s="11"/>
    </row>
    <row r="98" spans="1:2" x14ac:dyDescent="0.25">
      <c r="A98" s="12"/>
      <c r="B98" s="11"/>
    </row>
    <row r="99" spans="1:2" x14ac:dyDescent="0.25">
      <c r="A99" s="35"/>
      <c r="B99" s="11"/>
    </row>
    <row r="100" spans="1:2" x14ac:dyDescent="0.25">
      <c r="A100" s="35"/>
      <c r="B100" s="11"/>
    </row>
    <row r="101" spans="1:2" x14ac:dyDescent="0.25">
      <c r="A101" s="35"/>
      <c r="B101" s="11"/>
    </row>
    <row r="102" spans="1:2" x14ac:dyDescent="0.25">
      <c r="A102" s="35"/>
      <c r="B102" s="11"/>
    </row>
    <row r="103" spans="1:2" x14ac:dyDescent="0.25">
      <c r="A103" s="35"/>
      <c r="B103" s="11"/>
    </row>
    <row r="104" spans="1:2" x14ac:dyDescent="0.25">
      <c r="A104" s="12"/>
      <c r="B104" s="11"/>
    </row>
    <row r="105" spans="1:2" x14ac:dyDescent="0.25">
      <c r="A105" s="35"/>
      <c r="B105" s="11"/>
    </row>
    <row r="106" spans="1:2" x14ac:dyDescent="0.25">
      <c r="A106" s="35"/>
      <c r="B106" s="11"/>
    </row>
    <row r="107" spans="1:2" x14ac:dyDescent="0.25">
      <c r="A107" s="35"/>
      <c r="B107" s="11"/>
    </row>
    <row r="108" spans="1:2" x14ac:dyDescent="0.25">
      <c r="A108" s="35"/>
      <c r="B108" s="11"/>
    </row>
    <row r="109" spans="1:2" x14ac:dyDescent="0.25">
      <c r="A109" s="35"/>
      <c r="B109" s="11"/>
    </row>
    <row r="110" spans="1:2" x14ac:dyDescent="0.25">
      <c r="A110" s="35"/>
      <c r="B110" s="11"/>
    </row>
    <row r="111" spans="1:2" x14ac:dyDescent="0.25">
      <c r="A111" s="35"/>
      <c r="B111" s="11"/>
    </row>
    <row r="112" spans="1:2" x14ac:dyDescent="0.25">
      <c r="A112" s="12"/>
      <c r="B112" s="11"/>
    </row>
    <row r="113" spans="1:2" x14ac:dyDescent="0.25">
      <c r="A113" s="35"/>
      <c r="B113" s="11"/>
    </row>
    <row r="114" spans="1:2" x14ac:dyDescent="0.25">
      <c r="A114" s="35"/>
      <c r="B114" s="11"/>
    </row>
    <row r="115" spans="1:2" x14ac:dyDescent="0.25">
      <c r="A115" s="35"/>
      <c r="B115" s="11"/>
    </row>
    <row r="116" spans="1:2" x14ac:dyDescent="0.25">
      <c r="A116" s="35"/>
      <c r="B116" s="11"/>
    </row>
    <row r="117" spans="1:2" x14ac:dyDescent="0.25">
      <c r="A117" s="12"/>
      <c r="B117" s="11"/>
    </row>
    <row r="118" spans="1:2" x14ac:dyDescent="0.25">
      <c r="A118" s="35"/>
      <c r="B118" s="11"/>
    </row>
    <row r="119" spans="1:2" x14ac:dyDescent="0.25">
      <c r="A119" s="35"/>
      <c r="B119" s="11"/>
    </row>
    <row r="120" spans="1:2" x14ac:dyDescent="0.25">
      <c r="A120" s="35"/>
      <c r="B120" s="11"/>
    </row>
    <row r="121" spans="1:2" x14ac:dyDescent="0.25">
      <c r="A121" s="35"/>
      <c r="B121" s="11"/>
    </row>
    <row r="122" spans="1:2" x14ac:dyDescent="0.25">
      <c r="A122" s="35"/>
      <c r="B122" s="11"/>
    </row>
    <row r="123" spans="1:2" x14ac:dyDescent="0.25">
      <c r="A123" s="35"/>
      <c r="B123" s="11"/>
    </row>
    <row r="124" spans="1:2" x14ac:dyDescent="0.25">
      <c r="A124" s="35"/>
      <c r="B124" s="11"/>
    </row>
    <row r="125" spans="1:2" x14ac:dyDescent="0.25">
      <c r="A125" s="12"/>
      <c r="B125" s="11"/>
    </row>
    <row r="126" spans="1:2" x14ac:dyDescent="0.25">
      <c r="A126" s="35"/>
      <c r="B126" s="11"/>
    </row>
    <row r="127" spans="1:2" x14ac:dyDescent="0.25">
      <c r="A127" s="35"/>
      <c r="B127" s="11"/>
    </row>
    <row r="128" spans="1:2" x14ac:dyDescent="0.25">
      <c r="A128" s="35"/>
      <c r="B128" s="11"/>
    </row>
    <row r="129" spans="1:2" x14ac:dyDescent="0.25">
      <c r="A129" s="35"/>
      <c r="B129" s="11"/>
    </row>
    <row r="130" spans="1:2" x14ac:dyDescent="0.25">
      <c r="A130" s="35"/>
      <c r="B130" s="11"/>
    </row>
    <row r="131" spans="1:2" x14ac:dyDescent="0.25">
      <c r="A131" s="35"/>
      <c r="B131" s="11"/>
    </row>
    <row r="132" spans="1:2" x14ac:dyDescent="0.25">
      <c r="A132" s="35"/>
      <c r="B132" s="11"/>
    </row>
    <row r="133" spans="1:2" x14ac:dyDescent="0.25">
      <c r="A133" s="35"/>
      <c r="B133" s="11"/>
    </row>
    <row r="134" spans="1:2" x14ac:dyDescent="0.25">
      <c r="A134" s="35"/>
      <c r="B134" s="11"/>
    </row>
    <row r="135" spans="1:2" x14ac:dyDescent="0.25">
      <c r="A135" s="12"/>
      <c r="B135" s="11"/>
    </row>
    <row r="136" spans="1:2" x14ac:dyDescent="0.25">
      <c r="A136" s="35"/>
      <c r="B136" s="11"/>
    </row>
    <row r="137" spans="1:2" x14ac:dyDescent="0.25">
      <c r="A137" s="35"/>
      <c r="B137" s="11"/>
    </row>
    <row r="138" spans="1:2" x14ac:dyDescent="0.25">
      <c r="A138" s="35"/>
      <c r="B138" s="11"/>
    </row>
    <row r="139" spans="1:2" x14ac:dyDescent="0.25">
      <c r="A139" s="12"/>
      <c r="B139" s="11"/>
    </row>
    <row r="140" spans="1:2" x14ac:dyDescent="0.25">
      <c r="A140" s="35"/>
      <c r="B140" s="11"/>
    </row>
    <row r="141" spans="1:2" x14ac:dyDescent="0.25">
      <c r="A141" s="35"/>
      <c r="B141" s="11"/>
    </row>
    <row r="142" spans="1:2" x14ac:dyDescent="0.25">
      <c r="A142" s="35"/>
      <c r="B142" s="11"/>
    </row>
    <row r="143" spans="1:2" x14ac:dyDescent="0.25">
      <c r="A143" s="12"/>
      <c r="B143" s="11"/>
    </row>
    <row r="144" spans="1:2" x14ac:dyDescent="0.25">
      <c r="A144" s="35"/>
      <c r="B144" s="11"/>
    </row>
    <row r="145" spans="1:2" x14ac:dyDescent="0.25">
      <c r="A145" s="35"/>
      <c r="B145" s="11"/>
    </row>
    <row r="146" spans="1:2" x14ac:dyDescent="0.25">
      <c r="A146" s="35"/>
      <c r="B146" s="11"/>
    </row>
    <row r="147" spans="1:2" x14ac:dyDescent="0.25">
      <c r="A147" s="35"/>
      <c r="B147" s="11"/>
    </row>
    <row r="148" spans="1:2" x14ac:dyDescent="0.25">
      <c r="A148" s="35"/>
      <c r="B148" s="11"/>
    </row>
    <row r="149" spans="1:2" x14ac:dyDescent="0.25">
      <c r="A149" s="35"/>
      <c r="B149" s="11"/>
    </row>
    <row r="150" spans="1:2" x14ac:dyDescent="0.25">
      <c r="A150" s="35"/>
      <c r="B150" s="11"/>
    </row>
    <row r="151" spans="1:2" x14ac:dyDescent="0.25">
      <c r="A151" s="12"/>
      <c r="B151" s="11"/>
    </row>
    <row r="152" spans="1:2" x14ac:dyDescent="0.25">
      <c r="A152" s="35"/>
      <c r="B152" s="11"/>
    </row>
    <row r="153" spans="1:2" x14ac:dyDescent="0.25">
      <c r="A153" s="35"/>
      <c r="B153" s="11"/>
    </row>
    <row r="154" spans="1:2" x14ac:dyDescent="0.25">
      <c r="A154" s="12"/>
      <c r="B154" s="11"/>
    </row>
    <row r="155" spans="1:2" x14ac:dyDescent="0.25">
      <c r="A155" s="35"/>
      <c r="B155" s="11"/>
    </row>
    <row r="156" spans="1:2" x14ac:dyDescent="0.25">
      <c r="A156" s="35"/>
      <c r="B156" s="11"/>
    </row>
    <row r="157" spans="1:2" x14ac:dyDescent="0.25">
      <c r="A157" s="35"/>
      <c r="B157" s="11"/>
    </row>
    <row r="158" spans="1:2" x14ac:dyDescent="0.25">
      <c r="A158" s="8"/>
      <c r="B158" s="11"/>
    </row>
    <row r="159" spans="1:2" x14ac:dyDescent="0.25">
      <c r="A159" s="10"/>
      <c r="B159" s="11"/>
    </row>
    <row r="160" spans="1:2" x14ac:dyDescent="0.25">
      <c r="A160" s="12"/>
      <c r="B160" s="11"/>
    </row>
    <row r="161" spans="1:2" x14ac:dyDescent="0.25">
      <c r="A161" s="35"/>
      <c r="B161" s="11"/>
    </row>
    <row r="162" spans="1:2" x14ac:dyDescent="0.25">
      <c r="A162" s="35"/>
      <c r="B162" s="11"/>
    </row>
    <row r="163" spans="1:2" x14ac:dyDescent="0.25">
      <c r="A163" s="12"/>
      <c r="B163" s="11"/>
    </row>
    <row r="164" spans="1:2" x14ac:dyDescent="0.25">
      <c r="A164" s="35"/>
      <c r="B164" s="11"/>
    </row>
    <row r="165" spans="1:2" x14ac:dyDescent="0.25">
      <c r="A165" s="12"/>
      <c r="B165" s="11"/>
    </row>
    <row r="166" spans="1:2" x14ac:dyDescent="0.25">
      <c r="A166" s="35"/>
      <c r="B166" s="11"/>
    </row>
    <row r="167" spans="1:2" x14ac:dyDescent="0.25">
      <c r="A167" s="35"/>
      <c r="B167" s="11"/>
    </row>
    <row r="168" spans="1:2" x14ac:dyDescent="0.25">
      <c r="A168" s="35"/>
      <c r="B168" s="11"/>
    </row>
    <row r="169" spans="1:2" x14ac:dyDescent="0.25">
      <c r="A169" s="35"/>
      <c r="B169" s="11"/>
    </row>
    <row r="170" spans="1:2" x14ac:dyDescent="0.25">
      <c r="A170" s="35"/>
      <c r="B170" s="11"/>
    </row>
    <row r="171" spans="1:2" x14ac:dyDescent="0.25">
      <c r="A171" s="12"/>
      <c r="B171" s="11"/>
    </row>
    <row r="172" spans="1:2" x14ac:dyDescent="0.25">
      <c r="A172" s="35"/>
      <c r="B172" s="11"/>
    </row>
    <row r="173" spans="1:2" x14ac:dyDescent="0.25">
      <c r="A173" s="35"/>
      <c r="B173" s="11"/>
    </row>
    <row r="174" spans="1:2" x14ac:dyDescent="0.25">
      <c r="A174" s="35"/>
      <c r="B174" s="11"/>
    </row>
    <row r="175" spans="1:2" x14ac:dyDescent="0.25">
      <c r="A175" s="12"/>
      <c r="B175" s="11"/>
    </row>
    <row r="176" spans="1:2" x14ac:dyDescent="0.25">
      <c r="A176" s="35"/>
      <c r="B176" s="11"/>
    </row>
    <row r="177" spans="1:2" x14ac:dyDescent="0.25">
      <c r="A177" s="12"/>
      <c r="B177" s="11"/>
    </row>
    <row r="178" spans="1:2" x14ac:dyDescent="0.25">
      <c r="A178" s="35"/>
      <c r="B178" s="11"/>
    </row>
    <row r="179" spans="1:2" x14ac:dyDescent="0.25">
      <c r="A179" s="12"/>
      <c r="B179" s="11"/>
    </row>
    <row r="180" spans="1:2" x14ac:dyDescent="0.25">
      <c r="A180" s="35"/>
      <c r="B180" s="11"/>
    </row>
    <row r="181" spans="1:2" x14ac:dyDescent="0.25">
      <c r="A181" s="35"/>
      <c r="B181" s="11"/>
    </row>
    <row r="182" spans="1:2" x14ac:dyDescent="0.25">
      <c r="A182" s="12"/>
      <c r="B182" s="11"/>
    </row>
    <row r="183" spans="1:2" x14ac:dyDescent="0.25">
      <c r="A183" s="35"/>
      <c r="B183" s="11"/>
    </row>
    <row r="184" spans="1:2" x14ac:dyDescent="0.25">
      <c r="A184" s="35"/>
      <c r="B184" s="11"/>
    </row>
    <row r="185" spans="1:2" x14ac:dyDescent="0.25">
      <c r="A185" s="35"/>
      <c r="B185" s="11"/>
    </row>
    <row r="186" spans="1:2" x14ac:dyDescent="0.25">
      <c r="A186" s="12"/>
      <c r="B186" s="11"/>
    </row>
    <row r="187" spans="1:2" x14ac:dyDescent="0.25">
      <c r="A187" s="35"/>
      <c r="B187" s="11"/>
    </row>
    <row r="188" spans="1:2" x14ac:dyDescent="0.25">
      <c r="A188" s="12"/>
      <c r="B188" s="11"/>
    </row>
    <row r="189" spans="1:2" x14ac:dyDescent="0.25">
      <c r="A189" s="35"/>
      <c r="B189" s="11"/>
    </row>
    <row r="190" spans="1:2" x14ac:dyDescent="0.25">
      <c r="A190" s="35"/>
      <c r="B190" s="11"/>
    </row>
    <row r="191" spans="1:2" x14ac:dyDescent="0.25">
      <c r="A191" s="35"/>
      <c r="B191" s="11"/>
    </row>
    <row r="192" spans="1:2" x14ac:dyDescent="0.25">
      <c r="A192" s="35"/>
      <c r="B192" s="11"/>
    </row>
    <row r="193" spans="1:2" x14ac:dyDescent="0.25">
      <c r="A193" s="35"/>
      <c r="B193" s="11"/>
    </row>
    <row r="194" spans="1:2" x14ac:dyDescent="0.25">
      <c r="A194" s="12"/>
      <c r="B194" s="11"/>
    </row>
    <row r="195" spans="1:2" x14ac:dyDescent="0.25">
      <c r="A195" s="35"/>
      <c r="B195" s="11"/>
    </row>
    <row r="196" spans="1:2" x14ac:dyDescent="0.25">
      <c r="A196" s="12"/>
      <c r="B196" s="11"/>
    </row>
    <row r="197" spans="1:2" x14ac:dyDescent="0.25">
      <c r="A197" s="35"/>
      <c r="B197" s="11"/>
    </row>
    <row r="198" spans="1:2" x14ac:dyDescent="0.25">
      <c r="A198" s="35"/>
      <c r="B198" s="11"/>
    </row>
    <row r="199" spans="1:2" x14ac:dyDescent="0.25">
      <c r="A199" s="35"/>
      <c r="B199" s="11"/>
    </row>
    <row r="200" spans="1:2" x14ac:dyDescent="0.25">
      <c r="A200" s="35"/>
      <c r="B200" s="11"/>
    </row>
    <row r="201" spans="1:2" x14ac:dyDescent="0.25">
      <c r="A201" s="35"/>
      <c r="B201" s="11"/>
    </row>
    <row r="202" spans="1:2" x14ac:dyDescent="0.25">
      <c r="A202" s="12"/>
      <c r="B202" s="11"/>
    </row>
    <row r="203" spans="1:2" x14ac:dyDescent="0.25">
      <c r="A203" s="35"/>
      <c r="B203" s="11"/>
    </row>
    <row r="204" spans="1:2" x14ac:dyDescent="0.25">
      <c r="A204" s="12"/>
      <c r="B204" s="11"/>
    </row>
    <row r="205" spans="1:2" x14ac:dyDescent="0.25">
      <c r="A205" s="35"/>
      <c r="B205" s="11"/>
    </row>
    <row r="206" spans="1:2" x14ac:dyDescent="0.25">
      <c r="A206" s="35"/>
      <c r="B206" s="11"/>
    </row>
    <row r="207" spans="1:2" x14ac:dyDescent="0.25">
      <c r="A207" s="35"/>
      <c r="B207" s="11"/>
    </row>
    <row r="208" spans="1:2" x14ac:dyDescent="0.25">
      <c r="A208" s="12"/>
      <c r="B208" s="11"/>
    </row>
    <row r="209" spans="1:2" x14ac:dyDescent="0.25">
      <c r="A209" s="35"/>
      <c r="B209" s="11"/>
    </row>
    <row r="210" spans="1:2" x14ac:dyDescent="0.25">
      <c r="A210" s="8"/>
      <c r="B210" s="11"/>
    </row>
    <row r="7349" spans="1:3" x14ac:dyDescent="0.25">
      <c r="A7349" s="23"/>
      <c r="B7349" s="24"/>
      <c r="C7349" s="25"/>
    </row>
    <row r="7350" spans="1:3" x14ac:dyDescent="0.25">
      <c r="A7350" s="26"/>
      <c r="B7350" s="27"/>
      <c r="C7350" s="28"/>
    </row>
    <row r="7351" spans="1:3" x14ac:dyDescent="0.25">
      <c r="A7351" s="26"/>
      <c r="B7351" s="27"/>
      <c r="C7351" s="28"/>
    </row>
    <row r="7352" spans="1:3" x14ac:dyDescent="0.25">
      <c r="A7352" s="26"/>
      <c r="B7352" s="27"/>
      <c r="C7352" s="28"/>
    </row>
    <row r="7353" spans="1:3" x14ac:dyDescent="0.25">
      <c r="A7353" s="26"/>
      <c r="B7353" s="27"/>
      <c r="C7353" s="28"/>
    </row>
    <row r="7354" spans="1:3" x14ac:dyDescent="0.25">
      <c r="A7354" s="26"/>
      <c r="B7354" s="27"/>
      <c r="C7354" s="28"/>
    </row>
    <row r="7355" spans="1:3" x14ac:dyDescent="0.25">
      <c r="A7355" s="26"/>
      <c r="B7355" s="27"/>
      <c r="C7355" s="28"/>
    </row>
    <row r="7356" spans="1:3" x14ac:dyDescent="0.25">
      <c r="A7356" s="26"/>
      <c r="B7356" s="27"/>
      <c r="C7356" s="28"/>
    </row>
    <row r="7357" spans="1:3" x14ac:dyDescent="0.25">
      <c r="A7357" s="26"/>
      <c r="B7357" s="27"/>
      <c r="C7357" s="28"/>
    </row>
    <row r="7358" spans="1:3" x14ac:dyDescent="0.25">
      <c r="A7358" s="26"/>
      <c r="B7358" s="27"/>
      <c r="C7358" s="28"/>
    </row>
    <row r="7359" spans="1:3" x14ac:dyDescent="0.25">
      <c r="A7359" s="26"/>
      <c r="B7359" s="27"/>
      <c r="C7359" s="28"/>
    </row>
    <row r="7360" spans="1:3" x14ac:dyDescent="0.25">
      <c r="A7360" s="26"/>
      <c r="B7360" s="27"/>
      <c r="C7360" s="28"/>
    </row>
    <row r="7361" spans="1:3" x14ac:dyDescent="0.25">
      <c r="A7361" s="26"/>
      <c r="B7361" s="27"/>
      <c r="C7361" s="28"/>
    </row>
    <row r="7362" spans="1:3" x14ac:dyDescent="0.25">
      <c r="A7362" s="26"/>
      <c r="B7362" s="27"/>
      <c r="C7362" s="28"/>
    </row>
    <row r="7363" spans="1:3" x14ac:dyDescent="0.25">
      <c r="A7363" s="26"/>
      <c r="B7363" s="27"/>
      <c r="C7363" s="28"/>
    </row>
    <row r="7364" spans="1:3" x14ac:dyDescent="0.25">
      <c r="A7364" s="26"/>
      <c r="B7364" s="27"/>
      <c r="C7364" s="28"/>
    </row>
    <row r="7365" spans="1:3" x14ac:dyDescent="0.25">
      <c r="A7365" s="26"/>
      <c r="B7365" s="27"/>
      <c r="C7365" s="28"/>
    </row>
    <row r="7366" spans="1:3" x14ac:dyDescent="0.25">
      <c r="A7366" s="29"/>
      <c r="B7366" s="30"/>
      <c r="C7366" s="31"/>
    </row>
  </sheetData>
  <pageMargins left="0.7" right="0.7" top="0.75" bottom="0.75" header="0.3" footer="0.3"/>
  <pageSetup paperSize="9" scale="10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Trame DD</vt:lpstr>
      <vt:lpstr>Tab croisé </vt:lpstr>
    </vt:vector>
  </TitlesOfParts>
  <Company>Vinci Construction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DELACOUR Marianne</dc:creator>
  <cp:lastModifiedBy>DELACOUR Marianne</cp:lastModifiedBy>
  <cp:lastPrinted>2015-01-21T13:43:04Z</cp:lastPrinted>
  <dcterms:created xsi:type="dcterms:W3CDTF">2014-01-03T10:12:00Z</dcterms:created>
  <dcterms:modified xsi:type="dcterms:W3CDTF">2015-01-30T14:49:31Z</dcterms:modified>
</cp:coreProperties>
</file>