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120" yWindow="240" windowWidth="23715" windowHeight="9915" activeTab="3"/>
  </bookViews>
  <sheets>
    <sheet name="liste" sheetId="1" r:id="rId1"/>
    <sheet name="Parametrage" sheetId="7" r:id="rId2"/>
    <sheet name="Accueil" sheetId="2" r:id="rId3"/>
    <sheet name="EmInfo" sheetId="4" r:id="rId4"/>
    <sheet name="EmCCF" sheetId="6" r:id="rId5"/>
  </sheets>
  <definedNames>
    <definedName name="_xlnm._FilterDatabase" localSheetId="0" hidden="1">liste!$D$1:$D$313</definedName>
    <definedName name="Classe">Accueil!$F$7</definedName>
    <definedName name="Classes">OFFSET(liste!$D1048568:$D992,,,COUNTA(liste!$D:$D)-2)</definedName>
    <definedName name="ClassesCCF">Accueil!$Q$5:$AN$5</definedName>
    <definedName name="DebAM">Parametrage!$E$1</definedName>
    <definedName name="DebPM">Parametrage!$E$3</definedName>
    <definedName name="FinAM">Parametrage!$E$2</definedName>
    <definedName name="FinPM">Parametrage!$E$4</definedName>
    <definedName name="_xlnm.Print_Titles" localSheetId="4">EmCCF!$1:$10</definedName>
    <definedName name="_xlnm.Print_Titles" localSheetId="3">EmInfo!$1:$10</definedName>
    <definedName name="Info">Accueil!$F$7:$F$9,Accueil!$D$11:$D$12</definedName>
    <definedName name="LienAgenda">Parametrage!$N$2</definedName>
    <definedName name="Noms">OFFSET(liste!$A1048567:$A991,,,COUNTA(liste!$A:$A)-2)</definedName>
    <definedName name="TitreMatieres">Accueil!$Q$6:$Q$22</definedName>
    <definedName name="_xlnm.Print_Area" localSheetId="2">Accueil!$B$1:$H$22</definedName>
    <definedName name="_xlnm.Print_Area" localSheetId="4">EmCCF!$A$1:$F$30</definedName>
    <definedName name="_xlnm.Print_Area" localSheetId="3">EmInfo!$A$1:$F$30</definedName>
  </definedNames>
  <calcPr calcId="152511"/>
</workbook>
</file>

<file path=xl/calcChain.xml><?xml version="1.0" encoding="utf-8"?>
<calcChain xmlns="http://schemas.openxmlformats.org/spreadsheetml/2006/main">
  <c r="D313" i="1" l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7" i="6" l="1"/>
  <c r="C7" i="4"/>
  <c r="H2" i="7" l="1"/>
  <c r="H3" i="7" s="1"/>
  <c r="H4" i="7" s="1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G2" i="7"/>
  <c r="G3" i="7" s="1"/>
  <c r="G4" i="7" s="1"/>
  <c r="G5" i="7" s="1"/>
  <c r="G6" i="7" s="1"/>
  <c r="G7" i="7" s="1"/>
  <c r="G8" i="7" s="1"/>
  <c r="G9" i="7" s="1"/>
  <c r="G10" i="7" s="1"/>
  <c r="G11" i="7" s="1"/>
  <c r="G12" i="7" s="1"/>
  <c r="G13" i="7" s="1"/>
  <c r="G14" i="7" s="1"/>
  <c r="G15" i="7" s="1"/>
  <c r="C8" i="4" l="1"/>
  <c r="C11" i="6" l="1"/>
  <c r="C12" i="6"/>
  <c r="A20" i="6" l="1"/>
  <c r="B20" i="6"/>
  <c r="C20" i="6"/>
  <c r="D20" i="6"/>
  <c r="E20" i="6"/>
  <c r="A21" i="6"/>
  <c r="B21" i="6"/>
  <c r="C21" i="6"/>
  <c r="D21" i="6"/>
  <c r="E21" i="6"/>
  <c r="A22" i="6"/>
  <c r="B22" i="6"/>
  <c r="C22" i="6"/>
  <c r="D22" i="6"/>
  <c r="E22" i="6"/>
  <c r="A23" i="6"/>
  <c r="B23" i="6"/>
  <c r="C23" i="6"/>
  <c r="D23" i="6"/>
  <c r="E23" i="6"/>
  <c r="A24" i="6"/>
  <c r="B24" i="6"/>
  <c r="C24" i="6"/>
  <c r="D24" i="6"/>
  <c r="E24" i="6"/>
  <c r="A25" i="6"/>
  <c r="B25" i="6"/>
  <c r="C25" i="6"/>
  <c r="D25" i="6"/>
  <c r="E25" i="6"/>
  <c r="A26" i="6"/>
  <c r="B26" i="6"/>
  <c r="C26" i="6"/>
  <c r="D26" i="6"/>
  <c r="E26" i="6"/>
  <c r="A27" i="6"/>
  <c r="B27" i="6"/>
  <c r="C27" i="6"/>
  <c r="D27" i="6"/>
  <c r="E27" i="6"/>
  <c r="A28" i="6"/>
  <c r="B28" i="6"/>
  <c r="C28" i="6"/>
  <c r="D28" i="6"/>
  <c r="E28" i="6"/>
  <c r="A29" i="6"/>
  <c r="B29" i="6"/>
  <c r="C29" i="6"/>
  <c r="D29" i="6"/>
  <c r="E29" i="6"/>
  <c r="A30" i="6"/>
  <c r="B30" i="6"/>
  <c r="C30" i="6"/>
  <c r="D30" i="6"/>
  <c r="E30" i="6"/>
  <c r="A31" i="6"/>
  <c r="B31" i="6"/>
  <c r="C31" i="6"/>
  <c r="D31" i="6"/>
  <c r="E31" i="6"/>
  <c r="A32" i="6"/>
  <c r="B32" i="6"/>
  <c r="C32" i="6"/>
  <c r="D32" i="6"/>
  <c r="E32" i="6"/>
  <c r="A33" i="6"/>
  <c r="B33" i="6"/>
  <c r="C33" i="6"/>
  <c r="D33" i="6"/>
  <c r="E33" i="6"/>
  <c r="A34" i="6"/>
  <c r="B34" i="6"/>
  <c r="C34" i="6"/>
  <c r="D34" i="6"/>
  <c r="E34" i="6"/>
  <c r="A35" i="6"/>
  <c r="B35" i="6"/>
  <c r="C35" i="6"/>
  <c r="D35" i="6"/>
  <c r="E35" i="6"/>
  <c r="A36" i="6"/>
  <c r="B36" i="6"/>
  <c r="C36" i="6"/>
  <c r="D36" i="6"/>
  <c r="E36" i="6"/>
  <c r="A37" i="6"/>
  <c r="B37" i="6"/>
  <c r="C37" i="6"/>
  <c r="D37" i="6"/>
  <c r="E37" i="6"/>
  <c r="A38" i="6"/>
  <c r="B38" i="6"/>
  <c r="C38" i="6"/>
  <c r="D38" i="6"/>
  <c r="E38" i="6"/>
  <c r="A39" i="6"/>
  <c r="B39" i="6"/>
  <c r="C39" i="6"/>
  <c r="D39" i="6"/>
  <c r="E39" i="6"/>
  <c r="A40" i="6"/>
  <c r="B40" i="6"/>
  <c r="C40" i="6"/>
  <c r="D40" i="6"/>
  <c r="E40" i="6"/>
  <c r="A41" i="6"/>
  <c r="B41" i="6"/>
  <c r="C41" i="6"/>
  <c r="D41" i="6"/>
  <c r="E41" i="6"/>
  <c r="A42" i="6"/>
  <c r="B42" i="6"/>
  <c r="C42" i="6"/>
  <c r="D42" i="6"/>
  <c r="E42" i="6"/>
  <c r="A43" i="6"/>
  <c r="B43" i="6"/>
  <c r="C43" i="6"/>
  <c r="D43" i="6"/>
  <c r="E43" i="6"/>
  <c r="A44" i="6"/>
  <c r="B44" i="6"/>
  <c r="C44" i="6"/>
  <c r="D44" i="6"/>
  <c r="E44" i="6"/>
  <c r="A45" i="6"/>
  <c r="B45" i="6"/>
  <c r="C45" i="6"/>
  <c r="D45" i="6"/>
  <c r="E45" i="6"/>
  <c r="A46" i="6"/>
  <c r="B46" i="6"/>
  <c r="C46" i="6"/>
  <c r="D46" i="6"/>
  <c r="E46" i="6"/>
  <c r="A47" i="6"/>
  <c r="B47" i="6"/>
  <c r="C47" i="6"/>
  <c r="D47" i="6"/>
  <c r="E47" i="6"/>
  <c r="A48" i="6"/>
  <c r="B48" i="6"/>
  <c r="C48" i="6"/>
  <c r="D48" i="6"/>
  <c r="E48" i="6"/>
  <c r="A49" i="6"/>
  <c r="B49" i="6"/>
  <c r="C49" i="6"/>
  <c r="D49" i="6"/>
  <c r="E49" i="6"/>
  <c r="A50" i="6"/>
  <c r="B50" i="6"/>
  <c r="C50" i="6"/>
  <c r="D50" i="6"/>
  <c r="E50" i="6"/>
  <c r="A51" i="6"/>
  <c r="B51" i="6"/>
  <c r="C51" i="6"/>
  <c r="D51" i="6"/>
  <c r="E51" i="6"/>
  <c r="A52" i="6"/>
  <c r="B52" i="6"/>
  <c r="C52" i="6"/>
  <c r="D52" i="6"/>
  <c r="E52" i="6"/>
  <c r="D12" i="6" l="1"/>
  <c r="E12" i="6"/>
  <c r="C13" i="6"/>
  <c r="D13" i="6"/>
  <c r="E13" i="6"/>
  <c r="C14" i="6"/>
  <c r="D14" i="6"/>
  <c r="E14" i="6"/>
  <c r="C15" i="6"/>
  <c r="D15" i="6"/>
  <c r="E15" i="6"/>
  <c r="C16" i="6"/>
  <c r="D16" i="6"/>
  <c r="E16" i="6"/>
  <c r="C17" i="6"/>
  <c r="D17" i="6"/>
  <c r="E17" i="6"/>
  <c r="C18" i="6"/>
  <c r="D18" i="6"/>
  <c r="E18" i="6"/>
  <c r="C19" i="6"/>
  <c r="D19" i="6"/>
  <c r="E19" i="6"/>
  <c r="D11" i="6"/>
  <c r="E11" i="6"/>
  <c r="A12" i="6" l="1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B11" i="6"/>
  <c r="A11" i="6"/>
  <c r="C6" i="6" l="1"/>
  <c r="D3" i="6"/>
  <c r="D2" i="6"/>
  <c r="D1" i="6"/>
  <c r="C8" i="6" l="1"/>
  <c r="C6" i="4" l="1"/>
  <c r="D1" i="4"/>
  <c r="D3" i="4"/>
  <c r="D2" i="4"/>
  <c r="AN1" i="2" l="1"/>
  <c r="AM1" i="2"/>
  <c r="AL1" i="2"/>
  <c r="AJ1" i="2"/>
  <c r="AI1" i="2"/>
  <c r="AH1" i="2"/>
  <c r="AG1" i="2"/>
  <c r="AE1" i="2"/>
  <c r="AD1" i="2"/>
  <c r="AC1" i="2"/>
  <c r="AB1" i="2"/>
  <c r="Z1" i="2"/>
  <c r="Y1" i="2"/>
  <c r="X1" i="2"/>
  <c r="W1" i="2"/>
  <c r="V1" i="2"/>
  <c r="U1" i="2"/>
  <c r="T1" i="2"/>
  <c r="S1" i="2"/>
  <c r="R1" i="2"/>
  <c r="Q1" i="2"/>
</calcChain>
</file>

<file path=xl/sharedStrings.xml><?xml version="1.0" encoding="utf-8"?>
<sst xmlns="http://schemas.openxmlformats.org/spreadsheetml/2006/main" count="1563" uniqueCount="781">
  <si>
    <t>Classe:</t>
  </si>
  <si>
    <t>Session du diplôme:</t>
  </si>
  <si>
    <t>Nom du professeur convoquant:</t>
  </si>
  <si>
    <t>CCF</t>
  </si>
  <si>
    <t>Intitulé du CCF:</t>
  </si>
  <si>
    <t>DEFINIR PRECISEMENT LA DATE DU CCF</t>
  </si>
  <si>
    <t>EMARGEMENT</t>
  </si>
  <si>
    <t>INFORMATION</t>
  </si>
  <si>
    <t>Prénom</t>
  </si>
  <si>
    <t>Signature</t>
  </si>
  <si>
    <t>Date CCF</t>
  </si>
  <si>
    <t xml:space="preserve"> H. début</t>
  </si>
  <si>
    <t>H. fin</t>
  </si>
  <si>
    <t>Nom</t>
  </si>
  <si>
    <t>INE</t>
  </si>
  <si>
    <t>Division</t>
  </si>
  <si>
    <t>Sexe</t>
  </si>
  <si>
    <t>Date de naissance</t>
  </si>
  <si>
    <t>Option 1</t>
  </si>
  <si>
    <t>1AEM</t>
  </si>
  <si>
    <t>M</t>
  </si>
  <si>
    <t>AGL1</t>
  </si>
  <si>
    <t>F</t>
  </si>
  <si>
    <t>1AFB</t>
  </si>
  <si>
    <t>ALL1</t>
  </si>
  <si>
    <t>1COM</t>
  </si>
  <si>
    <t>1ECMS</t>
  </si>
  <si>
    <t>1LOG</t>
  </si>
  <si>
    <t>ANTONI</t>
  </si>
  <si>
    <t>Alessandro</t>
  </si>
  <si>
    <t>1MACO</t>
  </si>
  <si>
    <t>CHARLIER</t>
  </si>
  <si>
    <t>Brandon</t>
  </si>
  <si>
    <t>1PAR</t>
  </si>
  <si>
    <t>1TBORGO</t>
  </si>
  <si>
    <t>2AEM</t>
  </si>
  <si>
    <t>2AFB</t>
  </si>
  <si>
    <t>2COM</t>
  </si>
  <si>
    <t>2ECMS</t>
  </si>
  <si>
    <t>2LOG</t>
  </si>
  <si>
    <t>2MACO</t>
  </si>
  <si>
    <t>2OBAVMS</t>
  </si>
  <si>
    <t>2PAR</t>
  </si>
  <si>
    <t>2TBORGO</t>
  </si>
  <si>
    <t>MCPLA</t>
  </si>
  <si>
    <t>TAFB</t>
  </si>
  <si>
    <t>TCOM</t>
  </si>
  <si>
    <t>TLOG</t>
  </si>
  <si>
    <t>TTBORGO</t>
  </si>
  <si>
    <t>Sessions</t>
  </si>
  <si>
    <t>Classes</t>
  </si>
  <si>
    <t>1  MAV</t>
  </si>
  <si>
    <t>T MAV</t>
  </si>
  <si>
    <t>CAP MACON</t>
  </si>
  <si>
    <t>CAP Peintre Applicateur de Revêtement</t>
  </si>
  <si>
    <t>CAP Employés de Commerce Multi-Services</t>
  </si>
  <si>
    <t>CAP Agent d'Etreposage et de Messagerie</t>
  </si>
  <si>
    <t>Certif Intermédiaire Réalisation du Gros Œuvre</t>
  </si>
  <si>
    <t>Certif Intermédiaire Aménagment Finition</t>
  </si>
  <si>
    <t>Certf Intermédiaire ROB AVMS</t>
  </si>
  <si>
    <t>Certif Intermédiaire LOGISTIQUE TRANSPORT</t>
  </si>
  <si>
    <t>Certif Intermédiaire Métier de la Relation aux Clients et aux Usagers</t>
  </si>
  <si>
    <t>BAC Technicien du Bâtiment en Organisation et Réalisation du Gros Œuvre</t>
  </si>
  <si>
    <t>BAC Aménagement Finition du Bâtiment</t>
  </si>
  <si>
    <t>Certification intermédiaire Menuisier Aluminium Verre</t>
  </si>
  <si>
    <t>BAC Menuisier Aluminium Verre</t>
  </si>
  <si>
    <t>BAC COMMERCE</t>
  </si>
  <si>
    <t>BAC Logistique</t>
  </si>
  <si>
    <t>Mention Complémentaire Plaquiste</t>
  </si>
  <si>
    <t>BEP RGO</t>
  </si>
  <si>
    <t>BEP AF</t>
  </si>
  <si>
    <t>BEP ROB AVMS</t>
  </si>
  <si>
    <t>BEP LOGISTIQUE et TRANSPORT</t>
  </si>
  <si>
    <t>BEP MRCU</t>
  </si>
  <si>
    <t>BEP MAV</t>
  </si>
  <si>
    <t>1MAV</t>
  </si>
  <si>
    <t>TMAV</t>
  </si>
  <si>
    <t>EP2 PSE (1ère situation)</t>
  </si>
  <si>
    <t>EP1 Analyse d'une situation professionnelle</t>
  </si>
  <si>
    <t>EP1 PSE  (1ère situation)</t>
  </si>
  <si>
    <t>EP1 Pratique de la réception des produits et de la tenue du linéaire/du rayon</t>
  </si>
  <si>
    <t>EP1 PSE (1ère situation)</t>
  </si>
  <si>
    <t>BEP - EP1 Préparation</t>
  </si>
  <si>
    <t>BEP - EP1 Préparation de travaux</t>
  </si>
  <si>
    <t>BEP - EP1 Activités de logistique et de transport</t>
  </si>
  <si>
    <t>BEP - EP1 Epreuve professionnelle liée au contact avec le client et/ou l'usager</t>
  </si>
  <si>
    <t>E1 - U11 Mathématiques</t>
  </si>
  <si>
    <t xml:space="preserve">E1 - U11 Action de promotionanimation en unité commerciale </t>
  </si>
  <si>
    <t>E1 - U11 Economie-Droit (Oral)</t>
  </si>
  <si>
    <t>EP1  Réalisation et technologie</t>
  </si>
  <si>
    <t>EG1 Français (1ère situation)</t>
  </si>
  <si>
    <t>EP2 Réalisation d'ouvrages courants</t>
  </si>
  <si>
    <t>EP1 PSE</t>
  </si>
  <si>
    <t>BEP - EP2 Mise en œuvre</t>
  </si>
  <si>
    <t>BEP - EP2 Mise en Œuvre</t>
  </si>
  <si>
    <t>BEP - EP1 PSE</t>
  </si>
  <si>
    <t>BEP - EP2 Pratique de l'accueil, de l'information et de la vente</t>
  </si>
  <si>
    <t>E1 - U12 Sciences Physiques et Chimiques</t>
  </si>
  <si>
    <t>E1 - U12 Economie Droit</t>
  </si>
  <si>
    <t>E1 - U12 Mathématiques</t>
  </si>
  <si>
    <t>EG1 Histoire - Géographie (1ère situation)</t>
  </si>
  <si>
    <t>EP2 PSE</t>
  </si>
  <si>
    <t>EP2 Pratique de la tenue de caisse et de l'information "client"</t>
  </si>
  <si>
    <t>EP1 SST</t>
  </si>
  <si>
    <t>BEP - EP2 PSE</t>
  </si>
  <si>
    <t>BEP - EP2 Conduite de chariot de manutention mécanisée</t>
  </si>
  <si>
    <t>BEP¨- EP2 PSE</t>
  </si>
  <si>
    <t>E3 - U31 Présentation d'un dossier d'activité</t>
  </si>
  <si>
    <t>E1 - U13 Mathématiques</t>
  </si>
  <si>
    <t>E3 - U31 Pratique de la logistique en milieu professionnel</t>
  </si>
  <si>
    <t>EG2 Mathématiques - Sciences (1ère situation)</t>
  </si>
  <si>
    <t>EP2 SST</t>
  </si>
  <si>
    <t>EG1 Français</t>
  </si>
  <si>
    <t>EP2 Travaux de groupage, de préparation de commande, d'expédition</t>
  </si>
  <si>
    <t xml:space="preserve">BEP - EG2 Mathématiques et Sciences </t>
  </si>
  <si>
    <t>BEP - EG2 Mathématiques</t>
  </si>
  <si>
    <t>E3 - U32 Implantation et réalisation d'ouvrages d'aménagement et de carrelage</t>
  </si>
  <si>
    <t>E3 - U32 Mise en Œuvre</t>
  </si>
  <si>
    <t>E3 - U32 Conduite d'engins de manutention</t>
  </si>
  <si>
    <t>EP3 Réalisation d'ouvrages annexes</t>
  </si>
  <si>
    <t>EG1 Histoire - Géographie</t>
  </si>
  <si>
    <t>BEP - EG3 EPS</t>
  </si>
  <si>
    <t>E3 - U33 Réalisation de travaux de finition et de décoration</t>
  </si>
  <si>
    <t>E3 - U33 Activités spécifiques et contrôles</t>
  </si>
  <si>
    <t>E3 - U31 Vente en unité commerciale</t>
  </si>
  <si>
    <t>E3 - U33 PSE</t>
  </si>
  <si>
    <t>EG2 Mathématiques - Sciences</t>
  </si>
  <si>
    <t>E3 - U32 PSE</t>
  </si>
  <si>
    <t>E4 - U4 Langue Vivante 1 Anglais</t>
  </si>
  <si>
    <t>EG3 EPS</t>
  </si>
  <si>
    <t>E4 - U41 Langue Vivante 1 Anglais</t>
  </si>
  <si>
    <t>E4 - U4 Langue Vivante 2 Anglais</t>
  </si>
  <si>
    <t>E4 - U42 Langue Vivante 2 Anglais</t>
  </si>
  <si>
    <t>Effectif classe :</t>
  </si>
  <si>
    <t>NOM et prénom</t>
  </si>
  <si>
    <t>Professeur convoquant :</t>
  </si>
  <si>
    <r>
      <t>E3 - U34 Economie Gestion (1</t>
    </r>
    <r>
      <rPr>
        <vertAlign val="superscript"/>
        <sz val="10"/>
        <rFont val="Comic Sans MS"/>
        <family val="4"/>
      </rPr>
      <t>ère</t>
    </r>
    <r>
      <rPr>
        <sz val="10"/>
        <rFont val="Comic Sans MS"/>
        <family val="4"/>
      </rPr>
      <t xml:space="preserve"> situation)</t>
    </r>
  </si>
  <si>
    <r>
      <t>E3 - U34 Economie Gestion (2</t>
    </r>
    <r>
      <rPr>
        <vertAlign val="superscript"/>
        <sz val="10"/>
        <rFont val="Comic Sans MS"/>
        <family val="4"/>
      </rPr>
      <t>ème</t>
    </r>
    <r>
      <rPr>
        <sz val="10"/>
        <rFont val="Comic Sans MS"/>
        <family val="4"/>
      </rPr>
      <t xml:space="preserve"> situation)</t>
    </r>
  </si>
  <si>
    <t>EP1 Travaux de réception, de dégroupage, d'entreposage</t>
  </si>
  <si>
    <t>NOM</t>
  </si>
  <si>
    <t>Date</t>
  </si>
  <si>
    <t>H Début</t>
  </si>
  <si>
    <t>H Fin</t>
  </si>
  <si>
    <t>Matin</t>
  </si>
  <si>
    <t>Après-Midi</t>
  </si>
  <si>
    <t>Horaire de début de matinée:</t>
  </si>
  <si>
    <t>Horaire de fin de matinée:</t>
  </si>
  <si>
    <t>Horaire de début d'après-midi:</t>
  </si>
  <si>
    <t>Horaire de fin d'après-midi:</t>
  </si>
  <si>
    <t>Emplacement:</t>
  </si>
  <si>
    <t xml:space="preserve">Emplacement : </t>
  </si>
  <si>
    <t>E3 - U32 Fabrication d'un ouvrage</t>
  </si>
  <si>
    <t>E3 - U33 Mise en œuvre d'un ouvrage sur chantier</t>
  </si>
  <si>
    <t>BEP - EP2 Fabrication et mise en oeuvre</t>
  </si>
  <si>
    <t>SALLE SR2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</si>
  <si>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</si>
  <si>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</si>
  <si>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</si>
  <si>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</si>
  <si>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</si>
  <si>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</si>
  <si>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</si>
  <si>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</si>
  <si>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</si>
  <si>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</si>
  <si>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</si>
  <si>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</si>
  <si>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</si>
  <si>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</si>
  <si>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</si>
  <si>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</si>
  <si>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</si>
  <si>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</si>
  <si>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</si>
  <si>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</si>
  <si>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</si>
  <si>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</si>
  <si>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</si>
  <si>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</si>
  <si>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</si>
  <si>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</si>
  <si>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</si>
  <si>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</si>
  <si>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</si>
  <si>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</si>
  <si>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</si>
  <si>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</si>
  <si>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</si>
  <si>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</si>
  <si>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</si>
  <si>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</si>
  <si>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</si>
  <si>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</si>
  <si>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</si>
  <si>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</si>
  <si>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</si>
  <si>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</si>
  <si>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</si>
  <si>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</si>
  <si>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</si>
  <si>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</si>
  <si>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</si>
  <si>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</si>
  <si>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</si>
  <si>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</si>
  <si>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</si>
  <si>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</si>
  <si>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</si>
  <si>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</si>
  <si>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</si>
  <si>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</si>
  <si>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</si>
  <si>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</si>
  <si>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</si>
  <si>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</si>
  <si>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</si>
  <si>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</si>
  <si>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</si>
  <si>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</si>
  <si>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</si>
  <si>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</si>
  <si>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</si>
  <si>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</si>
  <si>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</si>
  <si>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</si>
  <si>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</si>
  <si>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</si>
  <si>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</si>
  <si>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</si>
  <si>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</si>
  <si>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</si>
  <si>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</si>
  <si>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</si>
  <si>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</si>
  <si>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</si>
  <si>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</si>
  <si>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</si>
  <si>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</si>
  <si>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</si>
  <si>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</si>
  <si>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</si>
  <si>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</si>
  <si>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</si>
  <si>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</si>
  <si>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</si>
  <si>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</si>
  <si>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</si>
  <si>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</si>
  <si>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</si>
  <si>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</si>
  <si>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</si>
  <si>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</si>
  <si>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</si>
  <si>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</si>
  <si>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</si>
  <si>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</si>
  <si>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</si>
  <si>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</si>
  <si>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</si>
  <si>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</si>
  <si>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</si>
  <si>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</si>
  <si>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</si>
  <si>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</si>
  <si>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</si>
  <si>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</si>
  <si>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</si>
  <si>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</si>
  <si>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</si>
  <si>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</si>
  <si>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</si>
  <si>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</si>
  <si>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</si>
  <si>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</si>
  <si>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</si>
  <si>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</si>
  <si>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</si>
  <si>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</si>
  <si>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</si>
  <si>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</si>
  <si>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</si>
  <si>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</si>
  <si>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</si>
  <si>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</si>
  <si>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</si>
  <si>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</si>
  <si>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</si>
  <si>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</si>
  <si>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</si>
  <si>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</si>
  <si>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</si>
  <si>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</si>
  <si>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</si>
  <si>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</si>
  <si>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</si>
  <si>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</si>
  <si>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</si>
  <si>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</si>
  <si>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</si>
  <si>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</si>
  <si>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</si>
  <si>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</si>
  <si>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</si>
  <si>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</si>
  <si>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</si>
  <si>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</si>
  <si>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</si>
  <si>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</si>
  <si>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</si>
  <si>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</si>
  <si>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</si>
  <si>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</si>
  <si>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</si>
  <si>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</si>
  <si>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</si>
  <si>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</si>
  <si>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</si>
  <si>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</si>
  <si>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</si>
  <si>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</si>
  <si>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</si>
  <si>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</si>
  <si>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</si>
  <si>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</si>
  <si>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</si>
  <si>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</si>
  <si>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</si>
  <si>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</si>
  <si>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</si>
  <si>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</si>
  <si>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</si>
  <si>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</si>
  <si>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</si>
  <si>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</si>
  <si>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</si>
  <si>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</si>
  <si>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</si>
  <si>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</si>
  <si>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</si>
  <si>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</si>
  <si>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</si>
  <si>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</si>
  <si>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</si>
  <si>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</si>
  <si>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</si>
  <si>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</si>
  <si>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</si>
  <si>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</si>
  <si>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</si>
  <si>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</si>
  <si>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</si>
  <si>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</si>
  <si>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</si>
  <si>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</si>
  <si>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</si>
  <si>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</si>
  <si>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</si>
  <si>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</si>
  <si>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</si>
  <si>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</si>
  <si>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</si>
  <si>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</si>
  <si>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</si>
  <si>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</si>
  <si>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</si>
  <si>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</si>
  <si>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</si>
  <si>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</si>
  <si>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</si>
  <si>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</si>
  <si>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</si>
  <si>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</si>
  <si>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</si>
  <si>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</si>
  <si>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</si>
  <si>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</si>
  <si>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</si>
  <si>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</si>
  <si>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</si>
  <si>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</si>
  <si>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</si>
  <si>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</si>
  <si>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</si>
  <si>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</si>
  <si>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</si>
  <si>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</si>
  <si>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</si>
  <si>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</si>
  <si>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</si>
  <si>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</si>
  <si>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</si>
  <si>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</si>
  <si>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</si>
  <si>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</si>
  <si>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</si>
  <si>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</si>
  <si>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</si>
  <si>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</si>
  <si>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</si>
  <si>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</si>
  <si>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</si>
  <si>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</si>
  <si>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</si>
  <si>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</si>
  <si>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</si>
  <si>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</si>
  <si>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</si>
  <si>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</si>
  <si>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</si>
  <si>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</si>
  <si>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</si>
  <si>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</si>
  <si>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</si>
  <si>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</si>
  <si>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</si>
  <si>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</si>
  <si>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</si>
  <si>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</si>
  <si>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</si>
  <si>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</si>
  <si>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</si>
  <si>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</si>
  <si>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</si>
  <si>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</si>
  <si>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</si>
  <si>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</si>
  <si>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</si>
  <si>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</si>
  <si>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</si>
  <si>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</si>
  <si>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</si>
  <si>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</si>
  <si>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</si>
  <si>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</si>
  <si>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</si>
  <si>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</si>
  <si>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</si>
  <si>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</si>
  <si>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</si>
  <si>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</si>
  <si>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</si>
  <si>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</si>
  <si>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</si>
  <si>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</si>
  <si>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</si>
  <si>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</si>
  <si>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</si>
  <si>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</si>
  <si>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</si>
  <si>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</si>
  <si>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</si>
  <si>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</si>
  <si>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</si>
  <si>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</si>
  <si>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</si>
  <si>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</si>
  <si>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</si>
  <si>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</si>
  <si>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</si>
  <si>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</si>
  <si>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</si>
  <si>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</si>
  <si>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</si>
  <si>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</si>
  <si>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</si>
  <si>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</si>
  <si>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</si>
  <si>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</si>
  <si>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</si>
  <si>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</si>
  <si>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</si>
  <si>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</si>
  <si>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</si>
  <si>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</si>
  <si>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</si>
  <si>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</si>
  <si>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</si>
  <si>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</si>
  <si>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</si>
  <si>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</si>
  <si>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</si>
  <si>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</si>
  <si>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</si>
  <si>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</si>
  <si>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</si>
  <si>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</si>
  <si>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</si>
  <si>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</si>
  <si>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</si>
  <si>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</si>
  <si>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</si>
  <si>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</si>
  <si>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</si>
  <si>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</si>
  <si>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</si>
  <si>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</si>
  <si>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</si>
  <si>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</si>
  <si>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</si>
  <si>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</si>
  <si>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</si>
  <si>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</si>
  <si>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</si>
  <si>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</si>
  <si>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</si>
  <si>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</si>
  <si>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</si>
  <si>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</si>
  <si>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</si>
  <si>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</si>
  <si>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</si>
  <si>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</si>
  <si>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</si>
  <si>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</si>
  <si>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</si>
  <si>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</si>
  <si>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</si>
  <si>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</si>
  <si>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</si>
  <si>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</si>
  <si>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</si>
  <si>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</si>
  <si>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</si>
  <si>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</si>
  <si>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</si>
  <si>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</si>
  <si>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</si>
  <si>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</si>
  <si>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</si>
  <si>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</si>
  <si>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</si>
  <si>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</si>
  <si>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</si>
  <si>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</si>
  <si>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</si>
  <si>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</si>
  <si>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</si>
  <si>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</si>
  <si>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</si>
  <si>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</si>
  <si>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</si>
  <si>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</si>
  <si>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</si>
  <si>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</si>
  <si>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</si>
  <si>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</si>
  <si>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</si>
  <si>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</si>
  <si>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</si>
  <si>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</si>
  <si>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</si>
  <si>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</si>
  <si>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</si>
  <si>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</si>
  <si>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</si>
  <si>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</si>
  <si>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</si>
  <si>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</si>
  <si>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</si>
  <si>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</si>
  <si>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</si>
  <si>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</si>
  <si>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</si>
  <si>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</si>
  <si>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</si>
  <si>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</si>
  <si>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</si>
  <si>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</si>
  <si>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</si>
  <si>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</si>
  <si>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</si>
  <si>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</si>
  <si>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</si>
  <si>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</si>
  <si>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</si>
  <si>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Nom211</t>
  </si>
  <si>
    <t>Prénom211</t>
  </si>
  <si>
    <t>Nom212</t>
  </si>
  <si>
    <t>Prénom212</t>
  </si>
  <si>
    <t>Nom213</t>
  </si>
  <si>
    <t>Prénom213</t>
  </si>
  <si>
    <t>Nom214</t>
  </si>
  <si>
    <t>Prénom214</t>
  </si>
  <si>
    <t>Nom215</t>
  </si>
  <si>
    <t>Prénom215</t>
  </si>
  <si>
    <t>Nom216</t>
  </si>
  <si>
    <t>Prénom216</t>
  </si>
  <si>
    <t>Nom217</t>
  </si>
  <si>
    <t>Prénom217</t>
  </si>
  <si>
    <t>Nom218</t>
  </si>
  <si>
    <t>Prénom218</t>
  </si>
  <si>
    <t>Nom219</t>
  </si>
  <si>
    <t>Prénom219</t>
  </si>
  <si>
    <t>Nom220</t>
  </si>
  <si>
    <t>Prénom220</t>
  </si>
  <si>
    <t>Nom221</t>
  </si>
  <si>
    <t>Prénom221</t>
  </si>
  <si>
    <t>Nom222</t>
  </si>
  <si>
    <t>Prénom222</t>
  </si>
  <si>
    <t>Nom223</t>
  </si>
  <si>
    <t>Prénom223</t>
  </si>
  <si>
    <t>Nom224</t>
  </si>
  <si>
    <t>Prénom224</t>
  </si>
  <si>
    <t>Nom225</t>
  </si>
  <si>
    <t>Prénom225</t>
  </si>
  <si>
    <t>Nom226</t>
  </si>
  <si>
    <t>Prénom226</t>
  </si>
  <si>
    <t>Nom227</t>
  </si>
  <si>
    <t>Prénom227</t>
  </si>
  <si>
    <t>Nom228</t>
  </si>
  <si>
    <t>Prénom228</t>
  </si>
  <si>
    <t>Nom229</t>
  </si>
  <si>
    <t>Prénom229</t>
  </si>
  <si>
    <t>Nom230</t>
  </si>
  <si>
    <t>Prénom230</t>
  </si>
  <si>
    <t>Nom231</t>
  </si>
  <si>
    <t>Prénom231</t>
  </si>
  <si>
    <t>Nom232</t>
  </si>
  <si>
    <t>Prénom232</t>
  </si>
  <si>
    <t>Nom233</t>
  </si>
  <si>
    <t>Prénom233</t>
  </si>
  <si>
    <t>Nom234</t>
  </si>
  <si>
    <t>Prénom234</t>
  </si>
  <si>
    <t>Nom235</t>
  </si>
  <si>
    <t>Prénom235</t>
  </si>
  <si>
    <t>Nom236</t>
  </si>
  <si>
    <t>Prénom236</t>
  </si>
  <si>
    <t>Nom237</t>
  </si>
  <si>
    <t>Prénom237</t>
  </si>
  <si>
    <t>Nom238</t>
  </si>
  <si>
    <t>Prénom238</t>
  </si>
  <si>
    <t>Nom239</t>
  </si>
  <si>
    <t>Prénom239</t>
  </si>
  <si>
    <t>Nom240</t>
  </si>
  <si>
    <t>Prénom240</t>
  </si>
  <si>
    <t>Nom241</t>
  </si>
  <si>
    <t>Prénom241</t>
  </si>
  <si>
    <t>Nom242</t>
  </si>
  <si>
    <t>Prénom242</t>
  </si>
  <si>
    <t>Nom243</t>
  </si>
  <si>
    <t>Prénom243</t>
  </si>
  <si>
    <t>Nom244</t>
  </si>
  <si>
    <t>Prénom244</t>
  </si>
  <si>
    <t>Nom245</t>
  </si>
  <si>
    <t>Prénom245</t>
  </si>
  <si>
    <t>Nom246</t>
  </si>
  <si>
    <t>Prénom246</t>
  </si>
  <si>
    <t>Nom247</t>
  </si>
  <si>
    <t>Prénom247</t>
  </si>
  <si>
    <t>Nom248</t>
  </si>
  <si>
    <t>Prénom248</t>
  </si>
  <si>
    <t>Nom249</t>
  </si>
  <si>
    <t>Prénom249</t>
  </si>
  <si>
    <t>Nom250</t>
  </si>
  <si>
    <t>Prénom250</t>
  </si>
  <si>
    <t>Nom251</t>
  </si>
  <si>
    <t>Prénom251</t>
  </si>
  <si>
    <t>Nom252</t>
  </si>
  <si>
    <t>Prénom252</t>
  </si>
  <si>
    <t>Nom253</t>
  </si>
  <si>
    <t>Prénom253</t>
  </si>
  <si>
    <t>Nom254</t>
  </si>
  <si>
    <t>Prénom254</t>
  </si>
  <si>
    <t>Nom255</t>
  </si>
  <si>
    <t>Prénom255</t>
  </si>
  <si>
    <t>Nom256</t>
  </si>
  <si>
    <t>Prénom256</t>
  </si>
  <si>
    <t>Nom257</t>
  </si>
  <si>
    <t>Prénom257</t>
  </si>
  <si>
    <t>Nom258</t>
  </si>
  <si>
    <t>Prénom258</t>
  </si>
  <si>
    <t>Nom259</t>
  </si>
  <si>
    <t>Prénom259</t>
  </si>
  <si>
    <t>Nom260</t>
  </si>
  <si>
    <t>Prénom260</t>
  </si>
  <si>
    <t>Nom261</t>
  </si>
  <si>
    <t>Prénom261</t>
  </si>
  <si>
    <t>Nom262</t>
  </si>
  <si>
    <t>Prénom262</t>
  </si>
  <si>
    <t>Nom263</t>
  </si>
  <si>
    <t>Prénom263</t>
  </si>
  <si>
    <t>Nom264</t>
  </si>
  <si>
    <t>Prénom264</t>
  </si>
  <si>
    <t>Nom265</t>
  </si>
  <si>
    <t>Prénom265</t>
  </si>
  <si>
    <t>Nom266</t>
  </si>
  <si>
    <t>Prénom266</t>
  </si>
  <si>
    <t>Nom267</t>
  </si>
  <si>
    <t>Prénom267</t>
  </si>
  <si>
    <t>Nom268</t>
  </si>
  <si>
    <t>Prénom268</t>
  </si>
  <si>
    <t>Nom269</t>
  </si>
  <si>
    <t>Prénom269</t>
  </si>
  <si>
    <t>Nom270</t>
  </si>
  <si>
    <t>Prénom270</t>
  </si>
  <si>
    <t>Nom271</t>
  </si>
  <si>
    <t>Prénom271</t>
  </si>
  <si>
    <t>Nom272</t>
  </si>
  <si>
    <t>Prénom272</t>
  </si>
  <si>
    <t>Nom273</t>
  </si>
  <si>
    <t>Prénom273</t>
  </si>
  <si>
    <t>Nom274</t>
  </si>
  <si>
    <t>Prénom274</t>
  </si>
  <si>
    <t>Nom275</t>
  </si>
  <si>
    <t>Prénom275</t>
  </si>
  <si>
    <t>Nom276</t>
  </si>
  <si>
    <t>Prénom276</t>
  </si>
  <si>
    <t>Nom277</t>
  </si>
  <si>
    <t>Prénom277</t>
  </si>
  <si>
    <t>Nom278</t>
  </si>
  <si>
    <t>Prénom278</t>
  </si>
  <si>
    <t>Nom279</t>
  </si>
  <si>
    <t>Prénom279</t>
  </si>
  <si>
    <t>Nom280</t>
  </si>
  <si>
    <t>Prénom280</t>
  </si>
  <si>
    <t>Nom281</t>
  </si>
  <si>
    <t>Prénom281</t>
  </si>
  <si>
    <t>Nom282</t>
  </si>
  <si>
    <t>Prénom282</t>
  </si>
  <si>
    <t>Nom283</t>
  </si>
  <si>
    <t>Prénom283</t>
  </si>
  <si>
    <t>Nom284</t>
  </si>
  <si>
    <t>Prénom284</t>
  </si>
  <si>
    <t>Nom285</t>
  </si>
  <si>
    <t>Prénom285</t>
  </si>
  <si>
    <t>Nom286</t>
  </si>
  <si>
    <t>Prénom286</t>
  </si>
  <si>
    <t>Nom287</t>
  </si>
  <si>
    <t>Prénom287</t>
  </si>
  <si>
    <t>Nom288</t>
  </si>
  <si>
    <t>Prénom288</t>
  </si>
  <si>
    <t>Nom289</t>
  </si>
  <si>
    <t>Prénom289</t>
  </si>
  <si>
    <t>Nom290</t>
  </si>
  <si>
    <t>Prénom290</t>
  </si>
  <si>
    <t>Nom291</t>
  </si>
  <si>
    <t>Prénom291</t>
  </si>
  <si>
    <t>Nom292</t>
  </si>
  <si>
    <t>Prénom292</t>
  </si>
  <si>
    <t>Nom293</t>
  </si>
  <si>
    <t>Prénom293</t>
  </si>
  <si>
    <t>Nom294</t>
  </si>
  <si>
    <t>Prénom294</t>
  </si>
  <si>
    <t>Nom295</t>
  </si>
  <si>
    <t>Prénom295</t>
  </si>
  <si>
    <t>Nom296</t>
  </si>
  <si>
    <t>Prénom296</t>
  </si>
  <si>
    <t>Nom297</t>
  </si>
  <si>
    <t>Prénom297</t>
  </si>
  <si>
    <t>Nom298</t>
  </si>
  <si>
    <t>Prénom298</t>
  </si>
  <si>
    <t>Nom299</t>
  </si>
  <si>
    <t>Prénom299</t>
  </si>
  <si>
    <t>Nom300</t>
  </si>
  <si>
    <t>Prénom300</t>
  </si>
  <si>
    <t>Nom301</t>
  </si>
  <si>
    <t>Prénom301</t>
  </si>
  <si>
    <t>Nom302</t>
  </si>
  <si>
    <t>Prénom302</t>
  </si>
  <si>
    <t>Nom303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</si>
  <si>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</si>
  <si>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</si>
  <si>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</si>
  <si>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</si>
  <si>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</si>
  <si>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</si>
  <si>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</si>
  <si>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</si>
  <si>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</si>
  <si>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</si>
  <si>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</si>
  <si>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</si>
  <si>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</si>
  <si>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</si>
  <si>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</si>
  <si>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</si>
  <si>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</si>
  <si>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</si>
  <si>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</si>
  <si>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M DUPONT</t>
  </si>
  <si>
    <t>Tableau trié par date  et heure de début de séance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</si>
</sst>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/mm/yy;@"/>
    <numFmt numFmtId="165" formatCode="mmmm"/>
    <numFmt numFmtId="167" formatCode="ddd\-dd/mm/yy;@"/>
    <numFmt numFmtId="168" formatCode="ddd\-dd/mm/yy"/>
    <numFmt numFmtId="172" formatCode="h:mm;@"/>
    <numFmt numFmtId="173" formatCode="[mm]"/>
    <numFmt numFmtId="174" formatCode="[hh]:mm"/>
    <numFmt numFmtId="175" formatCode="hh:mm;@"/>
    <numFmt numFmtId="176" formatCode="dd\.mm\.yyyy;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name val="Comic Sans MS"/>
      <family val="4"/>
    </font>
    <font>
      <b/>
      <sz val="9"/>
      <name val="Arial Narrow"/>
      <family val="2"/>
    </font>
    <font>
      <sz val="9"/>
      <name val="Arial Narrow"/>
      <family val="2"/>
    </font>
    <font>
      <sz val="10"/>
      <name val="Comic Sans MS"/>
      <family val="4"/>
    </font>
    <font>
      <sz val="12"/>
      <color indexed="1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11"/>
      <color theme="1"/>
      <name val="Arial Narrow"/>
      <family val="2"/>
    </font>
    <font>
      <b/>
      <sz val="12"/>
      <color indexed="18"/>
      <name val="Arial Narrow"/>
      <family val="2"/>
    </font>
    <font>
      <sz val="10"/>
      <color theme="1"/>
      <name val="Arial Narrow"/>
      <family val="2"/>
    </font>
    <font>
      <b/>
      <sz val="12"/>
      <color theme="3"/>
      <name val="Arial Narrow"/>
      <family val="2"/>
    </font>
    <font>
      <b/>
      <sz val="11"/>
      <color theme="3"/>
      <name val="Arial Narrow"/>
      <family val="2"/>
    </font>
    <font>
      <sz val="11"/>
      <name val="Arial Narrow"/>
      <family val="2"/>
    </font>
    <font>
      <sz val="12"/>
      <color theme="1"/>
      <name val="Arial Narrow"/>
      <family val="2"/>
    </font>
    <font>
      <b/>
      <i/>
      <sz val="9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Narrow"/>
      <family val="2"/>
    </font>
    <font>
      <b/>
      <sz val="11"/>
      <name val="Arial Narrow"/>
      <family val="2"/>
    </font>
    <font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8"/>
      <color rgb="FFFF0000"/>
      <name val="Calibri"/>
      <family val="2"/>
      <scheme val="minor"/>
    </font>
    <font>
      <vertAlign val="superscript"/>
      <sz val="10"/>
      <name val="Comic Sans MS"/>
      <family val="4"/>
    </font>
    <font>
      <b/>
      <sz val="10"/>
      <color theme="3"/>
      <name val="Arial Narrow"/>
      <family val="2"/>
    </font>
    <font>
      <b/>
      <sz val="11"/>
      <color theme="1"/>
      <name val="Arial Narrow"/>
      <family val="2"/>
    </font>
    <font>
      <sz val="11"/>
      <name val="Calibri"/>
      <family val="2"/>
      <scheme val="minor"/>
    </font>
    <font>
      <sz val="14"/>
      <color rgb="FF22222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25">
    <xf numFmtId="0" fontId="0" fillId="0" borderId="0" xfId="0"/>
    <xf numFmtId="14" fontId="0" fillId="0" borderId="0" xfId="0" applyNumberFormat="1"/>
    <xf numFmtId="0" fontId="12" fillId="0" borderId="0" xfId="0" applyFont="1" applyFill="1" applyBorder="1" applyProtection="1"/>
    <xf numFmtId="0" fontId="12" fillId="0" borderId="0" xfId="0" applyFont="1" applyFill="1" applyBorder="1" applyAlignment="1" applyProtection="1">
      <alignment shrinkToFit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15" fillId="0" borderId="0" xfId="0" applyFont="1"/>
    <xf numFmtId="0" fontId="15" fillId="0" borderId="0" xfId="0" applyFont="1" applyAlignment="1">
      <alignment horizontal="right"/>
    </xf>
    <xf numFmtId="0" fontId="16" fillId="0" borderId="0" xfId="0" applyFont="1" applyBorder="1" applyAlignment="1" applyProtection="1"/>
    <xf numFmtId="0" fontId="13" fillId="0" borderId="2" xfId="0" applyFont="1" applyBorder="1" applyAlignment="1">
      <alignment vertical="top" wrapText="1"/>
    </xf>
    <xf numFmtId="0" fontId="15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shrinkToFit="1"/>
    </xf>
    <xf numFmtId="0" fontId="13" fillId="3" borderId="1" xfId="0" applyFont="1" applyFill="1" applyBorder="1" applyAlignment="1" applyProtection="1">
      <alignment horizontal="left"/>
    </xf>
    <xf numFmtId="0" fontId="13" fillId="3" borderId="1" xfId="0" applyFont="1" applyFill="1" applyBorder="1" applyAlignment="1" applyProtection="1">
      <alignment horizontal="center"/>
    </xf>
    <xf numFmtId="0" fontId="18" fillId="0" borderId="0" xfId="0" applyFont="1" applyAlignment="1"/>
    <xf numFmtId="0" fontId="0" fillId="0" borderId="0" xfId="0" applyAlignment="1" applyProtection="1">
      <alignment horizontal="right"/>
    </xf>
    <xf numFmtId="0" fontId="0" fillId="0" borderId="0" xfId="0" applyProtection="1"/>
    <xf numFmtId="0" fontId="0" fillId="2" borderId="6" xfId="0" applyFill="1" applyBorder="1" applyProtection="1"/>
    <xf numFmtId="0" fontId="0" fillId="0" borderId="0" xfId="0" applyBorder="1" applyProtection="1"/>
    <xf numFmtId="165" fontId="4" fillId="0" borderId="0" xfId="0" applyNumberFormat="1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center" vertical="top"/>
    </xf>
    <xf numFmtId="165" fontId="4" fillId="0" borderId="0" xfId="0" applyNumberFormat="1" applyFont="1" applyBorder="1" applyProtection="1"/>
    <xf numFmtId="0" fontId="15" fillId="0" borderId="0" xfId="0" applyFont="1" applyAlignment="1" applyProtection="1">
      <alignment horizontal="center" vertical="center"/>
    </xf>
    <xf numFmtId="0" fontId="15" fillId="0" borderId="0" xfId="0" applyFont="1" applyProtection="1"/>
    <xf numFmtId="0" fontId="15" fillId="0" borderId="0" xfId="0" applyFont="1" applyAlignment="1" applyProtection="1">
      <alignment vertical="center" shrinkToFit="1"/>
    </xf>
    <xf numFmtId="0" fontId="15" fillId="0" borderId="0" xfId="0" applyFont="1" applyAlignment="1" applyProtection="1">
      <alignment vertical="center"/>
    </xf>
    <xf numFmtId="0" fontId="13" fillId="3" borderId="1" xfId="0" applyFont="1" applyFill="1" applyBorder="1" applyAlignment="1" applyProtection="1">
      <alignment horizontal="left"/>
      <protection locked="0"/>
    </xf>
    <xf numFmtId="0" fontId="14" fillId="3" borderId="1" xfId="0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protection locked="0"/>
    </xf>
    <xf numFmtId="0" fontId="8" fillId="4" borderId="3" xfId="0" applyFont="1" applyFill="1" applyBorder="1" applyProtection="1"/>
    <xf numFmtId="0" fontId="9" fillId="4" borderId="4" xfId="0" applyFont="1" applyFill="1" applyBorder="1" applyProtection="1"/>
    <xf numFmtId="0" fontId="9" fillId="0" borderId="0" xfId="0" applyFont="1" applyFill="1" applyBorder="1" applyProtection="1"/>
    <xf numFmtId="0" fontId="9" fillId="0" borderId="1" xfId="0" applyFont="1" applyBorder="1" applyProtection="1"/>
    <xf numFmtId="0" fontId="9" fillId="0" borderId="1" xfId="0" applyFont="1" applyFill="1" applyBorder="1" applyProtection="1"/>
    <xf numFmtId="0" fontId="0" fillId="0" borderId="1" xfId="0" applyBorder="1" applyProtection="1"/>
    <xf numFmtId="0" fontId="8" fillId="5" borderId="3" xfId="0" applyFont="1" applyFill="1" applyBorder="1" applyProtection="1"/>
    <xf numFmtId="0" fontId="9" fillId="0" borderId="4" xfId="0" applyFont="1" applyFill="1" applyBorder="1" applyProtection="1"/>
    <xf numFmtId="0" fontId="9" fillId="0" borderId="0" xfId="0" applyFont="1" applyProtection="1"/>
    <xf numFmtId="0" fontId="7" fillId="0" borderId="0" xfId="0" applyFont="1" applyFill="1" applyBorder="1" applyProtection="1"/>
    <xf numFmtId="0" fontId="0" fillId="0" borderId="2" xfId="0" applyBorder="1" applyProtection="1"/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Alignment="1" applyProtection="1"/>
    <xf numFmtId="0" fontId="0" fillId="0" borderId="0" xfId="0" applyFill="1" applyBorder="1" applyProtection="1"/>
    <xf numFmtId="0" fontId="22" fillId="2" borderId="5" xfId="0" applyFont="1" applyFill="1" applyBorder="1" applyProtection="1"/>
    <xf numFmtId="0" fontId="0" fillId="2" borderId="4" xfId="0" applyFill="1" applyBorder="1" applyProtection="1"/>
    <xf numFmtId="0" fontId="11" fillId="0" borderId="0" xfId="0" applyFont="1" applyFill="1" applyBorder="1" applyAlignment="1" applyProtection="1"/>
    <xf numFmtId="0" fontId="17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0" fillId="0" borderId="0" xfId="0" applyNumberFormat="1" applyBorder="1" applyProtection="1"/>
    <xf numFmtId="14" fontId="20" fillId="0" borderId="0" xfId="0" applyNumberFormat="1" applyFont="1" applyFill="1" applyAlignment="1" applyProtection="1">
      <alignment horizontal="center" vertical="center"/>
      <protection locked="0"/>
    </xf>
    <xf numFmtId="168" fontId="15" fillId="0" borderId="0" xfId="0" applyNumberFormat="1" applyFont="1" applyFill="1" applyAlignment="1" applyProtection="1">
      <alignment horizontal="center" vertical="center"/>
      <protection locked="0"/>
    </xf>
    <xf numFmtId="0" fontId="24" fillId="3" borderId="1" xfId="0" applyFont="1" applyFill="1" applyBorder="1" applyAlignment="1" applyProtection="1">
      <alignment horizontal="left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14" fontId="15" fillId="0" borderId="0" xfId="0" applyNumberFormat="1" applyFont="1" applyAlignment="1" applyProtection="1">
      <alignment vertical="center" shrinkToFit="1"/>
    </xf>
    <xf numFmtId="0" fontId="22" fillId="0" borderId="0" xfId="0" applyFont="1" applyFill="1" applyBorder="1" applyProtection="1"/>
    <xf numFmtId="0" fontId="1" fillId="0" borderId="0" xfId="0" applyFont="1" applyFill="1" applyBorder="1" applyAlignment="1" applyProtection="1">
      <alignment horizontal="center" vertical="top"/>
    </xf>
    <xf numFmtId="0" fontId="28" fillId="0" borderId="0" xfId="1" applyProtection="1">
      <protection locked="0"/>
    </xf>
    <xf numFmtId="0" fontId="15" fillId="7" borderId="1" xfId="0" applyFont="1" applyFill="1" applyBorder="1"/>
    <xf numFmtId="0" fontId="31" fillId="0" borderId="0" xfId="0" applyFont="1"/>
    <xf numFmtId="0" fontId="31" fillId="0" borderId="0" xfId="0" applyFont="1" applyAlignment="1">
      <alignment horizontal="left" vertical="center"/>
    </xf>
    <xf numFmtId="0" fontId="15" fillId="0" borderId="1" xfId="0" applyFont="1" applyBorder="1"/>
    <xf numFmtId="172" fontId="15" fillId="0" borderId="0" xfId="0" applyNumberFormat="1" applyFont="1"/>
    <xf numFmtId="20" fontId="15" fillId="0" borderId="0" xfId="0" applyNumberFormat="1" applyFont="1"/>
    <xf numFmtId="173" fontId="15" fillId="0" borderId="0" xfId="0" applyNumberFormat="1" applyFont="1"/>
    <xf numFmtId="174" fontId="15" fillId="0" borderId="0" xfId="0" applyNumberFormat="1" applyFont="1"/>
    <xf numFmtId="0" fontId="15" fillId="0" borderId="0" xfId="0" applyNumberFormat="1" applyFont="1"/>
    <xf numFmtId="175" fontId="15" fillId="0" borderId="0" xfId="0" applyNumberFormat="1" applyFont="1" applyFill="1" applyAlignment="1" applyProtection="1">
      <alignment horizontal="center" vertical="center"/>
      <protection locked="0"/>
    </xf>
    <xf numFmtId="175" fontId="15" fillId="0" borderId="0" xfId="0" applyNumberFormat="1" applyFont="1" applyFill="1" applyAlignment="1" applyProtection="1">
      <alignment horizontal="center" vertical="center"/>
    </xf>
    <xf numFmtId="20" fontId="9" fillId="0" borderId="0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Protection="1"/>
    <xf numFmtId="20" fontId="9" fillId="0" borderId="0" xfId="0" applyNumberFormat="1" applyFont="1" applyFill="1" applyBorder="1" applyProtection="1"/>
    <xf numFmtId="0" fontId="29" fillId="0" borderId="0" xfId="0" applyFont="1" applyProtection="1"/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20" fontId="9" fillId="0" borderId="0" xfId="0" applyNumberFormat="1" applyFont="1" applyFill="1" applyBorder="1" applyAlignment="1" applyProtection="1">
      <alignment vertical="center"/>
    </xf>
    <xf numFmtId="0" fontId="28" fillId="0" borderId="0" xfId="1" applyProtection="1"/>
    <xf numFmtId="0" fontId="15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26" fillId="0" borderId="0" xfId="0" applyFont="1" applyFill="1" applyBorder="1" applyAlignment="1" applyProtection="1">
      <alignment vertical="center"/>
    </xf>
    <xf numFmtId="0" fontId="25" fillId="8" borderId="1" xfId="0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right"/>
    </xf>
    <xf numFmtId="20" fontId="25" fillId="6" borderId="0" xfId="0" applyNumberFormat="1" applyFont="1" applyFill="1" applyBorder="1" applyAlignment="1" applyProtection="1">
      <alignment horizontal="center"/>
      <protection locked="0"/>
    </xf>
    <xf numFmtId="0" fontId="25" fillId="7" borderId="0" xfId="0" applyFont="1" applyFill="1" applyBorder="1" applyAlignment="1" applyProtection="1">
      <alignment horizontal="right"/>
    </xf>
    <xf numFmtId="20" fontId="25" fillId="7" borderId="0" xfId="0" applyNumberFormat="1" applyFont="1" applyFill="1" applyBorder="1" applyAlignment="1" applyProtection="1">
      <alignment horizontal="center"/>
      <protection locked="0"/>
    </xf>
    <xf numFmtId="175" fontId="15" fillId="0" borderId="0" xfId="0" applyNumberFormat="1" applyFont="1" applyAlignment="1" applyProtection="1">
      <alignment vertical="center" shrinkToFit="1"/>
    </xf>
    <xf numFmtId="0" fontId="33" fillId="0" borderId="0" xfId="0" applyFont="1" applyAlignment="1" applyProtection="1">
      <alignment horizontal="right"/>
    </xf>
    <xf numFmtId="14" fontId="15" fillId="0" borderId="0" xfId="0" applyNumberFormat="1" applyFont="1" applyFill="1" applyAlignment="1" applyProtection="1">
      <alignment horizontal="center" vertical="center"/>
    </xf>
    <xf numFmtId="176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>
      <alignment horizontal="center" vertical="center"/>
    </xf>
    <xf numFmtId="14" fontId="15" fillId="0" borderId="0" xfId="0" applyNumberFormat="1" applyFont="1"/>
    <xf numFmtId="164" fontId="15" fillId="0" borderId="0" xfId="0" applyNumberFormat="1" applyFont="1"/>
    <xf numFmtId="0" fontId="16" fillId="0" borderId="0" xfId="0" applyFont="1" applyFill="1" applyBorder="1" applyAlignment="1" applyProtection="1"/>
    <xf numFmtId="0" fontId="15" fillId="0" borderId="0" xfId="0" applyFont="1" applyFill="1" applyAlignment="1">
      <alignment horizontal="right"/>
    </xf>
    <xf numFmtId="0" fontId="19" fillId="0" borderId="0" xfId="0" applyFont="1" applyFill="1"/>
    <xf numFmtId="0" fontId="15" fillId="0" borderId="0" xfId="0" applyFont="1" applyFill="1"/>
    <xf numFmtId="14" fontId="15" fillId="0" borderId="0" xfId="0" applyNumberFormat="1" applyFont="1" applyFill="1"/>
    <xf numFmtId="164" fontId="15" fillId="0" borderId="0" xfId="0" applyNumberFormat="1" applyFont="1" applyFill="1"/>
    <xf numFmtId="172" fontId="15" fillId="0" borderId="0" xfId="0" applyNumberFormat="1" applyFont="1" applyFill="1"/>
    <xf numFmtId="0" fontId="34" fillId="0" borderId="0" xfId="0" applyFont="1"/>
    <xf numFmtId="0" fontId="15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/>
    </xf>
    <xf numFmtId="0" fontId="15" fillId="9" borderId="0" xfId="0" applyFont="1" applyFill="1" applyAlignment="1" applyProtection="1">
      <alignment horizontal="left" vertical="center"/>
    </xf>
    <xf numFmtId="14" fontId="20" fillId="9" borderId="0" xfId="0" applyNumberFormat="1" applyFont="1" applyFill="1" applyAlignment="1" applyProtection="1">
      <alignment horizontal="center" vertical="center"/>
      <protection locked="0"/>
    </xf>
    <xf numFmtId="175" fontId="15" fillId="9" borderId="0" xfId="0" applyNumberFormat="1" applyFont="1" applyFill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top"/>
    </xf>
    <xf numFmtId="0" fontId="19" fillId="0" borderId="0" xfId="0" applyFont="1" applyAlignment="1">
      <alignment horizontal="left" shrinkToFit="1"/>
    </xf>
    <xf numFmtId="167" fontId="3" fillId="0" borderId="0" xfId="0" applyNumberFormat="1" applyFont="1" applyFill="1" applyBorder="1" applyAlignment="1" applyProtection="1">
      <alignment shrinkToFit="1"/>
      <protection locked="0"/>
    </xf>
    <xf numFmtId="0" fontId="23" fillId="0" borderId="0" xfId="0" applyFont="1" applyFill="1" applyBorder="1" applyAlignment="1" applyProtection="1">
      <alignment horizontal="center"/>
    </xf>
    <xf numFmtId="167" fontId="3" fillId="0" borderId="0" xfId="0" applyNumberFormat="1" applyFont="1" applyFill="1" applyBorder="1" applyAlignment="1" applyProtection="1">
      <alignment horizontal="left" shrinkToFit="1"/>
      <protection locked="0"/>
    </xf>
    <xf numFmtId="0" fontId="0" fillId="0" borderId="0" xfId="0" applyBorder="1" applyAlignment="1" applyProtection="1"/>
    <xf numFmtId="0" fontId="1" fillId="0" borderId="0" xfId="0" applyFont="1" applyFill="1" applyBorder="1" applyAlignment="1" applyProtection="1">
      <alignment horizontal="right" vertical="top"/>
    </xf>
    <xf numFmtId="0" fontId="1" fillId="0" borderId="0" xfId="0" applyFont="1" applyFill="1" applyBorder="1" applyAlignment="1" applyProtection="1">
      <alignment horizontal="center" vertical="top"/>
    </xf>
    <xf numFmtId="0" fontId="4" fillId="0" borderId="0" xfId="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 applyBorder="1" applyProtection="1"/>
    <xf numFmtId="0" fontId="15" fillId="0" borderId="0" xfId="0" applyFont="1" applyAlignment="1">
      <alignment horizontal="right" vertical="center"/>
    </xf>
    <xf numFmtId="0" fontId="32" fillId="0" borderId="0" xfId="0" applyFont="1"/>
    <xf numFmtId="0" fontId="15" fillId="0" borderId="0" xfId="0" applyFont="1" applyFill="1" applyProtection="1">
      <protection locked="0"/>
    </xf>
    <xf numFmtId="20" fontId="15" fillId="0" borderId="0" xfId="0" applyNumberFormat="1" applyFont="1" applyFill="1" applyProtection="1">
      <protection locked="0"/>
    </xf>
    <xf numFmtId="0" fontId="15" fillId="0" borderId="0" xfId="0" applyFont="1" applyFill="1" applyProtection="1"/>
  </cellXfs>
  <cellStyles count="2">
    <cellStyle name="Lien hypertexte" xfId="1" builtinId="8"/>
    <cellStyle name="Normal" xfId="0" builtinId="0"/>
  </cellStyles>
  <dxfs count="3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  <color rgb="FF00FF00"/>
      <color rgb="FF33CC33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38099</xdr:colOff>
      <xdr:row>0</xdr:row>
      <xdr:rowOff>9525</xdr:rowOff>
    </xdr:from>
    <xdr:to>
      <xdr:col>1</xdr:col>
      <xdr:colOff>657225</xdr:colOff>
      <xdr:row>1</xdr:row>
      <xdr:rowOff>161925</xdr:rowOff>
    </xdr:to>
    <xdr:sp macro="[0]!VersAccueil" textlink="">
      <xdr:nvSpPr>
        <xdr:cNvPr id="2" name="Arrondir un rectangle à un seul coin 1"/>
        <xdr:cNvSpPr/>
      </xdr:nvSpPr>
      <xdr:spPr>
        <a:xfrm>
          <a:off x="38099" y="9525"/>
          <a:ext cx="1647826" cy="361950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</a:t>
          </a:r>
          <a:r>
            <a:rPr lang="fr-FR" sz="1200" baseline="0"/>
            <a:t> A L'</a:t>
          </a:r>
          <a:r>
            <a:rPr lang="fr-FR" sz="1200"/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240322</xdr:colOff>
      <xdr:row>17</xdr:row>
      <xdr:rowOff>0</xdr:rowOff>
    </xdr:from>
    <xdr:to>
      <xdr:col>8</xdr:col>
      <xdr:colOff>42496</xdr:colOff>
      <xdr:row>17</xdr:row>
      <xdr:rowOff>225671</xdr:rowOff>
    </xdr:to>
    <xdr:grpSp>
      <xdr:nvGrpSpPr>
        <xdr:cNvPr id="23" name="Groupe 22"/>
        <xdr:cNvGrpSpPr/>
      </xdr:nvGrpSpPr>
      <xdr:grpSpPr>
        <a:xfrm>
          <a:off x="7128802" y="3429000"/>
          <a:ext cx="358434" cy="225671"/>
          <a:chOff x="4784481" y="2154115"/>
          <a:chExt cx="351693" cy="227135"/>
        </a:xfrm>
      </xdr:grpSpPr>
      <xdr:sp macro="[0]!InformationJourHeure" textlink="">
        <xdr:nvSpPr>
          <xdr:cNvPr id="24" name="Ellipse 23"/>
          <xdr:cNvSpPr/>
        </xdr:nvSpPr>
        <xdr:spPr>
          <a:xfrm>
            <a:off x="4835769" y="2176096"/>
            <a:ext cx="219808" cy="205154"/>
          </a:xfrm>
          <a:prstGeom prst="ellipse">
            <a:avLst/>
          </a:prstGeom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800"/>
          </a:p>
        </xdr:txBody>
      </xdr:sp>
      <xdr:sp macro="[0]!InformationJourHeure" textlink="">
        <xdr:nvSpPr>
          <xdr:cNvPr id="25" name="Rectangle 24"/>
          <xdr:cNvSpPr/>
        </xdr:nvSpPr>
        <xdr:spPr>
          <a:xfrm>
            <a:off x="4784481" y="2154115"/>
            <a:ext cx="351693" cy="21980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>
                <a:solidFill>
                  <a:sysClr val="windowText" lastClr="000000"/>
                </a:solidFill>
              </a:rPr>
              <a:t>Go</a:t>
            </a:r>
          </a:p>
        </xdr:txBody>
      </xdr:sp>
    </xdr:grpSp>
    <xdr:clientData/>
  </xdr:twoCellAnchor>
  <xdr:twoCellAnchor>
    <xdr:from>
      <xdr:col>4</xdr:col>
      <xdr:colOff>388418</xdr:colOff>
      <xdr:row>0</xdr:row>
      <xdr:rowOff>22861</xdr:rowOff>
    </xdr:from>
    <xdr:to>
      <xdr:col>6</xdr:col>
      <xdr:colOff>130341</xdr:colOff>
      <xdr:row>1</xdr:row>
      <xdr:rowOff>91440</xdr:rowOff>
    </xdr:to>
    <xdr:sp macro="[0]!EffaceAccueil" textlink="">
      <xdr:nvSpPr>
        <xdr:cNvPr id="28" name="Arrondir un rectangle à un seul coin 27"/>
        <xdr:cNvSpPr/>
      </xdr:nvSpPr>
      <xdr:spPr>
        <a:xfrm>
          <a:off x="4990497" y="22861"/>
          <a:ext cx="1265923" cy="269105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LES DONNEES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844827</xdr:colOff>
      <xdr:row>1</xdr:row>
      <xdr:rowOff>207062</xdr:rowOff>
    </xdr:from>
    <xdr:to>
      <xdr:col>6</xdr:col>
      <xdr:colOff>49696</xdr:colOff>
      <xdr:row>5</xdr:row>
      <xdr:rowOff>16565</xdr:rowOff>
    </xdr:to>
    <xdr:pic macro="[0]!AnalyseCalendrier">
      <xdr:nvPicPr>
        <xdr:cNvPr id="14" name="Image 1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93" r="10733"/>
        <a:stretch/>
      </xdr:blipFill>
      <xdr:spPr>
        <a:xfrm>
          <a:off x="4820479" y="546649"/>
          <a:ext cx="604630" cy="637764"/>
        </a:xfrm>
        <a:prstGeom prst="rect">
          <a:avLst/>
        </a:prstGeom>
        <a:ln>
          <a:solidFill>
            <a:schemeClr val="tx2"/>
          </a:solidFill>
        </a:ln>
      </xdr:spPr>
    </xdr:pic>
    <xdr:clientData fPrintsWithSheet="0"/>
  </xdr:twoCellAnchor>
  <xdr:twoCellAnchor editAs="absolute">
    <xdr:from>
      <xdr:col>1</xdr:col>
      <xdr:colOff>65314</xdr:colOff>
      <xdr:row>0</xdr:row>
      <xdr:rowOff>22311</xdr:rowOff>
    </xdr:from>
    <xdr:to>
      <xdr:col>2</xdr:col>
      <xdr:colOff>9525</xdr:colOff>
      <xdr:row>1</xdr:row>
      <xdr:rowOff>19050</xdr:rowOff>
    </xdr:to>
    <xdr:sp macro="[0]!VersAccueil" textlink="">
      <xdr:nvSpPr>
        <xdr:cNvPr id="5" name="Arrondir un rectangle à un seul coin 4"/>
        <xdr:cNvSpPr/>
      </xdr:nvSpPr>
      <xdr:spPr>
        <a:xfrm>
          <a:off x="1191749" y="22311"/>
          <a:ext cx="962972" cy="336326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ACCUEIL</a:t>
          </a:r>
        </a:p>
      </xdr:txBody>
    </xdr:sp>
    <xdr:clientData fPrintsWithSheet="0"/>
  </xdr:twoCellAnchor>
  <xdr:twoCellAnchor>
    <xdr:from>
      <xdr:col>2</xdr:col>
      <xdr:colOff>517313</xdr:colOff>
      <xdr:row>9</xdr:row>
      <xdr:rowOff>29936</xdr:rowOff>
    </xdr:from>
    <xdr:to>
      <xdr:col>2</xdr:col>
      <xdr:colOff>688763</xdr:colOff>
      <xdr:row>9</xdr:row>
      <xdr:rowOff>182336</xdr:rowOff>
    </xdr:to>
    <xdr:sp macro="[0]!TestEffacement" textlink="">
      <xdr:nvSpPr>
        <xdr:cNvPr id="2" name="Ellipse 1"/>
        <xdr:cNvSpPr/>
      </xdr:nvSpPr>
      <xdr:spPr>
        <a:xfrm>
          <a:off x="2928499" y="2049236"/>
          <a:ext cx="171450" cy="152400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3</xdr:col>
      <xdr:colOff>375557</xdr:colOff>
      <xdr:row>9</xdr:row>
      <xdr:rowOff>29936</xdr:rowOff>
    </xdr:from>
    <xdr:to>
      <xdr:col>3</xdr:col>
      <xdr:colOff>539963</xdr:colOff>
      <xdr:row>9</xdr:row>
      <xdr:rowOff>178974</xdr:rowOff>
    </xdr:to>
    <xdr:sp macro="[0]!TestEffacement" textlink="">
      <xdr:nvSpPr>
        <xdr:cNvPr id="8" name="Ellipse 2"/>
        <xdr:cNvSpPr/>
      </xdr:nvSpPr>
      <xdr:spPr>
        <a:xfrm>
          <a:off x="3510643" y="2049236"/>
          <a:ext cx="164406" cy="149038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4</xdr:col>
      <xdr:colOff>286875</xdr:colOff>
      <xdr:row>9</xdr:row>
      <xdr:rowOff>29936</xdr:rowOff>
    </xdr:from>
    <xdr:to>
      <xdr:col>4</xdr:col>
      <xdr:colOff>448800</xdr:colOff>
      <xdr:row>9</xdr:row>
      <xdr:rowOff>182336</xdr:rowOff>
    </xdr:to>
    <xdr:sp macro="[0]!TestEffacement" textlink="">
      <xdr:nvSpPr>
        <xdr:cNvPr id="9" name="Ellipse 3"/>
        <xdr:cNvSpPr/>
      </xdr:nvSpPr>
      <xdr:spPr>
        <a:xfrm>
          <a:off x="3707592" y="2009479"/>
          <a:ext cx="161925" cy="152400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821121</xdr:colOff>
      <xdr:row>0</xdr:row>
      <xdr:rowOff>298583</xdr:rowOff>
    </xdr:to>
    <xdr:sp macro="[0]!VersAccueil" textlink="">
      <xdr:nvSpPr>
        <xdr:cNvPr id="5" name="Arrondir un rectangle à un seul coin 4"/>
        <xdr:cNvSpPr/>
      </xdr:nvSpPr>
      <xdr:spPr>
        <a:xfrm>
          <a:off x="6191250" y="0"/>
          <a:ext cx="821121" cy="298583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8"/>
  <sheetViews>
    <sheetView topLeftCell="A278" zoomScaleNormal="100" workbookViewId="0">
      <selection activeCell="A2" sqref="A2:B313"/>
    </sheetView>
  </sheetViews>
  <sheetFormatPr baseColWidth="10" defaultRowHeight="15" x14ac:dyDescent="0.25"/>
  <sheetData>
    <row r="1" spans="1:7" x14ac:dyDescent="0.25">
      <c r="A1" t="s">
        <v>13</v>
      </c>
      <c r="B1" t="s">
        <v>8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 t="s">
        <v>155</v>
      </c>
      <c r="B2" t="s">
        <v>156</v>
      </c>
      <c r="D2" t="str">
        <f t="shared" ref="D2:D11" si="0">"1AEM"</f>
        <v>1AEM</v>
      </c>
      <c r="E2" t="s">
        <v>20</v>
      </c>
      <c r="F2" s="1">
        <v>36028</v>
      </c>
      <c r="G2" t="s">
        <v>21</v>
      </c>
    </row>
    <row r="3" spans="1:7" x14ac:dyDescent="0.25">
      <c r="A3" t="s">
        <v>157</v>
      </c>
      <c r="B3" t="s">
        <v>158</v>
      </c>
      <c r="D3" t="str">
        <f t="shared" si="0"/>
        <v>1AEM</v>
      </c>
      <c r="E3" t="s">
        <v>20</v>
      </c>
      <c r="F3" s="1">
        <v>35926</v>
      </c>
      <c r="G3" t="s">
        <v>21</v>
      </c>
    </row>
    <row r="4" spans="1:7" x14ac:dyDescent="0.25">
      <c r="A4" t="s">
        <v>159</v>
      </c>
      <c r="B4" t="s">
        <v>160</v>
      </c>
      <c r="D4" t="str">
        <f t="shared" si="0"/>
        <v>1AEM</v>
      </c>
      <c r="E4" t="s">
        <v>20</v>
      </c>
      <c r="F4" s="1">
        <v>35594</v>
      </c>
      <c r="G4" t="s">
        <v>21</v>
      </c>
    </row>
    <row r="5" spans="1:7" x14ac:dyDescent="0.25">
      <c r="A5" t="s">
        <v>161</v>
      </c>
      <c r="B5" t="s">
        <v>162</v>
      </c>
      <c r="D5" t="str">
        <f t="shared" si="0"/>
        <v>1AEM</v>
      </c>
      <c r="E5" t="s">
        <v>20</v>
      </c>
      <c r="F5" s="1">
        <v>35680</v>
      </c>
      <c r="G5" t="s">
        <v>21</v>
      </c>
    </row>
    <row r="6" spans="1:7" x14ac:dyDescent="0.25">
      <c r="A6" t="s">
        <v>163</v>
      </c>
      <c r="B6" t="s">
        <v>164</v>
      </c>
      <c r="D6" t="str">
        <f t="shared" si="0"/>
        <v>1AEM</v>
      </c>
      <c r="E6" t="s">
        <v>20</v>
      </c>
      <c r="F6" s="1">
        <v>35949</v>
      </c>
      <c r="G6" t="s">
        <v>21</v>
      </c>
    </row>
    <row r="7" spans="1:7" x14ac:dyDescent="0.25">
      <c r="A7" t="s">
        <v>165</v>
      </c>
      <c r="B7" t="s">
        <v>166</v>
      </c>
      <c r="D7" t="str">
        <f t="shared" si="0"/>
        <v>1AEM</v>
      </c>
      <c r="E7" t="s">
        <v>20</v>
      </c>
      <c r="F7" s="1">
        <v>35900</v>
      </c>
      <c r="G7" t="s">
        <v>21</v>
      </c>
    </row>
    <row r="8" spans="1:7" x14ac:dyDescent="0.25">
      <c r="A8" t="s">
        <v>167</v>
      </c>
      <c r="B8" t="s">
        <v>168</v>
      </c>
      <c r="D8" t="str">
        <f t="shared" si="0"/>
        <v>1AEM</v>
      </c>
      <c r="E8" t="s">
        <v>20</v>
      </c>
      <c r="F8" s="1">
        <v>35903</v>
      </c>
      <c r="G8" t="s">
        <v>21</v>
      </c>
    </row>
    <row r="9" spans="1:7" x14ac:dyDescent="0.25">
      <c r="A9" t="s">
        <v>169</v>
      </c>
      <c r="B9" t="s">
        <v>170</v>
      </c>
      <c r="D9" t="str">
        <f t="shared" si="0"/>
        <v>1AEM</v>
      </c>
      <c r="E9" t="s">
        <v>20</v>
      </c>
      <c r="F9" s="1">
        <v>35633</v>
      </c>
      <c r="G9" t="s">
        <v>21</v>
      </c>
    </row>
    <row r="10" spans="1:7" x14ac:dyDescent="0.25">
      <c r="A10" t="s">
        <v>171</v>
      </c>
      <c r="B10" t="s">
        <v>172</v>
      </c>
      <c r="D10" t="str">
        <f t="shared" si="0"/>
        <v>1AEM</v>
      </c>
      <c r="E10" t="s">
        <v>20</v>
      </c>
      <c r="F10" s="1">
        <v>35939</v>
      </c>
      <c r="G10" t="s">
        <v>21</v>
      </c>
    </row>
    <row r="11" spans="1:7" x14ac:dyDescent="0.25">
      <c r="A11" t="s">
        <v>173</v>
      </c>
      <c r="B11" t="s">
        <v>174</v>
      </c>
      <c r="D11" t="str">
        <f t="shared" si="0"/>
        <v>1AEM</v>
      </c>
      <c r="E11" t="s">
        <v>22</v>
      </c>
      <c r="F11" s="1">
        <v>35962</v>
      </c>
      <c r="G11" t="s">
        <v>21</v>
      </c>
    </row>
    <row r="12" spans="1:7" x14ac:dyDescent="0.25">
      <c r="A12" t="s">
        <v>175</v>
      </c>
      <c r="B12" t="s">
        <v>176</v>
      </c>
      <c r="D12" t="str">
        <f t="shared" ref="D12:D27" si="1">"1AFB"</f>
        <v>1AFB</v>
      </c>
      <c r="E12" t="s">
        <v>22</v>
      </c>
      <c r="F12" s="1">
        <v>35345</v>
      </c>
      <c r="G12" t="s">
        <v>21</v>
      </c>
    </row>
    <row r="13" spans="1:7" x14ac:dyDescent="0.25">
      <c r="A13" t="s">
        <v>177</v>
      </c>
      <c r="B13" t="s">
        <v>178</v>
      </c>
      <c r="D13" t="str">
        <f t="shared" si="1"/>
        <v>1AFB</v>
      </c>
      <c r="E13" t="s">
        <v>20</v>
      </c>
      <c r="F13" s="1">
        <v>35855</v>
      </c>
      <c r="G13" t="s">
        <v>21</v>
      </c>
    </row>
    <row r="14" spans="1:7" x14ac:dyDescent="0.25">
      <c r="A14" t="s">
        <v>179</v>
      </c>
      <c r="B14" t="s">
        <v>180</v>
      </c>
      <c r="D14" t="str">
        <f t="shared" si="1"/>
        <v>1AFB</v>
      </c>
      <c r="E14" t="s">
        <v>20</v>
      </c>
      <c r="F14" s="1">
        <v>35706</v>
      </c>
      <c r="G14" t="s">
        <v>24</v>
      </c>
    </row>
    <row r="15" spans="1:7" x14ac:dyDescent="0.25">
      <c r="A15" t="s">
        <v>181</v>
      </c>
      <c r="B15" t="s">
        <v>182</v>
      </c>
      <c r="D15" t="str">
        <f t="shared" si="1"/>
        <v>1AFB</v>
      </c>
      <c r="E15" t="s">
        <v>22</v>
      </c>
      <c r="F15" s="1">
        <v>35478</v>
      </c>
      <c r="G15" t="s">
        <v>24</v>
      </c>
    </row>
    <row r="16" spans="1:7" x14ac:dyDescent="0.25">
      <c r="A16" t="s">
        <v>183</v>
      </c>
      <c r="B16" t="s">
        <v>184</v>
      </c>
      <c r="D16" t="str">
        <f t="shared" si="1"/>
        <v>1AFB</v>
      </c>
      <c r="E16" t="s">
        <v>22</v>
      </c>
      <c r="F16" s="1">
        <v>36098</v>
      </c>
      <c r="G16" t="s">
        <v>21</v>
      </c>
    </row>
    <row r="17" spans="1:7" x14ac:dyDescent="0.25">
      <c r="A17" t="s">
        <v>185</v>
      </c>
      <c r="B17" t="s">
        <v>186</v>
      </c>
      <c r="D17" t="str">
        <f t="shared" si="1"/>
        <v>1AFB</v>
      </c>
      <c r="E17" t="s">
        <v>22</v>
      </c>
      <c r="F17" s="1">
        <v>35768</v>
      </c>
      <c r="G17" t="s">
        <v>21</v>
      </c>
    </row>
    <row r="18" spans="1:7" x14ac:dyDescent="0.25">
      <c r="A18" t="s">
        <v>187</v>
      </c>
      <c r="B18" t="s">
        <v>188</v>
      </c>
      <c r="D18" t="str">
        <f t="shared" si="1"/>
        <v>1AFB</v>
      </c>
      <c r="E18" t="s">
        <v>22</v>
      </c>
      <c r="F18" s="1">
        <v>35754</v>
      </c>
      <c r="G18" t="s">
        <v>21</v>
      </c>
    </row>
    <row r="19" spans="1:7" x14ac:dyDescent="0.25">
      <c r="A19" t="s">
        <v>189</v>
      </c>
      <c r="B19" t="s">
        <v>190</v>
      </c>
      <c r="D19" t="str">
        <f t="shared" si="1"/>
        <v>1AFB</v>
      </c>
      <c r="E19" t="s">
        <v>20</v>
      </c>
      <c r="F19" s="1">
        <v>36132</v>
      </c>
      <c r="G19" t="s">
        <v>24</v>
      </c>
    </row>
    <row r="20" spans="1:7" x14ac:dyDescent="0.25">
      <c r="A20" t="s">
        <v>191</v>
      </c>
      <c r="B20" t="s">
        <v>192</v>
      </c>
      <c r="D20" t="str">
        <f t="shared" si="1"/>
        <v>1AFB</v>
      </c>
      <c r="E20" t="s">
        <v>20</v>
      </c>
      <c r="F20" s="1">
        <v>35909</v>
      </c>
      <c r="G20" t="s">
        <v>21</v>
      </c>
    </row>
    <row r="21" spans="1:7" x14ac:dyDescent="0.25">
      <c r="A21" t="s">
        <v>193</v>
      </c>
      <c r="B21" t="s">
        <v>194</v>
      </c>
      <c r="D21" t="str">
        <f t="shared" si="1"/>
        <v>1AFB</v>
      </c>
      <c r="E21" t="s">
        <v>20</v>
      </c>
      <c r="F21" s="1">
        <v>35157</v>
      </c>
      <c r="G21" t="s">
        <v>21</v>
      </c>
    </row>
    <row r="22" spans="1:7" x14ac:dyDescent="0.25">
      <c r="A22" t="s">
        <v>195</v>
      </c>
      <c r="B22" t="s">
        <v>196</v>
      </c>
      <c r="D22" t="str">
        <f t="shared" si="1"/>
        <v>1AFB</v>
      </c>
      <c r="E22" t="s">
        <v>20</v>
      </c>
      <c r="F22" s="1">
        <v>35205</v>
      </c>
      <c r="G22" t="s">
        <v>21</v>
      </c>
    </row>
    <row r="23" spans="1:7" x14ac:dyDescent="0.25">
      <c r="A23" t="s">
        <v>197</v>
      </c>
      <c r="B23" t="s">
        <v>198</v>
      </c>
      <c r="D23" t="str">
        <f t="shared" si="1"/>
        <v>1AFB</v>
      </c>
      <c r="E23" t="s">
        <v>20</v>
      </c>
      <c r="F23" s="1">
        <v>36021</v>
      </c>
      <c r="G23" t="s">
        <v>21</v>
      </c>
    </row>
    <row r="24" spans="1:7" x14ac:dyDescent="0.25">
      <c r="A24" t="s">
        <v>199</v>
      </c>
      <c r="B24" t="s">
        <v>200</v>
      </c>
      <c r="D24" t="str">
        <f t="shared" si="1"/>
        <v>1AFB</v>
      </c>
      <c r="E24" t="s">
        <v>20</v>
      </c>
      <c r="F24" s="1">
        <v>34838</v>
      </c>
      <c r="G24" t="s">
        <v>21</v>
      </c>
    </row>
    <row r="25" spans="1:7" x14ac:dyDescent="0.25">
      <c r="A25" t="s">
        <v>201</v>
      </c>
      <c r="B25" t="s">
        <v>202</v>
      </c>
      <c r="D25" t="str">
        <f t="shared" si="1"/>
        <v>1AFB</v>
      </c>
      <c r="E25" t="s">
        <v>20</v>
      </c>
      <c r="F25" s="1">
        <v>36045</v>
      </c>
      <c r="G25" t="s">
        <v>21</v>
      </c>
    </row>
    <row r="26" spans="1:7" x14ac:dyDescent="0.25">
      <c r="A26" t="s">
        <v>203</v>
      </c>
      <c r="B26" t="s">
        <v>204</v>
      </c>
      <c r="D26" t="str">
        <f t="shared" si="1"/>
        <v>1AFB</v>
      </c>
      <c r="E26" t="s">
        <v>20</v>
      </c>
      <c r="F26" s="1">
        <v>35512</v>
      </c>
      <c r="G26" t="s">
        <v>21</v>
      </c>
    </row>
    <row r="27" spans="1:7" x14ac:dyDescent="0.25">
      <c r="A27" t="s">
        <v>205</v>
      </c>
      <c r="B27" t="s">
        <v>206</v>
      </c>
      <c r="D27" t="str">
        <f t="shared" si="1"/>
        <v>1AFB</v>
      </c>
      <c r="E27" t="s">
        <v>20</v>
      </c>
      <c r="F27" s="1">
        <v>35506</v>
      </c>
      <c r="G27" t="s">
        <v>24</v>
      </c>
    </row>
    <row r="28" spans="1:7" x14ac:dyDescent="0.25">
      <c r="A28" t="s">
        <v>207</v>
      </c>
      <c r="B28" t="s">
        <v>208</v>
      </c>
      <c r="D28" t="str">
        <f t="shared" ref="D28:D49" si="2">"1COM"</f>
        <v>1COM</v>
      </c>
      <c r="E28" t="s">
        <v>20</v>
      </c>
      <c r="F28" s="1">
        <v>35313</v>
      </c>
      <c r="G28" t="s">
        <v>21</v>
      </c>
    </row>
    <row r="29" spans="1:7" x14ac:dyDescent="0.25">
      <c r="A29" t="s">
        <v>209</v>
      </c>
      <c r="B29" t="s">
        <v>210</v>
      </c>
      <c r="D29" t="str">
        <f t="shared" si="2"/>
        <v>1COM</v>
      </c>
      <c r="E29" t="s">
        <v>22</v>
      </c>
      <c r="F29" s="1">
        <v>36045</v>
      </c>
      <c r="G29" t="s">
        <v>21</v>
      </c>
    </row>
    <row r="30" spans="1:7" x14ac:dyDescent="0.25">
      <c r="A30" t="s">
        <v>211</v>
      </c>
      <c r="B30" t="s">
        <v>212</v>
      </c>
      <c r="D30" t="str">
        <f t="shared" si="2"/>
        <v>1COM</v>
      </c>
      <c r="E30" t="s">
        <v>22</v>
      </c>
      <c r="F30" s="1">
        <v>35465</v>
      </c>
      <c r="G30" t="s">
        <v>21</v>
      </c>
    </row>
    <row r="31" spans="1:7" x14ac:dyDescent="0.25">
      <c r="A31" t="s">
        <v>213</v>
      </c>
      <c r="B31" t="s">
        <v>214</v>
      </c>
      <c r="D31" t="str">
        <f t="shared" si="2"/>
        <v>1COM</v>
      </c>
      <c r="E31" t="s">
        <v>22</v>
      </c>
      <c r="F31" s="1">
        <v>36085</v>
      </c>
      <c r="G31" t="s">
        <v>21</v>
      </c>
    </row>
    <row r="32" spans="1:7" x14ac:dyDescent="0.25">
      <c r="A32" t="s">
        <v>215</v>
      </c>
      <c r="B32" t="s">
        <v>216</v>
      </c>
      <c r="D32" t="str">
        <f t="shared" si="2"/>
        <v>1COM</v>
      </c>
      <c r="E32" t="s">
        <v>22</v>
      </c>
      <c r="F32" s="1">
        <v>35528</v>
      </c>
      <c r="G32" t="s">
        <v>21</v>
      </c>
    </row>
    <row r="33" spans="1:7" x14ac:dyDescent="0.25">
      <c r="A33" t="s">
        <v>217</v>
      </c>
      <c r="B33" t="s">
        <v>218</v>
      </c>
      <c r="D33" t="str">
        <f t="shared" si="2"/>
        <v>1COM</v>
      </c>
      <c r="E33" t="s">
        <v>22</v>
      </c>
      <c r="F33" s="1">
        <v>35852</v>
      </c>
      <c r="G33" t="s">
        <v>24</v>
      </c>
    </row>
    <row r="34" spans="1:7" x14ac:dyDescent="0.25">
      <c r="A34" t="s">
        <v>219</v>
      </c>
      <c r="B34" t="s">
        <v>220</v>
      </c>
      <c r="D34" t="str">
        <f t="shared" si="2"/>
        <v>1COM</v>
      </c>
      <c r="E34" t="s">
        <v>22</v>
      </c>
      <c r="F34" s="1">
        <v>35273</v>
      </c>
      <c r="G34" t="s">
        <v>21</v>
      </c>
    </row>
    <row r="35" spans="1:7" x14ac:dyDescent="0.25">
      <c r="A35" t="s">
        <v>221</v>
      </c>
      <c r="B35" t="s">
        <v>222</v>
      </c>
      <c r="D35" t="str">
        <f t="shared" si="2"/>
        <v>1COM</v>
      </c>
      <c r="E35" t="s">
        <v>22</v>
      </c>
      <c r="F35" s="1">
        <v>35682</v>
      </c>
      <c r="G35" t="s">
        <v>21</v>
      </c>
    </row>
    <row r="36" spans="1:7" x14ac:dyDescent="0.25">
      <c r="A36" t="s">
        <v>223</v>
      </c>
      <c r="B36" t="s">
        <v>224</v>
      </c>
      <c r="D36" t="str">
        <f t="shared" si="2"/>
        <v>1COM</v>
      </c>
      <c r="E36" t="s">
        <v>20</v>
      </c>
      <c r="F36" s="1">
        <v>34508</v>
      </c>
      <c r="G36" t="s">
        <v>21</v>
      </c>
    </row>
    <row r="37" spans="1:7" x14ac:dyDescent="0.25">
      <c r="A37" t="s">
        <v>225</v>
      </c>
      <c r="B37" t="s">
        <v>226</v>
      </c>
      <c r="D37" t="str">
        <f t="shared" si="2"/>
        <v>1COM</v>
      </c>
      <c r="E37" t="s">
        <v>20</v>
      </c>
      <c r="F37" s="1">
        <v>35318</v>
      </c>
      <c r="G37" t="s">
        <v>21</v>
      </c>
    </row>
    <row r="38" spans="1:7" x14ac:dyDescent="0.25">
      <c r="A38" t="s">
        <v>227</v>
      </c>
      <c r="B38" t="s">
        <v>228</v>
      </c>
      <c r="D38" t="str">
        <f t="shared" si="2"/>
        <v>1COM</v>
      </c>
      <c r="E38" t="s">
        <v>22</v>
      </c>
      <c r="F38" s="1">
        <v>35845</v>
      </c>
      <c r="G38" t="s">
        <v>24</v>
      </c>
    </row>
    <row r="39" spans="1:7" x14ac:dyDescent="0.25">
      <c r="A39" t="s">
        <v>229</v>
      </c>
      <c r="B39" t="s">
        <v>230</v>
      </c>
      <c r="D39" t="str">
        <f t="shared" si="2"/>
        <v>1COM</v>
      </c>
      <c r="E39" t="s">
        <v>22</v>
      </c>
      <c r="F39" s="1">
        <v>36150</v>
      </c>
      <c r="G39" t="s">
        <v>21</v>
      </c>
    </row>
    <row r="40" spans="1:7" x14ac:dyDescent="0.25">
      <c r="A40" t="s">
        <v>231</v>
      </c>
      <c r="B40" t="s">
        <v>232</v>
      </c>
      <c r="D40" t="str">
        <f t="shared" si="2"/>
        <v>1COM</v>
      </c>
      <c r="E40" t="s">
        <v>20</v>
      </c>
      <c r="F40" s="1">
        <v>35817</v>
      </c>
      <c r="G40" t="s">
        <v>21</v>
      </c>
    </row>
    <row r="41" spans="1:7" x14ac:dyDescent="0.25">
      <c r="A41" t="s">
        <v>233</v>
      </c>
      <c r="B41" t="s">
        <v>234</v>
      </c>
      <c r="D41" t="str">
        <f t="shared" si="2"/>
        <v>1COM</v>
      </c>
      <c r="E41" t="s">
        <v>20</v>
      </c>
      <c r="F41" s="1">
        <v>35444</v>
      </c>
      <c r="G41" t="s">
        <v>24</v>
      </c>
    </row>
    <row r="42" spans="1:7" x14ac:dyDescent="0.25">
      <c r="A42" t="s">
        <v>235</v>
      </c>
      <c r="B42" t="s">
        <v>236</v>
      </c>
      <c r="D42" t="str">
        <f t="shared" si="2"/>
        <v>1COM</v>
      </c>
      <c r="E42" t="s">
        <v>22</v>
      </c>
      <c r="F42" s="1">
        <v>35452</v>
      </c>
      <c r="G42" t="s">
        <v>21</v>
      </c>
    </row>
    <row r="43" spans="1:7" x14ac:dyDescent="0.25">
      <c r="A43" t="s">
        <v>237</v>
      </c>
      <c r="B43" t="s">
        <v>238</v>
      </c>
      <c r="D43" t="str">
        <f t="shared" si="2"/>
        <v>1COM</v>
      </c>
      <c r="E43" t="s">
        <v>22</v>
      </c>
      <c r="F43" s="1">
        <v>36000</v>
      </c>
      <c r="G43" t="s">
        <v>24</v>
      </c>
    </row>
    <row r="44" spans="1:7" x14ac:dyDescent="0.25">
      <c r="A44" t="s">
        <v>239</v>
      </c>
      <c r="B44" t="s">
        <v>240</v>
      </c>
      <c r="D44" t="str">
        <f t="shared" si="2"/>
        <v>1COM</v>
      </c>
      <c r="E44" t="s">
        <v>22</v>
      </c>
      <c r="F44" s="1">
        <v>35376</v>
      </c>
      <c r="G44" t="s">
        <v>21</v>
      </c>
    </row>
    <row r="45" spans="1:7" x14ac:dyDescent="0.25">
      <c r="A45" t="s">
        <v>241</v>
      </c>
      <c r="B45" t="s">
        <v>242</v>
      </c>
      <c r="D45" t="str">
        <f t="shared" si="2"/>
        <v>1COM</v>
      </c>
      <c r="E45" t="s">
        <v>22</v>
      </c>
      <c r="F45" s="1">
        <v>35714</v>
      </c>
      <c r="G45" t="s">
        <v>21</v>
      </c>
    </row>
    <row r="46" spans="1:7" x14ac:dyDescent="0.25">
      <c r="A46" t="s">
        <v>243</v>
      </c>
      <c r="B46" t="s">
        <v>244</v>
      </c>
      <c r="D46" t="str">
        <f t="shared" si="2"/>
        <v>1COM</v>
      </c>
      <c r="E46" t="s">
        <v>22</v>
      </c>
      <c r="F46" s="1">
        <v>36091</v>
      </c>
      <c r="G46" t="s">
        <v>21</v>
      </c>
    </row>
    <row r="47" spans="1:7" x14ac:dyDescent="0.25">
      <c r="A47" t="s">
        <v>245</v>
      </c>
      <c r="B47" t="s">
        <v>246</v>
      </c>
      <c r="D47" t="str">
        <f t="shared" si="2"/>
        <v>1COM</v>
      </c>
      <c r="E47" t="s">
        <v>22</v>
      </c>
      <c r="F47" s="1">
        <v>35254</v>
      </c>
      <c r="G47" t="s">
        <v>21</v>
      </c>
    </row>
    <row r="48" spans="1:7" x14ac:dyDescent="0.25">
      <c r="A48" t="s">
        <v>247</v>
      </c>
      <c r="B48" t="s">
        <v>248</v>
      </c>
      <c r="D48" t="str">
        <f t="shared" si="2"/>
        <v>1COM</v>
      </c>
      <c r="E48" t="s">
        <v>22</v>
      </c>
      <c r="F48" s="1">
        <v>35735</v>
      </c>
      <c r="G48" t="s">
        <v>21</v>
      </c>
    </row>
    <row r="49" spans="1:7" x14ac:dyDescent="0.25">
      <c r="A49" t="s">
        <v>249</v>
      </c>
      <c r="B49" t="s">
        <v>250</v>
      </c>
      <c r="D49" t="str">
        <f t="shared" si="2"/>
        <v>1COM</v>
      </c>
      <c r="E49" t="s">
        <v>22</v>
      </c>
      <c r="F49" s="1">
        <v>35378</v>
      </c>
      <c r="G49" t="s">
        <v>24</v>
      </c>
    </row>
    <row r="50" spans="1:7" x14ac:dyDescent="0.25">
      <c r="A50" t="s">
        <v>251</v>
      </c>
      <c r="B50" t="s">
        <v>252</v>
      </c>
      <c r="D50" t="str">
        <f t="shared" ref="D50:D60" si="3">"1ECMS"</f>
        <v>1ECMS</v>
      </c>
      <c r="E50" t="s">
        <v>20</v>
      </c>
      <c r="F50" s="1">
        <v>36053</v>
      </c>
      <c r="G50" t="s">
        <v>21</v>
      </c>
    </row>
    <row r="51" spans="1:7" x14ac:dyDescent="0.25">
      <c r="A51" t="s">
        <v>253</v>
      </c>
      <c r="B51" t="s">
        <v>254</v>
      </c>
      <c r="D51" t="str">
        <f t="shared" si="3"/>
        <v>1ECMS</v>
      </c>
      <c r="E51" t="s">
        <v>22</v>
      </c>
      <c r="F51" s="1">
        <v>35970</v>
      </c>
      <c r="G51" t="s">
        <v>21</v>
      </c>
    </row>
    <row r="52" spans="1:7" x14ac:dyDescent="0.25">
      <c r="A52" t="s">
        <v>255</v>
      </c>
      <c r="B52" t="s">
        <v>256</v>
      </c>
      <c r="D52" t="str">
        <f t="shared" si="3"/>
        <v>1ECMS</v>
      </c>
      <c r="E52" t="s">
        <v>22</v>
      </c>
      <c r="F52" s="1">
        <v>35897</v>
      </c>
      <c r="G52" t="s">
        <v>21</v>
      </c>
    </row>
    <row r="53" spans="1:7" x14ac:dyDescent="0.25">
      <c r="A53" t="s">
        <v>257</v>
      </c>
      <c r="B53" t="s">
        <v>258</v>
      </c>
      <c r="D53" t="str">
        <f t="shared" si="3"/>
        <v>1ECMS</v>
      </c>
      <c r="E53" t="s">
        <v>22</v>
      </c>
      <c r="F53" s="1">
        <v>36004</v>
      </c>
      <c r="G53" t="s">
        <v>21</v>
      </c>
    </row>
    <row r="54" spans="1:7" x14ac:dyDescent="0.25">
      <c r="A54" t="s">
        <v>259</v>
      </c>
      <c r="B54" t="s">
        <v>260</v>
      </c>
      <c r="D54" t="str">
        <f t="shared" si="3"/>
        <v>1ECMS</v>
      </c>
      <c r="E54" t="s">
        <v>22</v>
      </c>
      <c r="F54" s="1">
        <v>36189</v>
      </c>
      <c r="G54" t="s">
        <v>21</v>
      </c>
    </row>
    <row r="55" spans="1:7" x14ac:dyDescent="0.25">
      <c r="A55" t="s">
        <v>261</v>
      </c>
      <c r="B55" t="s">
        <v>262</v>
      </c>
      <c r="D55" t="str">
        <f t="shared" si="3"/>
        <v>1ECMS</v>
      </c>
      <c r="E55" t="s">
        <v>22</v>
      </c>
      <c r="F55" s="1">
        <v>36242</v>
      </c>
      <c r="G55" t="s">
        <v>21</v>
      </c>
    </row>
    <row r="56" spans="1:7" x14ac:dyDescent="0.25">
      <c r="A56" t="s">
        <v>263</v>
      </c>
      <c r="B56" t="s">
        <v>264</v>
      </c>
      <c r="D56" t="str">
        <f t="shared" si="3"/>
        <v>1ECMS</v>
      </c>
      <c r="E56" t="s">
        <v>22</v>
      </c>
      <c r="F56" s="1">
        <v>36033</v>
      </c>
      <c r="G56" t="s">
        <v>21</v>
      </c>
    </row>
    <row r="57" spans="1:7" x14ac:dyDescent="0.25">
      <c r="A57" t="s">
        <v>265</v>
      </c>
      <c r="B57" t="s">
        <v>266</v>
      </c>
      <c r="D57" t="str">
        <f t="shared" si="3"/>
        <v>1ECMS</v>
      </c>
      <c r="E57" t="s">
        <v>22</v>
      </c>
      <c r="F57" s="1">
        <v>35936</v>
      </c>
      <c r="G57" t="s">
        <v>21</v>
      </c>
    </row>
    <row r="58" spans="1:7" x14ac:dyDescent="0.25">
      <c r="A58" t="s">
        <v>267</v>
      </c>
      <c r="B58" t="s">
        <v>268</v>
      </c>
      <c r="D58" t="str">
        <f t="shared" si="3"/>
        <v>1ECMS</v>
      </c>
      <c r="E58" t="s">
        <v>22</v>
      </c>
      <c r="F58" s="1">
        <v>36018</v>
      </c>
      <c r="G58" t="s">
        <v>21</v>
      </c>
    </row>
    <row r="59" spans="1:7" x14ac:dyDescent="0.25">
      <c r="A59" t="s">
        <v>269</v>
      </c>
      <c r="B59" t="s">
        <v>270</v>
      </c>
      <c r="D59" t="str">
        <f t="shared" si="3"/>
        <v>1ECMS</v>
      </c>
      <c r="E59" t="s">
        <v>22</v>
      </c>
      <c r="F59" s="1">
        <v>36292</v>
      </c>
      <c r="G59" t="s">
        <v>21</v>
      </c>
    </row>
    <row r="60" spans="1:7" x14ac:dyDescent="0.25">
      <c r="A60" t="s">
        <v>271</v>
      </c>
      <c r="B60" t="s">
        <v>272</v>
      </c>
      <c r="D60" t="str">
        <f t="shared" si="3"/>
        <v>1ECMS</v>
      </c>
      <c r="E60" t="s">
        <v>22</v>
      </c>
      <c r="F60" s="1">
        <v>36208</v>
      </c>
      <c r="G60" t="s">
        <v>21</v>
      </c>
    </row>
    <row r="61" spans="1:7" x14ac:dyDescent="0.25">
      <c r="A61" t="s">
        <v>273</v>
      </c>
      <c r="B61" t="s">
        <v>274</v>
      </c>
      <c r="D61" t="str">
        <f t="shared" ref="D61:D76" si="4">"1LOG"</f>
        <v>1LOG</v>
      </c>
      <c r="E61" t="s">
        <v>20</v>
      </c>
      <c r="F61" s="1">
        <v>35845</v>
      </c>
      <c r="G61" t="s">
        <v>21</v>
      </c>
    </row>
    <row r="62" spans="1:7" x14ac:dyDescent="0.25">
      <c r="A62" t="s">
        <v>275</v>
      </c>
      <c r="B62" t="s">
        <v>276</v>
      </c>
      <c r="D62" t="str">
        <f t="shared" si="4"/>
        <v>1LOG</v>
      </c>
      <c r="E62" t="s">
        <v>20</v>
      </c>
      <c r="F62" s="1">
        <v>35271</v>
      </c>
      <c r="G62" t="s">
        <v>21</v>
      </c>
    </row>
    <row r="63" spans="1:7" x14ac:dyDescent="0.25">
      <c r="A63" t="s">
        <v>277</v>
      </c>
      <c r="B63" t="s">
        <v>278</v>
      </c>
      <c r="D63" t="str">
        <f t="shared" si="4"/>
        <v>1LOG</v>
      </c>
      <c r="E63" t="s">
        <v>20</v>
      </c>
      <c r="F63" s="1">
        <v>35493</v>
      </c>
      <c r="G63" t="s">
        <v>21</v>
      </c>
    </row>
    <row r="64" spans="1:7" x14ac:dyDescent="0.25">
      <c r="A64" t="s">
        <v>279</v>
      </c>
      <c r="B64" t="s">
        <v>280</v>
      </c>
      <c r="D64" t="str">
        <f t="shared" si="4"/>
        <v>1LOG</v>
      </c>
      <c r="E64" t="s">
        <v>20</v>
      </c>
      <c r="F64" s="1">
        <v>35501</v>
      </c>
      <c r="G64" t="s">
        <v>21</v>
      </c>
    </row>
    <row r="65" spans="1:7" x14ac:dyDescent="0.25">
      <c r="A65" t="s">
        <v>281</v>
      </c>
      <c r="B65" t="s">
        <v>282</v>
      </c>
      <c r="D65" t="str">
        <f t="shared" si="4"/>
        <v>1LOG</v>
      </c>
      <c r="E65" t="s">
        <v>20</v>
      </c>
      <c r="F65" s="1">
        <v>35432</v>
      </c>
      <c r="G65" t="s">
        <v>21</v>
      </c>
    </row>
    <row r="66" spans="1:7" x14ac:dyDescent="0.25">
      <c r="A66" t="s">
        <v>283</v>
      </c>
      <c r="B66" t="s">
        <v>284</v>
      </c>
      <c r="D66" t="str">
        <f t="shared" si="4"/>
        <v>1LOG</v>
      </c>
      <c r="E66" t="s">
        <v>20</v>
      </c>
      <c r="F66" s="1">
        <v>35019</v>
      </c>
      <c r="G66" t="s">
        <v>21</v>
      </c>
    </row>
    <row r="67" spans="1:7" x14ac:dyDescent="0.25">
      <c r="A67" t="s">
        <v>285</v>
      </c>
      <c r="B67" t="s">
        <v>286</v>
      </c>
      <c r="D67" t="str">
        <f t="shared" si="4"/>
        <v>1LOG</v>
      </c>
      <c r="E67" t="s">
        <v>20</v>
      </c>
      <c r="F67" s="1">
        <v>35373</v>
      </c>
      <c r="G67" t="s">
        <v>21</v>
      </c>
    </row>
    <row r="68" spans="1:7" x14ac:dyDescent="0.25">
      <c r="A68" t="s">
        <v>287</v>
      </c>
      <c r="B68" t="s">
        <v>288</v>
      </c>
      <c r="D68" t="str">
        <f t="shared" si="4"/>
        <v>1LOG</v>
      </c>
      <c r="E68" t="s">
        <v>20</v>
      </c>
      <c r="F68" s="1">
        <v>35015</v>
      </c>
      <c r="G68" t="s">
        <v>21</v>
      </c>
    </row>
    <row r="69" spans="1:7" x14ac:dyDescent="0.25">
      <c r="A69" t="s">
        <v>289</v>
      </c>
      <c r="B69" t="s">
        <v>290</v>
      </c>
      <c r="D69" t="str">
        <f t="shared" si="4"/>
        <v>1LOG</v>
      </c>
      <c r="E69" t="s">
        <v>22</v>
      </c>
      <c r="F69" s="1">
        <v>36081</v>
      </c>
      <c r="G69" t="s">
        <v>24</v>
      </c>
    </row>
    <row r="70" spans="1:7" x14ac:dyDescent="0.25">
      <c r="A70" t="s">
        <v>291</v>
      </c>
      <c r="B70" t="s">
        <v>292</v>
      </c>
      <c r="D70" t="str">
        <f t="shared" si="4"/>
        <v>1LOG</v>
      </c>
      <c r="E70" t="s">
        <v>20</v>
      </c>
      <c r="F70" s="1">
        <v>35024</v>
      </c>
      <c r="G70" t="s">
        <v>21</v>
      </c>
    </row>
    <row r="71" spans="1:7" x14ac:dyDescent="0.25">
      <c r="A71" t="s">
        <v>293</v>
      </c>
      <c r="B71" t="s">
        <v>294</v>
      </c>
      <c r="D71" t="str">
        <f t="shared" si="4"/>
        <v>1LOG</v>
      </c>
      <c r="E71" t="s">
        <v>22</v>
      </c>
      <c r="F71" s="1">
        <v>35919</v>
      </c>
      <c r="G71" t="s">
        <v>24</v>
      </c>
    </row>
    <row r="72" spans="1:7" x14ac:dyDescent="0.25">
      <c r="A72" t="s">
        <v>295</v>
      </c>
      <c r="B72" t="s">
        <v>296</v>
      </c>
      <c r="D72" t="str">
        <f t="shared" si="4"/>
        <v>1LOG</v>
      </c>
      <c r="E72" t="s">
        <v>22</v>
      </c>
      <c r="F72" s="1">
        <v>35936</v>
      </c>
      <c r="G72" t="s">
        <v>24</v>
      </c>
    </row>
    <row r="73" spans="1:7" x14ac:dyDescent="0.25">
      <c r="A73" t="s">
        <v>297</v>
      </c>
      <c r="B73" t="s">
        <v>298</v>
      </c>
      <c r="D73" t="str">
        <f t="shared" si="4"/>
        <v>1LOG</v>
      </c>
      <c r="E73" t="s">
        <v>20</v>
      </c>
      <c r="F73" s="1">
        <v>35279</v>
      </c>
      <c r="G73" t="s">
        <v>21</v>
      </c>
    </row>
    <row r="74" spans="1:7" x14ac:dyDescent="0.25">
      <c r="A74" t="s">
        <v>299</v>
      </c>
      <c r="B74" t="s">
        <v>300</v>
      </c>
      <c r="D74" t="str">
        <f t="shared" si="4"/>
        <v>1LOG</v>
      </c>
      <c r="E74" t="s">
        <v>22</v>
      </c>
      <c r="F74" s="1">
        <v>35407</v>
      </c>
      <c r="G74" t="s">
        <v>21</v>
      </c>
    </row>
    <row r="75" spans="1:7" x14ac:dyDescent="0.25">
      <c r="A75" t="s">
        <v>301</v>
      </c>
      <c r="B75" t="s">
        <v>302</v>
      </c>
      <c r="D75" t="str">
        <f t="shared" si="4"/>
        <v>1LOG</v>
      </c>
      <c r="E75" t="s">
        <v>20</v>
      </c>
      <c r="F75" s="1">
        <v>35301</v>
      </c>
      <c r="G75" t="s">
        <v>21</v>
      </c>
    </row>
    <row r="76" spans="1:7" x14ac:dyDescent="0.25">
      <c r="A76" t="s">
        <v>303</v>
      </c>
      <c r="B76" t="s">
        <v>304</v>
      </c>
      <c r="D76" t="str">
        <f t="shared" si="4"/>
        <v>1LOG</v>
      </c>
      <c r="E76" t="s">
        <v>22</v>
      </c>
      <c r="F76" s="1">
        <v>36151</v>
      </c>
      <c r="G76" t="s">
        <v>21</v>
      </c>
    </row>
    <row r="77" spans="1:7" x14ac:dyDescent="0.25">
      <c r="A77" t="s">
        <v>305</v>
      </c>
      <c r="B77" t="s">
        <v>306</v>
      </c>
      <c r="D77" t="str">
        <f t="shared" ref="D77:D90" si="5">"1MACO"</f>
        <v>1MACO</v>
      </c>
      <c r="E77" t="s">
        <v>20</v>
      </c>
      <c r="F77" s="1">
        <v>35978</v>
      </c>
      <c r="G77" t="s">
        <v>21</v>
      </c>
    </row>
    <row r="78" spans="1:7" x14ac:dyDescent="0.25">
      <c r="A78" t="s">
        <v>307</v>
      </c>
      <c r="B78" t="s">
        <v>308</v>
      </c>
      <c r="D78" t="str">
        <f t="shared" si="5"/>
        <v>1MACO</v>
      </c>
      <c r="E78" t="s">
        <v>20</v>
      </c>
      <c r="F78" s="1">
        <v>36522</v>
      </c>
      <c r="G78" t="s">
        <v>21</v>
      </c>
    </row>
    <row r="79" spans="1:7" x14ac:dyDescent="0.25">
      <c r="A79" t="s">
        <v>309</v>
      </c>
      <c r="B79" t="s">
        <v>310</v>
      </c>
      <c r="D79" t="str">
        <f t="shared" si="5"/>
        <v>1MACO</v>
      </c>
      <c r="E79" t="s">
        <v>20</v>
      </c>
      <c r="F79" s="1">
        <v>35921</v>
      </c>
      <c r="G79" t="s">
        <v>21</v>
      </c>
    </row>
    <row r="80" spans="1:7" x14ac:dyDescent="0.25">
      <c r="A80" t="s">
        <v>311</v>
      </c>
      <c r="B80" t="s">
        <v>312</v>
      </c>
      <c r="D80" t="str">
        <f t="shared" si="5"/>
        <v>1MACO</v>
      </c>
      <c r="E80" t="s">
        <v>20</v>
      </c>
      <c r="F80" s="1">
        <v>36088</v>
      </c>
      <c r="G80" t="s">
        <v>21</v>
      </c>
    </row>
    <row r="81" spans="1:7" x14ac:dyDescent="0.25">
      <c r="A81" t="s">
        <v>313</v>
      </c>
      <c r="B81" t="s">
        <v>314</v>
      </c>
      <c r="D81" t="str">
        <f t="shared" si="5"/>
        <v>1MACO</v>
      </c>
      <c r="E81" t="s">
        <v>20</v>
      </c>
      <c r="F81" s="1">
        <v>35815</v>
      </c>
      <c r="G81" t="s">
        <v>21</v>
      </c>
    </row>
    <row r="82" spans="1:7" x14ac:dyDescent="0.25">
      <c r="A82" t="s">
        <v>315</v>
      </c>
      <c r="B82" t="s">
        <v>316</v>
      </c>
      <c r="D82" t="str">
        <f t="shared" si="5"/>
        <v>1MACO</v>
      </c>
      <c r="E82" t="s">
        <v>20</v>
      </c>
      <c r="F82" s="1">
        <v>36126</v>
      </c>
      <c r="G82" t="s">
        <v>21</v>
      </c>
    </row>
    <row r="83" spans="1:7" x14ac:dyDescent="0.25">
      <c r="A83" t="s">
        <v>317</v>
      </c>
      <c r="B83" t="s">
        <v>318</v>
      </c>
      <c r="D83" t="str">
        <f t="shared" si="5"/>
        <v>1MACO</v>
      </c>
      <c r="E83" t="s">
        <v>20</v>
      </c>
      <c r="F83" s="1">
        <v>36070</v>
      </c>
      <c r="G83" t="s">
        <v>21</v>
      </c>
    </row>
    <row r="84" spans="1:7" x14ac:dyDescent="0.25">
      <c r="A84" t="s">
        <v>319</v>
      </c>
      <c r="B84" t="s">
        <v>320</v>
      </c>
      <c r="D84" t="str">
        <f t="shared" si="5"/>
        <v>1MACO</v>
      </c>
      <c r="E84" t="s">
        <v>20</v>
      </c>
      <c r="F84" s="1">
        <v>36005</v>
      </c>
      <c r="G84" t="s">
        <v>21</v>
      </c>
    </row>
    <row r="85" spans="1:7" x14ac:dyDescent="0.25">
      <c r="A85" t="s">
        <v>321</v>
      </c>
      <c r="B85" t="s">
        <v>322</v>
      </c>
      <c r="D85" t="str">
        <f t="shared" si="5"/>
        <v>1MACO</v>
      </c>
      <c r="E85" t="s">
        <v>20</v>
      </c>
      <c r="F85" s="1">
        <v>36101</v>
      </c>
      <c r="G85" t="s">
        <v>21</v>
      </c>
    </row>
    <row r="86" spans="1:7" x14ac:dyDescent="0.25">
      <c r="A86" t="s">
        <v>323</v>
      </c>
      <c r="B86" t="s">
        <v>324</v>
      </c>
      <c r="D86" t="str">
        <f t="shared" si="5"/>
        <v>1MACO</v>
      </c>
      <c r="E86" t="s">
        <v>20</v>
      </c>
      <c r="F86" s="1">
        <v>36077</v>
      </c>
      <c r="G86" t="s">
        <v>21</v>
      </c>
    </row>
    <row r="87" spans="1:7" x14ac:dyDescent="0.25">
      <c r="A87" t="s">
        <v>325</v>
      </c>
      <c r="B87" t="s">
        <v>326</v>
      </c>
      <c r="D87" t="str">
        <f t="shared" si="5"/>
        <v>1MACO</v>
      </c>
      <c r="E87" t="s">
        <v>20</v>
      </c>
      <c r="F87" s="1">
        <v>35865</v>
      </c>
      <c r="G87" t="s">
        <v>21</v>
      </c>
    </row>
    <row r="88" spans="1:7" x14ac:dyDescent="0.25">
      <c r="A88" t="s">
        <v>327</v>
      </c>
      <c r="B88" t="s">
        <v>328</v>
      </c>
      <c r="D88" t="str">
        <f t="shared" si="5"/>
        <v>1MACO</v>
      </c>
      <c r="E88" t="s">
        <v>20</v>
      </c>
      <c r="F88" s="1">
        <v>36146</v>
      </c>
      <c r="G88" t="s">
        <v>21</v>
      </c>
    </row>
    <row r="89" spans="1:7" x14ac:dyDescent="0.25">
      <c r="A89" t="s">
        <v>329</v>
      </c>
      <c r="B89" t="s">
        <v>330</v>
      </c>
      <c r="D89" t="str">
        <f t="shared" si="5"/>
        <v>1MACO</v>
      </c>
      <c r="E89" t="s">
        <v>20</v>
      </c>
      <c r="F89" s="1">
        <v>35843</v>
      </c>
      <c r="G89" t="s">
        <v>21</v>
      </c>
    </row>
    <row r="90" spans="1:7" x14ac:dyDescent="0.25">
      <c r="A90" t="s">
        <v>331</v>
      </c>
      <c r="B90" t="s">
        <v>332</v>
      </c>
      <c r="D90" t="str">
        <f t="shared" si="5"/>
        <v>1MACO</v>
      </c>
      <c r="E90" t="s">
        <v>20</v>
      </c>
      <c r="F90" s="1">
        <v>35210</v>
      </c>
      <c r="G90" t="s">
        <v>21</v>
      </c>
    </row>
    <row r="91" spans="1:7" x14ac:dyDescent="0.25">
      <c r="A91" t="s">
        <v>333</v>
      </c>
      <c r="B91" t="s">
        <v>334</v>
      </c>
      <c r="D91" t="str">
        <f t="shared" ref="D91:D103" si="6">"1MAV"</f>
        <v>1MAV</v>
      </c>
      <c r="E91" t="s">
        <v>22</v>
      </c>
      <c r="F91" s="1">
        <v>36227</v>
      </c>
      <c r="G91" t="s">
        <v>24</v>
      </c>
    </row>
    <row r="92" spans="1:7" x14ac:dyDescent="0.25">
      <c r="A92" t="s">
        <v>335</v>
      </c>
      <c r="B92" t="s">
        <v>336</v>
      </c>
      <c r="D92" t="str">
        <f t="shared" si="6"/>
        <v>1MAV</v>
      </c>
      <c r="E92" t="s">
        <v>20</v>
      </c>
      <c r="F92" s="1">
        <v>35585</v>
      </c>
      <c r="G92" t="s">
        <v>21</v>
      </c>
    </row>
    <row r="93" spans="1:7" x14ac:dyDescent="0.25">
      <c r="A93" t="s">
        <v>337</v>
      </c>
      <c r="B93" t="s">
        <v>338</v>
      </c>
      <c r="D93" t="str">
        <f t="shared" si="6"/>
        <v>1MAV</v>
      </c>
      <c r="E93" t="s">
        <v>20</v>
      </c>
      <c r="F93" s="1">
        <v>35374</v>
      </c>
      <c r="G93" t="s">
        <v>21</v>
      </c>
    </row>
    <row r="94" spans="1:7" x14ac:dyDescent="0.25">
      <c r="A94" t="s">
        <v>339</v>
      </c>
      <c r="B94" t="s">
        <v>340</v>
      </c>
      <c r="D94" t="str">
        <f t="shared" si="6"/>
        <v>1MAV</v>
      </c>
      <c r="E94" t="s">
        <v>20</v>
      </c>
      <c r="F94" s="1">
        <v>34501</v>
      </c>
      <c r="G94" t="s">
        <v>21</v>
      </c>
    </row>
    <row r="95" spans="1:7" x14ac:dyDescent="0.25">
      <c r="A95" t="s">
        <v>341</v>
      </c>
      <c r="B95" t="s">
        <v>342</v>
      </c>
      <c r="D95" t="str">
        <f t="shared" si="6"/>
        <v>1MAV</v>
      </c>
      <c r="E95" t="s">
        <v>20</v>
      </c>
      <c r="F95" s="1">
        <v>35828</v>
      </c>
      <c r="G95" t="s">
        <v>21</v>
      </c>
    </row>
    <row r="96" spans="1:7" x14ac:dyDescent="0.25">
      <c r="A96" t="s">
        <v>343</v>
      </c>
      <c r="B96" t="s">
        <v>344</v>
      </c>
      <c r="D96" t="str">
        <f t="shared" si="6"/>
        <v>1MAV</v>
      </c>
      <c r="E96" t="s">
        <v>20</v>
      </c>
      <c r="F96" s="1">
        <v>35445</v>
      </c>
      <c r="G96" t="s">
        <v>21</v>
      </c>
    </row>
    <row r="97" spans="1:7" x14ac:dyDescent="0.25">
      <c r="A97" t="s">
        <v>345</v>
      </c>
      <c r="B97" t="s">
        <v>346</v>
      </c>
      <c r="D97" t="str">
        <f t="shared" si="6"/>
        <v>1MAV</v>
      </c>
      <c r="E97" t="s">
        <v>20</v>
      </c>
      <c r="F97" s="1">
        <v>35493</v>
      </c>
      <c r="G97" t="s">
        <v>21</v>
      </c>
    </row>
    <row r="98" spans="1:7" x14ac:dyDescent="0.25">
      <c r="A98" t="s">
        <v>347</v>
      </c>
      <c r="B98" t="s">
        <v>348</v>
      </c>
      <c r="D98" t="str">
        <f t="shared" si="6"/>
        <v>1MAV</v>
      </c>
      <c r="E98" t="s">
        <v>20</v>
      </c>
      <c r="F98" s="1">
        <v>35550</v>
      </c>
      <c r="G98" t="s">
        <v>21</v>
      </c>
    </row>
    <row r="99" spans="1:7" x14ac:dyDescent="0.25">
      <c r="A99" t="s">
        <v>349</v>
      </c>
      <c r="B99" t="s">
        <v>350</v>
      </c>
      <c r="D99" t="str">
        <f t="shared" si="6"/>
        <v>1MAV</v>
      </c>
      <c r="E99" t="s">
        <v>20</v>
      </c>
      <c r="F99" s="1">
        <v>35495</v>
      </c>
      <c r="G99" t="s">
        <v>21</v>
      </c>
    </row>
    <row r="100" spans="1:7" x14ac:dyDescent="0.25">
      <c r="A100" t="s">
        <v>351</v>
      </c>
      <c r="B100" t="s">
        <v>352</v>
      </c>
      <c r="D100" t="str">
        <f t="shared" si="6"/>
        <v>1MAV</v>
      </c>
      <c r="E100" t="s">
        <v>20</v>
      </c>
      <c r="F100" s="1">
        <v>36052</v>
      </c>
      <c r="G100" t="s">
        <v>21</v>
      </c>
    </row>
    <row r="101" spans="1:7" x14ac:dyDescent="0.25">
      <c r="A101" t="s">
        <v>353</v>
      </c>
      <c r="B101" t="s">
        <v>354</v>
      </c>
      <c r="D101" t="str">
        <f t="shared" si="6"/>
        <v>1MAV</v>
      </c>
      <c r="E101" t="s">
        <v>20</v>
      </c>
      <c r="F101" s="1">
        <v>35669</v>
      </c>
      <c r="G101" t="s">
        <v>21</v>
      </c>
    </row>
    <row r="102" spans="1:7" x14ac:dyDescent="0.25">
      <c r="A102" t="s">
        <v>355</v>
      </c>
      <c r="B102" t="s">
        <v>356</v>
      </c>
      <c r="D102" t="str">
        <f t="shared" si="6"/>
        <v>1MAV</v>
      </c>
      <c r="E102" t="s">
        <v>20</v>
      </c>
      <c r="F102" s="1">
        <v>35779</v>
      </c>
      <c r="G102" t="s">
        <v>21</v>
      </c>
    </row>
    <row r="103" spans="1:7" x14ac:dyDescent="0.25">
      <c r="A103" t="s">
        <v>357</v>
      </c>
      <c r="B103" t="s">
        <v>358</v>
      </c>
      <c r="D103" t="str">
        <f t="shared" si="6"/>
        <v>1MAV</v>
      </c>
      <c r="E103" t="s">
        <v>22</v>
      </c>
      <c r="F103" s="1">
        <v>36022</v>
      </c>
      <c r="G103" t="s">
        <v>21</v>
      </c>
    </row>
    <row r="104" spans="1:7" x14ac:dyDescent="0.25">
      <c r="A104" t="s">
        <v>359</v>
      </c>
      <c r="B104" t="s">
        <v>360</v>
      </c>
      <c r="D104" t="str">
        <f t="shared" ref="D104:D114" si="7">"1PAR"</f>
        <v>1PAR</v>
      </c>
      <c r="E104" t="s">
        <v>20</v>
      </c>
      <c r="F104" s="1">
        <v>35912</v>
      </c>
      <c r="G104" t="s">
        <v>21</v>
      </c>
    </row>
    <row r="105" spans="1:7" x14ac:dyDescent="0.25">
      <c r="A105" t="s">
        <v>361</v>
      </c>
      <c r="B105" t="s">
        <v>362</v>
      </c>
      <c r="D105" t="str">
        <f t="shared" si="7"/>
        <v>1PAR</v>
      </c>
      <c r="E105" t="s">
        <v>20</v>
      </c>
      <c r="F105" s="1">
        <v>35912</v>
      </c>
      <c r="G105" t="s">
        <v>21</v>
      </c>
    </row>
    <row r="106" spans="1:7" x14ac:dyDescent="0.25">
      <c r="A106" t="s">
        <v>363</v>
      </c>
      <c r="B106" t="s">
        <v>364</v>
      </c>
      <c r="D106" t="str">
        <f t="shared" si="7"/>
        <v>1PAR</v>
      </c>
      <c r="E106" t="s">
        <v>20</v>
      </c>
      <c r="F106" s="1">
        <v>35866</v>
      </c>
      <c r="G106" t="s">
        <v>21</v>
      </c>
    </row>
    <row r="107" spans="1:7" x14ac:dyDescent="0.25">
      <c r="A107" t="s">
        <v>365</v>
      </c>
      <c r="B107" t="s">
        <v>366</v>
      </c>
      <c r="D107" t="str">
        <f t="shared" si="7"/>
        <v>1PAR</v>
      </c>
      <c r="E107" t="s">
        <v>22</v>
      </c>
      <c r="F107" s="1">
        <v>35964</v>
      </c>
      <c r="G107" t="s">
        <v>21</v>
      </c>
    </row>
    <row r="108" spans="1:7" x14ac:dyDescent="0.25">
      <c r="A108" t="s">
        <v>367</v>
      </c>
      <c r="B108" t="s">
        <v>368</v>
      </c>
      <c r="D108" t="str">
        <f t="shared" si="7"/>
        <v>1PAR</v>
      </c>
      <c r="E108" t="s">
        <v>20</v>
      </c>
      <c r="F108" s="1">
        <v>35877</v>
      </c>
      <c r="G108" t="s">
        <v>21</v>
      </c>
    </row>
    <row r="109" spans="1:7" x14ac:dyDescent="0.25">
      <c r="A109" t="s">
        <v>369</v>
      </c>
      <c r="B109" t="s">
        <v>370</v>
      </c>
      <c r="D109" t="str">
        <f t="shared" si="7"/>
        <v>1PAR</v>
      </c>
      <c r="E109" t="s">
        <v>22</v>
      </c>
      <c r="F109" s="1">
        <v>35866</v>
      </c>
      <c r="G109" t="s">
        <v>21</v>
      </c>
    </row>
    <row r="110" spans="1:7" x14ac:dyDescent="0.25">
      <c r="A110" t="s">
        <v>371</v>
      </c>
      <c r="B110" t="s">
        <v>372</v>
      </c>
      <c r="D110" t="str">
        <f t="shared" si="7"/>
        <v>1PAR</v>
      </c>
      <c r="E110" t="s">
        <v>20</v>
      </c>
      <c r="F110" s="1">
        <v>36135</v>
      </c>
      <c r="G110" t="s">
        <v>21</v>
      </c>
    </row>
    <row r="111" spans="1:7" x14ac:dyDescent="0.25">
      <c r="A111" t="s">
        <v>373</v>
      </c>
      <c r="B111" t="s">
        <v>374</v>
      </c>
      <c r="D111" t="str">
        <f t="shared" si="7"/>
        <v>1PAR</v>
      </c>
      <c r="E111" t="s">
        <v>22</v>
      </c>
      <c r="F111" s="1">
        <v>36116</v>
      </c>
      <c r="G111" t="s">
        <v>21</v>
      </c>
    </row>
    <row r="112" spans="1:7" x14ac:dyDescent="0.25">
      <c r="A112" t="s">
        <v>375</v>
      </c>
      <c r="B112" t="s">
        <v>376</v>
      </c>
      <c r="D112" t="str">
        <f t="shared" si="7"/>
        <v>1PAR</v>
      </c>
      <c r="E112" t="s">
        <v>20</v>
      </c>
      <c r="F112" s="1">
        <v>35957</v>
      </c>
      <c r="G112" t="s">
        <v>21</v>
      </c>
    </row>
    <row r="113" spans="1:7" x14ac:dyDescent="0.25">
      <c r="A113" t="s">
        <v>377</v>
      </c>
      <c r="B113" t="s">
        <v>378</v>
      </c>
      <c r="D113" t="str">
        <f t="shared" si="7"/>
        <v>1PAR</v>
      </c>
      <c r="E113" t="s">
        <v>22</v>
      </c>
      <c r="F113" s="1">
        <v>35299</v>
      </c>
      <c r="G113" t="s">
        <v>21</v>
      </c>
    </row>
    <row r="114" spans="1:7" x14ac:dyDescent="0.25">
      <c r="A114" t="s">
        <v>379</v>
      </c>
      <c r="B114" t="s">
        <v>380</v>
      </c>
      <c r="D114" t="str">
        <f t="shared" si="7"/>
        <v>1PAR</v>
      </c>
      <c r="E114" t="s">
        <v>22</v>
      </c>
      <c r="F114" s="1">
        <v>35852</v>
      </c>
      <c r="G114" t="s">
        <v>21</v>
      </c>
    </row>
    <row r="115" spans="1:7" x14ac:dyDescent="0.25">
      <c r="A115" t="s">
        <v>381</v>
      </c>
      <c r="B115" t="s">
        <v>382</v>
      </c>
      <c r="D115" t="str">
        <f t="shared" ref="D115:D123" si="8">"1TBORGO"</f>
        <v>1TBORGO</v>
      </c>
      <c r="E115" t="s">
        <v>20</v>
      </c>
      <c r="F115" s="1">
        <v>35242</v>
      </c>
      <c r="G115" t="s">
        <v>21</v>
      </c>
    </row>
    <row r="116" spans="1:7" x14ac:dyDescent="0.25">
      <c r="A116" t="s">
        <v>383</v>
      </c>
      <c r="B116" t="s">
        <v>384</v>
      </c>
      <c r="D116" t="str">
        <f t="shared" si="8"/>
        <v>1TBORGO</v>
      </c>
      <c r="E116" t="s">
        <v>20</v>
      </c>
      <c r="F116" s="1">
        <v>35851</v>
      </c>
      <c r="G116" t="s">
        <v>21</v>
      </c>
    </row>
    <row r="117" spans="1:7" x14ac:dyDescent="0.25">
      <c r="A117" t="s">
        <v>385</v>
      </c>
      <c r="B117" t="s">
        <v>386</v>
      </c>
      <c r="D117" t="str">
        <f t="shared" si="8"/>
        <v>1TBORGO</v>
      </c>
      <c r="E117" t="s">
        <v>20</v>
      </c>
      <c r="F117" s="1">
        <v>35661</v>
      </c>
      <c r="G117" t="s">
        <v>21</v>
      </c>
    </row>
    <row r="118" spans="1:7" x14ac:dyDescent="0.25">
      <c r="A118" t="s">
        <v>387</v>
      </c>
      <c r="B118" t="s">
        <v>388</v>
      </c>
      <c r="D118" t="str">
        <f t="shared" si="8"/>
        <v>1TBORGO</v>
      </c>
      <c r="E118" t="s">
        <v>20</v>
      </c>
      <c r="F118" s="1">
        <v>36154</v>
      </c>
      <c r="G118" t="s">
        <v>21</v>
      </c>
    </row>
    <row r="119" spans="1:7" x14ac:dyDescent="0.25">
      <c r="A119" t="s">
        <v>389</v>
      </c>
      <c r="B119" t="s">
        <v>390</v>
      </c>
      <c r="D119" t="str">
        <f t="shared" si="8"/>
        <v>1TBORGO</v>
      </c>
      <c r="E119" t="s">
        <v>20</v>
      </c>
      <c r="F119" s="1">
        <v>35906</v>
      </c>
      <c r="G119" t="s">
        <v>24</v>
      </c>
    </row>
    <row r="120" spans="1:7" x14ac:dyDescent="0.25">
      <c r="A120" t="s">
        <v>391</v>
      </c>
      <c r="B120" t="s">
        <v>392</v>
      </c>
      <c r="D120" t="str">
        <f t="shared" si="8"/>
        <v>1TBORGO</v>
      </c>
      <c r="E120" t="s">
        <v>20</v>
      </c>
      <c r="F120" s="1">
        <v>36031</v>
      </c>
      <c r="G120" t="s">
        <v>21</v>
      </c>
    </row>
    <row r="121" spans="1:7" x14ac:dyDescent="0.25">
      <c r="A121" t="s">
        <v>393</v>
      </c>
      <c r="B121" t="s">
        <v>394</v>
      </c>
      <c r="D121" t="str">
        <f t="shared" si="8"/>
        <v>1TBORGO</v>
      </c>
      <c r="E121" t="s">
        <v>20</v>
      </c>
      <c r="F121" s="1">
        <v>35822</v>
      </c>
      <c r="G121" t="s">
        <v>21</v>
      </c>
    </row>
    <row r="122" spans="1:7" x14ac:dyDescent="0.25">
      <c r="A122" t="s">
        <v>395</v>
      </c>
      <c r="B122" t="s">
        <v>396</v>
      </c>
      <c r="D122" t="str">
        <f t="shared" si="8"/>
        <v>1TBORGO</v>
      </c>
      <c r="E122" t="s">
        <v>20</v>
      </c>
      <c r="F122" s="1">
        <v>35332</v>
      </c>
      <c r="G122" t="s">
        <v>21</v>
      </c>
    </row>
    <row r="123" spans="1:7" x14ac:dyDescent="0.25">
      <c r="A123" t="s">
        <v>397</v>
      </c>
      <c r="B123" t="s">
        <v>398</v>
      </c>
      <c r="D123" t="str">
        <f t="shared" si="8"/>
        <v>1TBORGO</v>
      </c>
      <c r="E123" t="s">
        <v>20</v>
      </c>
      <c r="F123" s="1">
        <v>36001</v>
      </c>
      <c r="G123" t="s">
        <v>21</v>
      </c>
    </row>
    <row r="124" spans="1:7" x14ac:dyDescent="0.25">
      <c r="A124" t="s">
        <v>399</v>
      </c>
      <c r="B124" t="s">
        <v>400</v>
      </c>
      <c r="D124" t="str">
        <f t="shared" ref="D124:D133" si="9">"2AEM"</f>
        <v>2AEM</v>
      </c>
      <c r="E124" t="s">
        <v>22</v>
      </c>
      <c r="F124" s="1">
        <v>35381</v>
      </c>
      <c r="G124" t="s">
        <v>21</v>
      </c>
    </row>
    <row r="125" spans="1:7" x14ac:dyDescent="0.25">
      <c r="A125" t="s">
        <v>401</v>
      </c>
      <c r="B125" t="s">
        <v>402</v>
      </c>
      <c r="D125" t="str">
        <f t="shared" si="9"/>
        <v>2AEM</v>
      </c>
      <c r="E125" t="s">
        <v>20</v>
      </c>
      <c r="F125" s="1">
        <v>35690</v>
      </c>
      <c r="G125" t="s">
        <v>21</v>
      </c>
    </row>
    <row r="126" spans="1:7" x14ac:dyDescent="0.25">
      <c r="A126" t="s">
        <v>403</v>
      </c>
      <c r="B126" t="s">
        <v>404</v>
      </c>
      <c r="D126" t="str">
        <f t="shared" si="9"/>
        <v>2AEM</v>
      </c>
      <c r="E126" t="s">
        <v>20</v>
      </c>
      <c r="F126" s="1">
        <v>35896</v>
      </c>
      <c r="G126" t="s">
        <v>21</v>
      </c>
    </row>
    <row r="127" spans="1:7" x14ac:dyDescent="0.25">
      <c r="A127" t="s">
        <v>405</v>
      </c>
      <c r="B127" t="s">
        <v>406</v>
      </c>
      <c r="D127" t="str">
        <f t="shared" si="9"/>
        <v>2AEM</v>
      </c>
      <c r="E127" t="s">
        <v>20</v>
      </c>
      <c r="F127" s="1">
        <v>35715</v>
      </c>
      <c r="G127" t="s">
        <v>21</v>
      </c>
    </row>
    <row r="128" spans="1:7" x14ac:dyDescent="0.25">
      <c r="A128" t="s">
        <v>407</v>
      </c>
      <c r="B128" t="s">
        <v>408</v>
      </c>
      <c r="D128" t="str">
        <f t="shared" si="9"/>
        <v>2AEM</v>
      </c>
      <c r="E128" t="s">
        <v>20</v>
      </c>
      <c r="F128" s="1">
        <v>35488</v>
      </c>
      <c r="G128" t="s">
        <v>21</v>
      </c>
    </row>
    <row r="129" spans="1:7" x14ac:dyDescent="0.25">
      <c r="A129" t="s">
        <v>409</v>
      </c>
      <c r="B129" t="s">
        <v>410</v>
      </c>
      <c r="D129" t="str">
        <f t="shared" si="9"/>
        <v>2AEM</v>
      </c>
      <c r="E129" t="s">
        <v>20</v>
      </c>
      <c r="F129" s="1">
        <v>35355</v>
      </c>
      <c r="G129" t="s">
        <v>21</v>
      </c>
    </row>
    <row r="130" spans="1:7" x14ac:dyDescent="0.25">
      <c r="A130" t="s">
        <v>411</v>
      </c>
      <c r="B130" t="s">
        <v>412</v>
      </c>
      <c r="D130" t="str">
        <f t="shared" si="9"/>
        <v>2AEM</v>
      </c>
      <c r="E130" t="s">
        <v>22</v>
      </c>
      <c r="F130" s="1">
        <v>34855</v>
      </c>
      <c r="G130" t="s">
        <v>21</v>
      </c>
    </row>
    <row r="131" spans="1:7" x14ac:dyDescent="0.25">
      <c r="A131" t="s">
        <v>413</v>
      </c>
      <c r="B131" t="s">
        <v>414</v>
      </c>
      <c r="D131" t="str">
        <f t="shared" si="9"/>
        <v>2AEM</v>
      </c>
      <c r="E131" t="s">
        <v>20</v>
      </c>
      <c r="F131" s="1">
        <v>35102</v>
      </c>
      <c r="G131" t="s">
        <v>21</v>
      </c>
    </row>
    <row r="132" spans="1:7" x14ac:dyDescent="0.25">
      <c r="A132" t="s">
        <v>415</v>
      </c>
      <c r="B132" t="s">
        <v>416</v>
      </c>
      <c r="D132" t="str">
        <f t="shared" si="9"/>
        <v>2AEM</v>
      </c>
      <c r="E132" t="s">
        <v>20</v>
      </c>
      <c r="F132" s="1">
        <v>35610</v>
      </c>
      <c r="G132" t="s">
        <v>21</v>
      </c>
    </row>
    <row r="133" spans="1:7" x14ac:dyDescent="0.25">
      <c r="A133" t="s">
        <v>417</v>
      </c>
      <c r="B133" t="s">
        <v>418</v>
      </c>
      <c r="D133" t="str">
        <f t="shared" si="9"/>
        <v>2AEM</v>
      </c>
      <c r="E133" t="s">
        <v>20</v>
      </c>
      <c r="F133" s="1">
        <v>34778</v>
      </c>
      <c r="G133" t="s">
        <v>21</v>
      </c>
    </row>
    <row r="134" spans="1:7" x14ac:dyDescent="0.25">
      <c r="A134" t="s">
        <v>419</v>
      </c>
      <c r="B134" t="s">
        <v>420</v>
      </c>
      <c r="D134" t="str">
        <f t="shared" ref="D134:D145" si="10">"2AFB"</f>
        <v>2AFB</v>
      </c>
      <c r="E134" t="s">
        <v>20</v>
      </c>
      <c r="F134" s="1">
        <v>36493</v>
      </c>
      <c r="G134" t="s">
        <v>24</v>
      </c>
    </row>
    <row r="135" spans="1:7" x14ac:dyDescent="0.25">
      <c r="A135" t="s">
        <v>421</v>
      </c>
      <c r="B135" t="s">
        <v>422</v>
      </c>
      <c r="D135" t="str">
        <f t="shared" si="10"/>
        <v>2AFB</v>
      </c>
      <c r="E135" t="s">
        <v>20</v>
      </c>
      <c r="F135" s="1">
        <v>36297</v>
      </c>
      <c r="G135" t="s">
        <v>24</v>
      </c>
    </row>
    <row r="136" spans="1:7" x14ac:dyDescent="0.25">
      <c r="A136" t="s">
        <v>423</v>
      </c>
      <c r="B136" t="s">
        <v>424</v>
      </c>
      <c r="D136" t="str">
        <f t="shared" si="10"/>
        <v>2AFB</v>
      </c>
      <c r="E136" t="s">
        <v>20</v>
      </c>
      <c r="F136" s="1">
        <v>35828</v>
      </c>
      <c r="G136" t="s">
        <v>21</v>
      </c>
    </row>
    <row r="137" spans="1:7" x14ac:dyDescent="0.25">
      <c r="A137" t="s">
        <v>425</v>
      </c>
      <c r="B137" t="s">
        <v>426</v>
      </c>
      <c r="D137" t="str">
        <f t="shared" si="10"/>
        <v>2AFB</v>
      </c>
      <c r="E137" t="s">
        <v>22</v>
      </c>
      <c r="F137" s="1">
        <v>36061</v>
      </c>
      <c r="G137" t="s">
        <v>24</v>
      </c>
    </row>
    <row r="138" spans="1:7" x14ac:dyDescent="0.25">
      <c r="A138" t="s">
        <v>427</v>
      </c>
      <c r="B138" t="s">
        <v>428</v>
      </c>
      <c r="D138" t="str">
        <f t="shared" si="10"/>
        <v>2AFB</v>
      </c>
      <c r="E138" t="s">
        <v>20</v>
      </c>
      <c r="F138" s="1">
        <v>36128</v>
      </c>
      <c r="G138" t="s">
        <v>21</v>
      </c>
    </row>
    <row r="139" spans="1:7" x14ac:dyDescent="0.25">
      <c r="A139" t="s">
        <v>429</v>
      </c>
      <c r="B139" t="s">
        <v>430</v>
      </c>
      <c r="D139" t="str">
        <f t="shared" si="10"/>
        <v>2AFB</v>
      </c>
      <c r="E139" t="s">
        <v>20</v>
      </c>
      <c r="F139" s="1">
        <v>36425</v>
      </c>
      <c r="G139" t="s">
        <v>24</v>
      </c>
    </row>
    <row r="140" spans="1:7" x14ac:dyDescent="0.25">
      <c r="A140" t="s">
        <v>431</v>
      </c>
      <c r="B140" t="s">
        <v>432</v>
      </c>
      <c r="D140" t="str">
        <f t="shared" si="10"/>
        <v>2AFB</v>
      </c>
      <c r="E140" t="s">
        <v>22</v>
      </c>
      <c r="F140" s="1">
        <v>36225</v>
      </c>
      <c r="G140" t="s">
        <v>24</v>
      </c>
    </row>
    <row r="141" spans="1:7" x14ac:dyDescent="0.25">
      <c r="A141" t="s">
        <v>433</v>
      </c>
      <c r="B141" t="s">
        <v>434</v>
      </c>
      <c r="D141" t="str">
        <f t="shared" si="10"/>
        <v>2AFB</v>
      </c>
      <c r="E141" t="s">
        <v>22</v>
      </c>
      <c r="F141" s="1">
        <v>36149</v>
      </c>
      <c r="G141" t="s">
        <v>21</v>
      </c>
    </row>
    <row r="142" spans="1:7" x14ac:dyDescent="0.25">
      <c r="A142" t="s">
        <v>435</v>
      </c>
      <c r="B142" t="s">
        <v>436</v>
      </c>
      <c r="D142" t="str">
        <f t="shared" si="10"/>
        <v>2AFB</v>
      </c>
      <c r="E142" t="s">
        <v>20</v>
      </c>
      <c r="F142" s="1">
        <v>35766</v>
      </c>
      <c r="G142" t="s">
        <v>21</v>
      </c>
    </row>
    <row r="143" spans="1:7" x14ac:dyDescent="0.25">
      <c r="A143" t="s">
        <v>437</v>
      </c>
      <c r="B143" t="s">
        <v>438</v>
      </c>
      <c r="D143" t="str">
        <f t="shared" si="10"/>
        <v>2AFB</v>
      </c>
      <c r="E143" t="s">
        <v>20</v>
      </c>
      <c r="F143" s="1">
        <v>36516</v>
      </c>
      <c r="G143" t="s">
        <v>21</v>
      </c>
    </row>
    <row r="144" spans="1:7" x14ac:dyDescent="0.25">
      <c r="A144" t="s">
        <v>439</v>
      </c>
      <c r="B144" t="s">
        <v>440</v>
      </c>
      <c r="D144" t="str">
        <f t="shared" si="10"/>
        <v>2AFB</v>
      </c>
      <c r="E144" t="s">
        <v>20</v>
      </c>
      <c r="F144" s="1">
        <v>35963</v>
      </c>
      <c r="G144" t="s">
        <v>21</v>
      </c>
    </row>
    <row r="145" spans="1:7" x14ac:dyDescent="0.25">
      <c r="A145" t="s">
        <v>441</v>
      </c>
      <c r="B145" t="s">
        <v>442</v>
      </c>
      <c r="D145" t="str">
        <f t="shared" si="10"/>
        <v>2AFB</v>
      </c>
      <c r="E145" t="s">
        <v>20</v>
      </c>
      <c r="F145" s="1">
        <v>36430</v>
      </c>
      <c r="G145" t="s">
        <v>21</v>
      </c>
    </row>
    <row r="146" spans="1:7" x14ac:dyDescent="0.25">
      <c r="A146" t="s">
        <v>443</v>
      </c>
      <c r="B146" t="s">
        <v>444</v>
      </c>
      <c r="D146" t="str">
        <f t="shared" ref="D146:D170" si="11">"2COM"</f>
        <v>2COM</v>
      </c>
      <c r="E146" t="s">
        <v>22</v>
      </c>
      <c r="F146" s="1">
        <v>36176</v>
      </c>
      <c r="G146" t="s">
        <v>24</v>
      </c>
    </row>
    <row r="147" spans="1:7" x14ac:dyDescent="0.25">
      <c r="A147" t="s">
        <v>445</v>
      </c>
      <c r="B147" t="s">
        <v>446</v>
      </c>
      <c r="D147" t="str">
        <f t="shared" si="11"/>
        <v>2COM</v>
      </c>
      <c r="E147" t="s">
        <v>22</v>
      </c>
      <c r="F147" s="1">
        <v>36453</v>
      </c>
      <c r="G147" t="s">
        <v>24</v>
      </c>
    </row>
    <row r="148" spans="1:7" x14ac:dyDescent="0.25">
      <c r="A148" t="s">
        <v>447</v>
      </c>
      <c r="B148" t="s">
        <v>448</v>
      </c>
      <c r="D148" t="str">
        <f t="shared" si="11"/>
        <v>2COM</v>
      </c>
      <c r="E148" t="s">
        <v>22</v>
      </c>
      <c r="F148" s="1">
        <v>35997</v>
      </c>
      <c r="G148" t="s">
        <v>21</v>
      </c>
    </row>
    <row r="149" spans="1:7" x14ac:dyDescent="0.25">
      <c r="A149" t="s">
        <v>449</v>
      </c>
      <c r="B149" t="s">
        <v>450</v>
      </c>
      <c r="D149" t="str">
        <f t="shared" si="11"/>
        <v>2COM</v>
      </c>
      <c r="E149" t="s">
        <v>22</v>
      </c>
      <c r="F149" s="1">
        <v>35979</v>
      </c>
      <c r="G149" t="s">
        <v>21</v>
      </c>
    </row>
    <row r="150" spans="1:7" x14ac:dyDescent="0.25">
      <c r="A150" t="s">
        <v>451</v>
      </c>
      <c r="B150" t="s">
        <v>452</v>
      </c>
      <c r="D150" t="str">
        <f t="shared" si="11"/>
        <v>2COM</v>
      </c>
      <c r="E150" t="s">
        <v>22</v>
      </c>
      <c r="F150" s="1">
        <v>36430</v>
      </c>
      <c r="G150" t="s">
        <v>21</v>
      </c>
    </row>
    <row r="151" spans="1:7" x14ac:dyDescent="0.25">
      <c r="A151" t="s">
        <v>453</v>
      </c>
      <c r="B151" t="s">
        <v>454</v>
      </c>
      <c r="D151" t="str">
        <f t="shared" si="11"/>
        <v>2COM</v>
      </c>
      <c r="E151" t="s">
        <v>20</v>
      </c>
      <c r="F151" s="1">
        <v>36471</v>
      </c>
      <c r="G151" t="s">
        <v>24</v>
      </c>
    </row>
    <row r="152" spans="1:7" x14ac:dyDescent="0.25">
      <c r="A152" t="s">
        <v>455</v>
      </c>
      <c r="B152" t="s">
        <v>456</v>
      </c>
      <c r="D152" t="str">
        <f t="shared" si="11"/>
        <v>2COM</v>
      </c>
      <c r="E152" t="s">
        <v>20</v>
      </c>
      <c r="F152" s="1">
        <v>35886</v>
      </c>
      <c r="G152" t="s">
        <v>21</v>
      </c>
    </row>
    <row r="153" spans="1:7" x14ac:dyDescent="0.25">
      <c r="A153" t="s">
        <v>457</v>
      </c>
      <c r="B153" t="s">
        <v>458</v>
      </c>
      <c r="D153" t="str">
        <f t="shared" si="11"/>
        <v>2COM</v>
      </c>
      <c r="E153" t="s">
        <v>22</v>
      </c>
      <c r="F153" s="1">
        <v>35834</v>
      </c>
      <c r="G153" t="s">
        <v>21</v>
      </c>
    </row>
    <row r="154" spans="1:7" x14ac:dyDescent="0.25">
      <c r="A154" t="s">
        <v>459</v>
      </c>
      <c r="B154" t="s">
        <v>460</v>
      </c>
      <c r="D154" t="str">
        <f t="shared" si="11"/>
        <v>2COM</v>
      </c>
      <c r="E154" t="s">
        <v>22</v>
      </c>
      <c r="F154" s="1">
        <v>36305</v>
      </c>
      <c r="G154" t="s">
        <v>21</v>
      </c>
    </row>
    <row r="155" spans="1:7" x14ac:dyDescent="0.25">
      <c r="A155" t="s">
        <v>461</v>
      </c>
      <c r="B155" t="s">
        <v>462</v>
      </c>
      <c r="D155" t="str">
        <f t="shared" si="11"/>
        <v>2COM</v>
      </c>
      <c r="E155" t="s">
        <v>22</v>
      </c>
      <c r="F155" s="1">
        <v>36075</v>
      </c>
      <c r="G155" t="s">
        <v>21</v>
      </c>
    </row>
    <row r="156" spans="1:7" x14ac:dyDescent="0.25">
      <c r="A156" t="s">
        <v>463</v>
      </c>
      <c r="B156" t="s">
        <v>464</v>
      </c>
      <c r="D156" t="str">
        <f t="shared" si="11"/>
        <v>2COM</v>
      </c>
      <c r="E156" t="s">
        <v>22</v>
      </c>
      <c r="F156" s="1">
        <v>36361</v>
      </c>
      <c r="G156" t="s">
        <v>21</v>
      </c>
    </row>
    <row r="157" spans="1:7" x14ac:dyDescent="0.25">
      <c r="A157" t="s">
        <v>465</v>
      </c>
      <c r="B157" t="s">
        <v>466</v>
      </c>
      <c r="D157" t="str">
        <f t="shared" si="11"/>
        <v>2COM</v>
      </c>
      <c r="E157" t="s">
        <v>22</v>
      </c>
      <c r="F157" s="1">
        <v>36305</v>
      </c>
      <c r="G157" t="s">
        <v>21</v>
      </c>
    </row>
    <row r="158" spans="1:7" x14ac:dyDescent="0.25">
      <c r="A158" t="s">
        <v>467</v>
      </c>
      <c r="B158" t="s">
        <v>468</v>
      </c>
      <c r="D158" t="str">
        <f t="shared" si="11"/>
        <v>2COM</v>
      </c>
      <c r="E158" t="s">
        <v>22</v>
      </c>
      <c r="F158" s="1">
        <v>36004</v>
      </c>
      <c r="G158" t="s">
        <v>21</v>
      </c>
    </row>
    <row r="159" spans="1:7" x14ac:dyDescent="0.25">
      <c r="A159" t="s">
        <v>469</v>
      </c>
      <c r="B159" t="s">
        <v>470</v>
      </c>
      <c r="D159" t="str">
        <f t="shared" si="11"/>
        <v>2COM</v>
      </c>
      <c r="E159" t="s">
        <v>22</v>
      </c>
      <c r="F159" s="1">
        <v>36041</v>
      </c>
      <c r="G159" t="s">
        <v>21</v>
      </c>
    </row>
    <row r="160" spans="1:7" x14ac:dyDescent="0.25">
      <c r="A160" t="s">
        <v>471</v>
      </c>
      <c r="B160" t="s">
        <v>472</v>
      </c>
      <c r="D160" t="str">
        <f t="shared" si="11"/>
        <v>2COM</v>
      </c>
      <c r="E160" t="s">
        <v>22</v>
      </c>
      <c r="F160" s="1">
        <v>35914</v>
      </c>
      <c r="G160" t="s">
        <v>21</v>
      </c>
    </row>
    <row r="161" spans="1:7" x14ac:dyDescent="0.25">
      <c r="A161" t="s">
        <v>473</v>
      </c>
      <c r="B161" t="s">
        <v>474</v>
      </c>
      <c r="D161" t="str">
        <f t="shared" si="11"/>
        <v>2COM</v>
      </c>
      <c r="E161" t="s">
        <v>20</v>
      </c>
      <c r="F161" s="1">
        <v>36043</v>
      </c>
      <c r="G161" t="s">
        <v>21</v>
      </c>
    </row>
    <row r="162" spans="1:7" x14ac:dyDescent="0.25">
      <c r="A162" t="s">
        <v>475</v>
      </c>
      <c r="B162" t="s">
        <v>476</v>
      </c>
      <c r="D162" t="str">
        <f t="shared" si="11"/>
        <v>2COM</v>
      </c>
      <c r="E162" t="s">
        <v>20</v>
      </c>
      <c r="F162" s="1">
        <v>36454</v>
      </c>
      <c r="G162" t="s">
        <v>21</v>
      </c>
    </row>
    <row r="163" spans="1:7" x14ac:dyDescent="0.25">
      <c r="A163" t="s">
        <v>477</v>
      </c>
      <c r="B163" t="s">
        <v>478</v>
      </c>
      <c r="D163" t="str">
        <f t="shared" si="11"/>
        <v>2COM</v>
      </c>
      <c r="E163" t="s">
        <v>22</v>
      </c>
      <c r="F163" s="1">
        <v>35901</v>
      </c>
      <c r="G163" t="s">
        <v>21</v>
      </c>
    </row>
    <row r="164" spans="1:7" x14ac:dyDescent="0.25">
      <c r="A164" t="s">
        <v>479</v>
      </c>
      <c r="B164" t="s">
        <v>480</v>
      </c>
      <c r="D164" t="str">
        <f t="shared" si="11"/>
        <v>2COM</v>
      </c>
      <c r="E164" t="s">
        <v>20</v>
      </c>
      <c r="F164" s="1">
        <v>35819</v>
      </c>
      <c r="G164" t="s">
        <v>24</v>
      </c>
    </row>
    <row r="165" spans="1:7" x14ac:dyDescent="0.25">
      <c r="A165" t="s">
        <v>481</v>
      </c>
      <c r="B165" t="s">
        <v>482</v>
      </c>
      <c r="D165" t="str">
        <f t="shared" si="11"/>
        <v>2COM</v>
      </c>
      <c r="E165" t="s">
        <v>22</v>
      </c>
      <c r="F165" s="1">
        <v>36299</v>
      </c>
      <c r="G165" t="s">
        <v>21</v>
      </c>
    </row>
    <row r="166" spans="1:7" x14ac:dyDescent="0.25">
      <c r="A166" t="s">
        <v>483</v>
      </c>
      <c r="B166" t="s">
        <v>484</v>
      </c>
      <c r="D166" t="str">
        <f t="shared" si="11"/>
        <v>2COM</v>
      </c>
      <c r="E166" t="s">
        <v>22</v>
      </c>
      <c r="F166" s="1">
        <v>36364</v>
      </c>
      <c r="G166" t="s">
        <v>21</v>
      </c>
    </row>
    <row r="167" spans="1:7" x14ac:dyDescent="0.25">
      <c r="A167" t="s">
        <v>485</v>
      </c>
      <c r="B167" t="s">
        <v>486</v>
      </c>
      <c r="D167" t="str">
        <f t="shared" si="11"/>
        <v>2COM</v>
      </c>
      <c r="E167" t="s">
        <v>22</v>
      </c>
      <c r="F167" s="1">
        <v>36392</v>
      </c>
      <c r="G167" t="s">
        <v>24</v>
      </c>
    </row>
    <row r="168" spans="1:7" x14ac:dyDescent="0.25">
      <c r="A168" t="s">
        <v>487</v>
      </c>
      <c r="B168" t="s">
        <v>488</v>
      </c>
      <c r="D168" t="str">
        <f t="shared" si="11"/>
        <v>2COM</v>
      </c>
      <c r="E168" t="s">
        <v>22</v>
      </c>
      <c r="F168" s="1">
        <v>36014</v>
      </c>
      <c r="G168" t="s">
        <v>21</v>
      </c>
    </row>
    <row r="169" spans="1:7" x14ac:dyDescent="0.25">
      <c r="A169" t="s">
        <v>489</v>
      </c>
      <c r="B169" t="s">
        <v>490</v>
      </c>
      <c r="D169" t="str">
        <f t="shared" si="11"/>
        <v>2COM</v>
      </c>
      <c r="E169" t="s">
        <v>22</v>
      </c>
      <c r="F169" s="1">
        <v>35984</v>
      </c>
      <c r="G169" t="s">
        <v>21</v>
      </c>
    </row>
    <row r="170" spans="1:7" x14ac:dyDescent="0.25">
      <c r="A170" t="s">
        <v>491</v>
      </c>
      <c r="B170" t="s">
        <v>492</v>
      </c>
      <c r="D170" t="str">
        <f t="shared" si="11"/>
        <v>2COM</v>
      </c>
      <c r="E170" t="s">
        <v>22</v>
      </c>
      <c r="F170" s="1">
        <v>36026</v>
      </c>
      <c r="G170" t="s">
        <v>21</v>
      </c>
    </row>
    <row r="171" spans="1:7" x14ac:dyDescent="0.25">
      <c r="A171" t="s">
        <v>493</v>
      </c>
      <c r="B171" t="s">
        <v>494</v>
      </c>
      <c r="D171" t="str">
        <f t="shared" ref="D171:D184" si="12">"2ECMS"</f>
        <v>2ECMS</v>
      </c>
      <c r="E171" t="s">
        <v>22</v>
      </c>
      <c r="F171" s="1">
        <v>35674</v>
      </c>
      <c r="G171" t="s">
        <v>21</v>
      </c>
    </row>
    <row r="172" spans="1:7" x14ac:dyDescent="0.25">
      <c r="A172" t="s">
        <v>495</v>
      </c>
      <c r="B172" t="s">
        <v>496</v>
      </c>
      <c r="D172" t="str">
        <f t="shared" si="12"/>
        <v>2ECMS</v>
      </c>
      <c r="E172" t="s">
        <v>22</v>
      </c>
      <c r="F172" s="1">
        <v>35752</v>
      </c>
      <c r="G172" t="s">
        <v>21</v>
      </c>
    </row>
    <row r="173" spans="1:7" x14ac:dyDescent="0.25">
      <c r="A173" t="s">
        <v>497</v>
      </c>
      <c r="B173" t="s">
        <v>498</v>
      </c>
      <c r="D173" t="str">
        <f t="shared" si="12"/>
        <v>2ECMS</v>
      </c>
      <c r="E173" t="s">
        <v>22</v>
      </c>
      <c r="F173" s="1">
        <v>35593</v>
      </c>
      <c r="G173" t="s">
        <v>21</v>
      </c>
    </row>
    <row r="174" spans="1:7" x14ac:dyDescent="0.25">
      <c r="A174" t="s">
        <v>499</v>
      </c>
      <c r="B174" t="s">
        <v>500</v>
      </c>
      <c r="D174" t="str">
        <f t="shared" si="12"/>
        <v>2ECMS</v>
      </c>
      <c r="E174" t="s">
        <v>20</v>
      </c>
      <c r="F174" s="1">
        <v>35477</v>
      </c>
      <c r="G174" t="s">
        <v>21</v>
      </c>
    </row>
    <row r="175" spans="1:7" x14ac:dyDescent="0.25">
      <c r="A175" t="s">
        <v>501</v>
      </c>
      <c r="B175" t="s">
        <v>502</v>
      </c>
      <c r="D175" t="str">
        <f t="shared" si="12"/>
        <v>2ECMS</v>
      </c>
      <c r="E175" t="s">
        <v>22</v>
      </c>
      <c r="F175" s="1">
        <v>35999</v>
      </c>
      <c r="G175" t="s">
        <v>21</v>
      </c>
    </row>
    <row r="176" spans="1:7" x14ac:dyDescent="0.25">
      <c r="A176" t="s">
        <v>503</v>
      </c>
      <c r="B176" t="s">
        <v>504</v>
      </c>
      <c r="D176" t="str">
        <f t="shared" si="12"/>
        <v>2ECMS</v>
      </c>
      <c r="E176" t="s">
        <v>22</v>
      </c>
      <c r="F176" s="1">
        <v>35683</v>
      </c>
      <c r="G176" t="s">
        <v>21</v>
      </c>
    </row>
    <row r="177" spans="1:7" x14ac:dyDescent="0.25">
      <c r="A177" t="s">
        <v>505</v>
      </c>
      <c r="B177" t="s">
        <v>506</v>
      </c>
      <c r="D177" t="str">
        <f t="shared" si="12"/>
        <v>2ECMS</v>
      </c>
      <c r="E177" t="s">
        <v>20</v>
      </c>
      <c r="F177" s="1">
        <v>35359</v>
      </c>
      <c r="G177" t="s">
        <v>21</v>
      </c>
    </row>
    <row r="178" spans="1:7" x14ac:dyDescent="0.25">
      <c r="A178" t="s">
        <v>507</v>
      </c>
      <c r="B178" t="s">
        <v>508</v>
      </c>
      <c r="D178" t="str">
        <f t="shared" si="12"/>
        <v>2ECMS</v>
      </c>
      <c r="E178" t="s">
        <v>22</v>
      </c>
      <c r="F178" s="1">
        <v>35704</v>
      </c>
      <c r="G178" t="s">
        <v>21</v>
      </c>
    </row>
    <row r="179" spans="1:7" x14ac:dyDescent="0.25">
      <c r="A179" t="s">
        <v>509</v>
      </c>
      <c r="B179" t="s">
        <v>510</v>
      </c>
      <c r="D179" t="str">
        <f t="shared" si="12"/>
        <v>2ECMS</v>
      </c>
      <c r="E179" t="s">
        <v>22</v>
      </c>
      <c r="F179" s="1">
        <v>35749</v>
      </c>
      <c r="G179" t="s">
        <v>21</v>
      </c>
    </row>
    <row r="180" spans="1:7" x14ac:dyDescent="0.25">
      <c r="A180" t="s">
        <v>511</v>
      </c>
      <c r="B180" t="s">
        <v>512</v>
      </c>
      <c r="D180" t="str">
        <f t="shared" si="12"/>
        <v>2ECMS</v>
      </c>
      <c r="E180" t="s">
        <v>22</v>
      </c>
      <c r="F180" s="1">
        <v>35790</v>
      </c>
      <c r="G180" t="s">
        <v>21</v>
      </c>
    </row>
    <row r="181" spans="1:7" x14ac:dyDescent="0.25">
      <c r="A181" t="s">
        <v>513</v>
      </c>
      <c r="B181" t="s">
        <v>514</v>
      </c>
      <c r="D181" t="str">
        <f t="shared" si="12"/>
        <v>2ECMS</v>
      </c>
      <c r="E181" t="s">
        <v>20</v>
      </c>
      <c r="F181" s="1">
        <v>35945</v>
      </c>
      <c r="G181" t="s">
        <v>21</v>
      </c>
    </row>
    <row r="182" spans="1:7" x14ac:dyDescent="0.25">
      <c r="A182" t="s">
        <v>515</v>
      </c>
      <c r="B182" t="s">
        <v>516</v>
      </c>
      <c r="D182" t="str">
        <f t="shared" si="12"/>
        <v>2ECMS</v>
      </c>
      <c r="E182" t="s">
        <v>20</v>
      </c>
      <c r="F182" s="1">
        <v>35715</v>
      </c>
      <c r="G182" t="s">
        <v>21</v>
      </c>
    </row>
    <row r="183" spans="1:7" x14ac:dyDescent="0.25">
      <c r="A183" t="s">
        <v>517</v>
      </c>
      <c r="B183" t="s">
        <v>518</v>
      </c>
      <c r="D183" t="str">
        <f t="shared" si="12"/>
        <v>2ECMS</v>
      </c>
      <c r="E183" t="s">
        <v>20</v>
      </c>
      <c r="F183" s="1">
        <v>35537</v>
      </c>
      <c r="G183" t="s">
        <v>21</v>
      </c>
    </row>
    <row r="184" spans="1:7" x14ac:dyDescent="0.25">
      <c r="A184" t="s">
        <v>519</v>
      </c>
      <c r="B184" t="s">
        <v>520</v>
      </c>
      <c r="D184" t="str">
        <f t="shared" si="12"/>
        <v>2ECMS</v>
      </c>
      <c r="E184" t="s">
        <v>22</v>
      </c>
      <c r="F184" s="1">
        <v>35940</v>
      </c>
      <c r="G184" t="s">
        <v>21</v>
      </c>
    </row>
    <row r="185" spans="1:7" x14ac:dyDescent="0.25">
      <c r="A185" t="s">
        <v>521</v>
      </c>
      <c r="B185" t="s">
        <v>522</v>
      </c>
      <c r="D185" t="str">
        <f t="shared" ref="D185:D200" si="13">"2LOG"</f>
        <v>2LOG</v>
      </c>
      <c r="E185" t="s">
        <v>20</v>
      </c>
      <c r="F185" s="1">
        <v>35605</v>
      </c>
      <c r="G185" t="s">
        <v>24</v>
      </c>
    </row>
    <row r="186" spans="1:7" x14ac:dyDescent="0.25">
      <c r="A186" t="s">
        <v>523</v>
      </c>
      <c r="B186" t="s">
        <v>524</v>
      </c>
      <c r="D186" t="str">
        <f t="shared" si="13"/>
        <v>2LOG</v>
      </c>
      <c r="E186" t="s">
        <v>22</v>
      </c>
      <c r="F186" s="1">
        <v>35985</v>
      </c>
      <c r="G186" t="s">
        <v>21</v>
      </c>
    </row>
    <row r="187" spans="1:7" x14ac:dyDescent="0.25">
      <c r="A187" t="s">
        <v>525</v>
      </c>
      <c r="B187" t="s">
        <v>526</v>
      </c>
      <c r="D187" t="str">
        <f t="shared" si="13"/>
        <v>2LOG</v>
      </c>
      <c r="E187" t="s">
        <v>22</v>
      </c>
      <c r="F187" s="1">
        <v>36149</v>
      </c>
      <c r="G187" t="s">
        <v>21</v>
      </c>
    </row>
    <row r="188" spans="1:7" x14ac:dyDescent="0.25">
      <c r="A188" t="s">
        <v>527</v>
      </c>
      <c r="B188" t="s">
        <v>528</v>
      </c>
      <c r="D188" t="str">
        <f t="shared" si="13"/>
        <v>2LOG</v>
      </c>
      <c r="E188" t="s">
        <v>20</v>
      </c>
      <c r="F188" s="1">
        <v>36019</v>
      </c>
      <c r="G188" t="s">
        <v>21</v>
      </c>
    </row>
    <row r="189" spans="1:7" x14ac:dyDescent="0.25">
      <c r="A189" t="s">
        <v>529</v>
      </c>
      <c r="B189" t="s">
        <v>530</v>
      </c>
      <c r="D189" t="str">
        <f t="shared" si="13"/>
        <v>2LOG</v>
      </c>
      <c r="E189" t="s">
        <v>20</v>
      </c>
      <c r="F189" s="1">
        <v>36263</v>
      </c>
      <c r="G189" t="s">
        <v>21</v>
      </c>
    </row>
    <row r="190" spans="1:7" x14ac:dyDescent="0.25">
      <c r="A190" t="s">
        <v>531</v>
      </c>
      <c r="B190" t="s">
        <v>532</v>
      </c>
      <c r="D190" t="str">
        <f t="shared" si="13"/>
        <v>2LOG</v>
      </c>
      <c r="E190" t="s">
        <v>20</v>
      </c>
      <c r="F190" s="1">
        <v>36186</v>
      </c>
      <c r="G190" t="s">
        <v>21</v>
      </c>
    </row>
    <row r="191" spans="1:7" x14ac:dyDescent="0.25">
      <c r="A191" t="s">
        <v>533</v>
      </c>
      <c r="B191" t="s">
        <v>534</v>
      </c>
      <c r="D191" t="str">
        <f t="shared" si="13"/>
        <v>2LOG</v>
      </c>
      <c r="E191" t="s">
        <v>20</v>
      </c>
      <c r="F191" s="1">
        <v>35852</v>
      </c>
      <c r="G191" t="s">
        <v>21</v>
      </c>
    </row>
    <row r="192" spans="1:7" x14ac:dyDescent="0.25">
      <c r="A192" t="s">
        <v>535</v>
      </c>
      <c r="B192" t="s">
        <v>536</v>
      </c>
      <c r="D192" t="str">
        <f t="shared" si="13"/>
        <v>2LOG</v>
      </c>
      <c r="E192" t="s">
        <v>22</v>
      </c>
      <c r="F192" s="1">
        <v>36396</v>
      </c>
      <c r="G192" t="s">
        <v>21</v>
      </c>
    </row>
    <row r="193" spans="1:7" x14ac:dyDescent="0.25">
      <c r="A193" t="s">
        <v>537</v>
      </c>
      <c r="B193" t="s">
        <v>538</v>
      </c>
      <c r="D193" t="str">
        <f t="shared" si="13"/>
        <v>2LOG</v>
      </c>
      <c r="E193" t="s">
        <v>22</v>
      </c>
      <c r="F193" s="1">
        <v>35417</v>
      </c>
      <c r="G193" t="s">
        <v>21</v>
      </c>
    </row>
    <row r="194" spans="1:7" x14ac:dyDescent="0.25">
      <c r="A194" t="s">
        <v>539</v>
      </c>
      <c r="B194" t="s">
        <v>540</v>
      </c>
      <c r="D194" t="str">
        <f t="shared" si="13"/>
        <v>2LOG</v>
      </c>
      <c r="E194" t="s">
        <v>22</v>
      </c>
      <c r="F194" s="1">
        <v>35635</v>
      </c>
      <c r="G194" t="s">
        <v>21</v>
      </c>
    </row>
    <row r="195" spans="1:7" x14ac:dyDescent="0.25">
      <c r="A195" t="s">
        <v>541</v>
      </c>
      <c r="B195" t="s">
        <v>542</v>
      </c>
      <c r="D195" t="str">
        <f t="shared" si="13"/>
        <v>2LOG</v>
      </c>
      <c r="E195" t="s">
        <v>20</v>
      </c>
      <c r="F195" s="1">
        <v>35950</v>
      </c>
      <c r="G195" t="s">
        <v>21</v>
      </c>
    </row>
    <row r="196" spans="1:7" x14ac:dyDescent="0.25">
      <c r="A196" t="s">
        <v>543</v>
      </c>
      <c r="B196" t="s">
        <v>544</v>
      </c>
      <c r="D196" t="str">
        <f t="shared" si="13"/>
        <v>2LOG</v>
      </c>
      <c r="E196" t="s">
        <v>20</v>
      </c>
      <c r="F196" s="1">
        <v>36239</v>
      </c>
      <c r="G196" t="s">
        <v>21</v>
      </c>
    </row>
    <row r="197" spans="1:7" x14ac:dyDescent="0.25">
      <c r="A197" t="s">
        <v>545</v>
      </c>
      <c r="B197" t="s">
        <v>546</v>
      </c>
      <c r="D197" t="str">
        <f t="shared" si="13"/>
        <v>2LOG</v>
      </c>
      <c r="E197" t="s">
        <v>20</v>
      </c>
      <c r="F197" s="1">
        <v>36140</v>
      </c>
      <c r="G197" t="s">
        <v>21</v>
      </c>
    </row>
    <row r="198" spans="1:7" x14ac:dyDescent="0.25">
      <c r="A198" t="s">
        <v>547</v>
      </c>
      <c r="B198" t="s">
        <v>548</v>
      </c>
      <c r="D198" t="str">
        <f t="shared" si="13"/>
        <v>2LOG</v>
      </c>
      <c r="E198" t="s">
        <v>20</v>
      </c>
      <c r="F198" s="1">
        <v>36025</v>
      </c>
      <c r="G198" t="s">
        <v>21</v>
      </c>
    </row>
    <row r="199" spans="1:7" x14ac:dyDescent="0.25">
      <c r="A199" t="s">
        <v>549</v>
      </c>
      <c r="B199" t="s">
        <v>550</v>
      </c>
      <c r="D199" t="str">
        <f t="shared" si="13"/>
        <v>2LOG</v>
      </c>
      <c r="E199" t="s">
        <v>20</v>
      </c>
      <c r="F199" s="1">
        <v>36223</v>
      </c>
      <c r="G199" t="s">
        <v>21</v>
      </c>
    </row>
    <row r="200" spans="1:7" x14ac:dyDescent="0.25">
      <c r="A200" t="s">
        <v>551</v>
      </c>
      <c r="B200" t="s">
        <v>552</v>
      </c>
      <c r="D200" t="str">
        <f t="shared" si="13"/>
        <v>2LOG</v>
      </c>
      <c r="E200" t="s">
        <v>22</v>
      </c>
      <c r="F200" s="1">
        <v>35903</v>
      </c>
      <c r="G200" t="s">
        <v>21</v>
      </c>
    </row>
    <row r="201" spans="1:7" x14ac:dyDescent="0.25">
      <c r="A201" t="s">
        <v>553</v>
      </c>
      <c r="B201" t="s">
        <v>554</v>
      </c>
      <c r="D201" t="str">
        <f t="shared" ref="D201:D208" si="14">"2MACO"</f>
        <v>2MACO</v>
      </c>
      <c r="E201" t="s">
        <v>20</v>
      </c>
      <c r="F201" s="1">
        <v>35649</v>
      </c>
      <c r="G201" t="s">
        <v>21</v>
      </c>
    </row>
    <row r="202" spans="1:7" x14ac:dyDescent="0.25">
      <c r="A202" t="s">
        <v>555</v>
      </c>
      <c r="B202" t="s">
        <v>556</v>
      </c>
      <c r="D202" t="str">
        <f t="shared" si="14"/>
        <v>2MACO</v>
      </c>
      <c r="E202" t="s">
        <v>20</v>
      </c>
      <c r="F202" s="1">
        <v>35696</v>
      </c>
      <c r="G202" t="s">
        <v>21</v>
      </c>
    </row>
    <row r="203" spans="1:7" x14ac:dyDescent="0.25">
      <c r="A203" t="s">
        <v>557</v>
      </c>
      <c r="B203" t="s">
        <v>558</v>
      </c>
      <c r="D203" t="str">
        <f t="shared" si="14"/>
        <v>2MACO</v>
      </c>
      <c r="E203" t="s">
        <v>20</v>
      </c>
      <c r="F203" s="1">
        <v>35642</v>
      </c>
      <c r="G203" t="s">
        <v>21</v>
      </c>
    </row>
    <row r="204" spans="1:7" x14ac:dyDescent="0.25">
      <c r="A204" t="s">
        <v>559</v>
      </c>
      <c r="B204" t="s">
        <v>560</v>
      </c>
      <c r="D204" t="str">
        <f t="shared" si="14"/>
        <v>2MACO</v>
      </c>
      <c r="E204" t="s">
        <v>20</v>
      </c>
      <c r="F204" s="1">
        <v>35306</v>
      </c>
      <c r="G204" t="s">
        <v>21</v>
      </c>
    </row>
    <row r="205" spans="1:7" x14ac:dyDescent="0.25">
      <c r="A205" t="s">
        <v>561</v>
      </c>
      <c r="B205" t="s">
        <v>562</v>
      </c>
      <c r="D205" t="str">
        <f t="shared" si="14"/>
        <v>2MACO</v>
      </c>
      <c r="E205" t="s">
        <v>20</v>
      </c>
      <c r="F205" s="1">
        <v>34714</v>
      </c>
      <c r="G205" t="s">
        <v>21</v>
      </c>
    </row>
    <row r="206" spans="1:7" x14ac:dyDescent="0.25">
      <c r="A206" t="s">
        <v>563</v>
      </c>
      <c r="B206" t="s">
        <v>564</v>
      </c>
      <c r="D206" t="str">
        <f t="shared" si="14"/>
        <v>2MACO</v>
      </c>
      <c r="E206" t="s">
        <v>20</v>
      </c>
      <c r="F206" s="1">
        <v>35612</v>
      </c>
      <c r="G206" t="s">
        <v>21</v>
      </c>
    </row>
    <row r="207" spans="1:7" x14ac:dyDescent="0.25">
      <c r="A207" t="s">
        <v>565</v>
      </c>
      <c r="B207" t="s">
        <v>566</v>
      </c>
      <c r="D207" t="str">
        <f t="shared" si="14"/>
        <v>2MACO</v>
      </c>
      <c r="E207" t="s">
        <v>20</v>
      </c>
      <c r="F207" s="1">
        <v>34908</v>
      </c>
      <c r="G207" t="s">
        <v>21</v>
      </c>
    </row>
    <row r="208" spans="1:7" x14ac:dyDescent="0.25">
      <c r="A208" t="s">
        <v>567</v>
      </c>
      <c r="B208" t="s">
        <v>568</v>
      </c>
      <c r="D208" t="str">
        <f t="shared" si="14"/>
        <v>2MACO</v>
      </c>
      <c r="E208" t="s">
        <v>20</v>
      </c>
      <c r="F208" s="1">
        <v>35388</v>
      </c>
      <c r="G208" t="s">
        <v>21</v>
      </c>
    </row>
    <row r="209" spans="1:7" x14ac:dyDescent="0.25">
      <c r="A209" t="s">
        <v>569</v>
      </c>
      <c r="B209" t="s">
        <v>570</v>
      </c>
      <c r="D209" t="str">
        <f t="shared" ref="D209:D221" si="15">"2OBAVMS"</f>
        <v>2OBAVMS</v>
      </c>
      <c r="E209" t="s">
        <v>20</v>
      </c>
      <c r="F209" s="1">
        <v>36034</v>
      </c>
      <c r="G209" t="s">
        <v>21</v>
      </c>
    </row>
    <row r="210" spans="1:7" x14ac:dyDescent="0.25">
      <c r="A210" t="s">
        <v>571</v>
      </c>
      <c r="B210" t="s">
        <v>572</v>
      </c>
      <c r="D210" t="str">
        <f t="shared" si="15"/>
        <v>2OBAVMS</v>
      </c>
      <c r="E210" t="s">
        <v>20</v>
      </c>
      <c r="F210" s="1">
        <v>35932</v>
      </c>
      <c r="G210" t="s">
        <v>21</v>
      </c>
    </row>
    <row r="211" spans="1:7" x14ac:dyDescent="0.25">
      <c r="A211" t="s">
        <v>573</v>
      </c>
      <c r="B211" t="s">
        <v>574</v>
      </c>
      <c r="D211" t="str">
        <f t="shared" si="15"/>
        <v>2OBAVMS</v>
      </c>
      <c r="E211" t="s">
        <v>20</v>
      </c>
      <c r="F211" s="1">
        <v>35826</v>
      </c>
      <c r="G211" t="s">
        <v>21</v>
      </c>
    </row>
    <row r="212" spans="1:7" x14ac:dyDescent="0.25">
      <c r="A212" t="s">
        <v>575</v>
      </c>
      <c r="B212" t="s">
        <v>576</v>
      </c>
      <c r="D212" t="str">
        <f t="shared" si="15"/>
        <v>2OBAVMS</v>
      </c>
      <c r="E212" t="s">
        <v>20</v>
      </c>
      <c r="F212" s="1">
        <v>36320</v>
      </c>
      <c r="G212" t="s">
        <v>21</v>
      </c>
    </row>
    <row r="213" spans="1:7" x14ac:dyDescent="0.25">
      <c r="A213" t="s">
        <v>577</v>
      </c>
      <c r="B213" t="s">
        <v>578</v>
      </c>
      <c r="D213" t="str">
        <f t="shared" si="15"/>
        <v>2OBAVMS</v>
      </c>
      <c r="E213" t="s">
        <v>20</v>
      </c>
      <c r="F213" s="1">
        <v>36145</v>
      </c>
      <c r="G213" t="s">
        <v>21</v>
      </c>
    </row>
    <row r="214" spans="1:7" x14ac:dyDescent="0.25">
      <c r="A214" t="s">
        <v>579</v>
      </c>
      <c r="B214" t="s">
        <v>580</v>
      </c>
      <c r="D214" t="str">
        <f t="shared" si="15"/>
        <v>2OBAVMS</v>
      </c>
      <c r="E214" t="s">
        <v>20</v>
      </c>
      <c r="F214" s="1">
        <v>36345</v>
      </c>
      <c r="G214" t="s">
        <v>21</v>
      </c>
    </row>
    <row r="215" spans="1:7" x14ac:dyDescent="0.25">
      <c r="A215" t="s">
        <v>581</v>
      </c>
      <c r="B215" t="s">
        <v>582</v>
      </c>
      <c r="D215" t="str">
        <f t="shared" si="15"/>
        <v>2OBAVMS</v>
      </c>
      <c r="E215" t="s">
        <v>20</v>
      </c>
      <c r="F215" s="1">
        <v>35999</v>
      </c>
      <c r="G215" t="s">
        <v>21</v>
      </c>
    </row>
    <row r="216" spans="1:7" x14ac:dyDescent="0.25">
      <c r="A216" t="s">
        <v>583</v>
      </c>
      <c r="B216" t="s">
        <v>584</v>
      </c>
      <c r="D216" t="str">
        <f t="shared" si="15"/>
        <v>2OBAVMS</v>
      </c>
      <c r="E216" t="s">
        <v>20</v>
      </c>
      <c r="F216" s="1">
        <v>36284</v>
      </c>
      <c r="G216" t="s">
        <v>21</v>
      </c>
    </row>
    <row r="217" spans="1:7" x14ac:dyDescent="0.25">
      <c r="A217" t="s">
        <v>585</v>
      </c>
      <c r="B217" t="s">
        <v>586</v>
      </c>
      <c r="D217" t="str">
        <f t="shared" si="15"/>
        <v>2OBAVMS</v>
      </c>
      <c r="E217" t="s">
        <v>20</v>
      </c>
      <c r="F217" s="1">
        <v>36447</v>
      </c>
      <c r="G217" t="s">
        <v>21</v>
      </c>
    </row>
    <row r="218" spans="1:7" x14ac:dyDescent="0.25">
      <c r="A218" t="s">
        <v>587</v>
      </c>
      <c r="B218" t="s">
        <v>588</v>
      </c>
      <c r="D218" t="str">
        <f t="shared" si="15"/>
        <v>2OBAVMS</v>
      </c>
      <c r="E218" t="s">
        <v>20</v>
      </c>
      <c r="F218" s="1">
        <v>36000</v>
      </c>
      <c r="G218" t="s">
        <v>21</v>
      </c>
    </row>
    <row r="219" spans="1:7" x14ac:dyDescent="0.25">
      <c r="A219" t="s">
        <v>589</v>
      </c>
      <c r="B219" t="s">
        <v>590</v>
      </c>
      <c r="D219" t="str">
        <f t="shared" si="15"/>
        <v>2OBAVMS</v>
      </c>
      <c r="E219" t="s">
        <v>20</v>
      </c>
      <c r="F219" s="1">
        <v>36488</v>
      </c>
      <c r="G219" t="s">
        <v>21</v>
      </c>
    </row>
    <row r="220" spans="1:7" x14ac:dyDescent="0.25">
      <c r="A220" t="s">
        <v>591</v>
      </c>
      <c r="B220" t="s">
        <v>592</v>
      </c>
      <c r="D220" t="str">
        <f t="shared" si="15"/>
        <v>2OBAVMS</v>
      </c>
      <c r="E220" t="s">
        <v>20</v>
      </c>
      <c r="F220" s="1">
        <v>35807</v>
      </c>
      <c r="G220" t="s">
        <v>21</v>
      </c>
    </row>
    <row r="221" spans="1:7" x14ac:dyDescent="0.25">
      <c r="A221" t="s">
        <v>593</v>
      </c>
      <c r="B221" t="s">
        <v>594</v>
      </c>
      <c r="D221" t="str">
        <f t="shared" si="15"/>
        <v>2OBAVMS</v>
      </c>
      <c r="E221" t="s">
        <v>20</v>
      </c>
      <c r="F221" s="1">
        <v>36245</v>
      </c>
      <c r="G221" t="s">
        <v>21</v>
      </c>
    </row>
    <row r="222" spans="1:7" x14ac:dyDescent="0.25">
      <c r="A222" t="s">
        <v>595</v>
      </c>
      <c r="B222" t="s">
        <v>596</v>
      </c>
      <c r="D222" t="str">
        <f t="shared" ref="D222:D229" si="16">"2PAR"</f>
        <v>2PAR</v>
      </c>
      <c r="E222" t="s">
        <v>20</v>
      </c>
      <c r="F222" s="1">
        <v>35728</v>
      </c>
      <c r="G222" t="s">
        <v>21</v>
      </c>
    </row>
    <row r="223" spans="1:7" x14ac:dyDescent="0.25">
      <c r="A223" t="s">
        <v>597</v>
      </c>
      <c r="B223" t="s">
        <v>598</v>
      </c>
      <c r="D223" t="str">
        <f t="shared" si="16"/>
        <v>2PAR</v>
      </c>
      <c r="E223" t="s">
        <v>20</v>
      </c>
      <c r="F223" s="1">
        <v>35760</v>
      </c>
      <c r="G223" t="s">
        <v>21</v>
      </c>
    </row>
    <row r="224" spans="1:7" x14ac:dyDescent="0.25">
      <c r="A224" t="s">
        <v>599</v>
      </c>
      <c r="B224" t="s">
        <v>600</v>
      </c>
      <c r="D224" t="str">
        <f t="shared" si="16"/>
        <v>2PAR</v>
      </c>
      <c r="E224" t="s">
        <v>22</v>
      </c>
      <c r="F224" s="1">
        <v>35358</v>
      </c>
      <c r="G224" t="s">
        <v>21</v>
      </c>
    </row>
    <row r="225" spans="1:7" x14ac:dyDescent="0.25">
      <c r="A225" t="s">
        <v>601</v>
      </c>
      <c r="B225" t="s">
        <v>602</v>
      </c>
      <c r="D225" t="str">
        <f t="shared" si="16"/>
        <v>2PAR</v>
      </c>
      <c r="E225" t="s">
        <v>20</v>
      </c>
      <c r="F225" s="1">
        <v>35725</v>
      </c>
      <c r="G225" t="s">
        <v>21</v>
      </c>
    </row>
    <row r="226" spans="1:7" x14ac:dyDescent="0.25">
      <c r="A226" t="s">
        <v>603</v>
      </c>
      <c r="B226" t="s">
        <v>604</v>
      </c>
      <c r="D226" t="str">
        <f t="shared" si="16"/>
        <v>2PAR</v>
      </c>
      <c r="E226" t="s">
        <v>20</v>
      </c>
      <c r="F226" s="1">
        <v>35754</v>
      </c>
      <c r="G226" t="s">
        <v>21</v>
      </c>
    </row>
    <row r="227" spans="1:7" x14ac:dyDescent="0.25">
      <c r="A227" t="s">
        <v>605</v>
      </c>
      <c r="B227" t="s">
        <v>606</v>
      </c>
      <c r="D227" t="str">
        <f t="shared" si="16"/>
        <v>2PAR</v>
      </c>
      <c r="E227" t="s">
        <v>22</v>
      </c>
      <c r="F227" s="1">
        <v>35476</v>
      </c>
      <c r="G227" t="s">
        <v>21</v>
      </c>
    </row>
    <row r="228" spans="1:7" x14ac:dyDescent="0.25">
      <c r="A228" t="s">
        <v>607</v>
      </c>
      <c r="B228" t="s">
        <v>608</v>
      </c>
      <c r="D228" t="str">
        <f t="shared" si="16"/>
        <v>2PAR</v>
      </c>
      <c r="E228" t="s">
        <v>22</v>
      </c>
      <c r="F228" s="1">
        <v>35637</v>
      </c>
      <c r="G228" t="s">
        <v>21</v>
      </c>
    </row>
    <row r="229" spans="1:7" x14ac:dyDescent="0.25">
      <c r="A229" t="s">
        <v>609</v>
      </c>
      <c r="B229" t="s">
        <v>610</v>
      </c>
      <c r="D229" t="str">
        <f t="shared" si="16"/>
        <v>2PAR</v>
      </c>
      <c r="E229" t="s">
        <v>20</v>
      </c>
      <c r="F229" s="1">
        <v>35615</v>
      </c>
      <c r="G229" t="s">
        <v>21</v>
      </c>
    </row>
    <row r="230" spans="1:7" x14ac:dyDescent="0.25">
      <c r="A230" t="s">
        <v>611</v>
      </c>
      <c r="B230" t="s">
        <v>612</v>
      </c>
      <c r="D230" t="str">
        <f t="shared" ref="D230:D239" si="17">"2TBORGO"</f>
        <v>2TBORGO</v>
      </c>
      <c r="E230" t="s">
        <v>22</v>
      </c>
      <c r="F230" s="1">
        <v>35809</v>
      </c>
      <c r="G230" t="s">
        <v>21</v>
      </c>
    </row>
    <row r="231" spans="1:7" x14ac:dyDescent="0.25">
      <c r="A231" t="s">
        <v>613</v>
      </c>
      <c r="B231" t="s">
        <v>614</v>
      </c>
      <c r="D231" t="str">
        <f t="shared" si="17"/>
        <v>2TBORGO</v>
      </c>
      <c r="E231" t="s">
        <v>22</v>
      </c>
      <c r="F231" s="1">
        <v>35770</v>
      </c>
      <c r="G231" t="s">
        <v>21</v>
      </c>
    </row>
    <row r="232" spans="1:7" x14ac:dyDescent="0.25">
      <c r="A232" t="s">
        <v>615</v>
      </c>
      <c r="B232" t="s">
        <v>616</v>
      </c>
      <c r="D232" t="str">
        <f t="shared" si="17"/>
        <v>2TBORGO</v>
      </c>
      <c r="E232" t="s">
        <v>20</v>
      </c>
      <c r="F232" s="1">
        <v>36186</v>
      </c>
      <c r="G232" t="s">
        <v>21</v>
      </c>
    </row>
    <row r="233" spans="1:7" x14ac:dyDescent="0.25">
      <c r="A233" t="s">
        <v>617</v>
      </c>
      <c r="B233" t="s">
        <v>618</v>
      </c>
      <c r="D233" t="str">
        <f t="shared" si="17"/>
        <v>2TBORGO</v>
      </c>
      <c r="E233" t="s">
        <v>20</v>
      </c>
      <c r="F233" s="1">
        <v>35984</v>
      </c>
      <c r="G233" t="s">
        <v>21</v>
      </c>
    </row>
    <row r="234" spans="1:7" x14ac:dyDescent="0.25">
      <c r="A234" t="s">
        <v>619</v>
      </c>
      <c r="B234" t="s">
        <v>620</v>
      </c>
      <c r="D234" t="str">
        <f t="shared" si="17"/>
        <v>2TBORGO</v>
      </c>
      <c r="E234" t="s">
        <v>20</v>
      </c>
      <c r="F234" s="1">
        <v>36222</v>
      </c>
      <c r="G234" t="s">
        <v>21</v>
      </c>
    </row>
    <row r="235" spans="1:7" x14ac:dyDescent="0.25">
      <c r="A235" t="s">
        <v>621</v>
      </c>
      <c r="B235" t="s">
        <v>622</v>
      </c>
      <c r="D235" t="str">
        <f t="shared" si="17"/>
        <v>2TBORGO</v>
      </c>
      <c r="E235" t="s">
        <v>20</v>
      </c>
      <c r="F235" s="1">
        <v>36072</v>
      </c>
      <c r="G235" t="s">
        <v>21</v>
      </c>
    </row>
    <row r="236" spans="1:7" x14ac:dyDescent="0.25">
      <c r="A236" t="s">
        <v>623</v>
      </c>
      <c r="B236" t="s">
        <v>624</v>
      </c>
      <c r="D236" t="str">
        <f t="shared" si="17"/>
        <v>2TBORGO</v>
      </c>
      <c r="E236" t="s">
        <v>20</v>
      </c>
      <c r="F236" s="1">
        <v>36436</v>
      </c>
      <c r="G236" t="s">
        <v>21</v>
      </c>
    </row>
    <row r="237" spans="1:7" x14ac:dyDescent="0.25">
      <c r="A237" t="s">
        <v>625</v>
      </c>
      <c r="B237" t="s">
        <v>626</v>
      </c>
      <c r="D237" t="str">
        <f t="shared" si="17"/>
        <v>2TBORGO</v>
      </c>
      <c r="E237" t="s">
        <v>20</v>
      </c>
      <c r="F237" s="1">
        <v>35977</v>
      </c>
      <c r="G237" t="s">
        <v>21</v>
      </c>
    </row>
    <row r="238" spans="1:7" x14ac:dyDescent="0.25">
      <c r="A238" t="s">
        <v>627</v>
      </c>
      <c r="B238" t="s">
        <v>628</v>
      </c>
      <c r="D238" t="str">
        <f t="shared" si="17"/>
        <v>2TBORGO</v>
      </c>
      <c r="E238" t="s">
        <v>20</v>
      </c>
      <c r="F238" s="1">
        <v>35863</v>
      </c>
      <c r="G238" t="s">
        <v>21</v>
      </c>
    </row>
    <row r="239" spans="1:7" x14ac:dyDescent="0.25">
      <c r="A239" t="s">
        <v>629</v>
      </c>
      <c r="B239" t="s">
        <v>630</v>
      </c>
      <c r="D239" t="str">
        <f t="shared" si="17"/>
        <v>2TBORGO</v>
      </c>
      <c r="E239" t="s">
        <v>20</v>
      </c>
      <c r="F239" s="1">
        <v>35893</v>
      </c>
      <c r="G239" t="s">
        <v>21</v>
      </c>
    </row>
    <row r="240" spans="1:7" x14ac:dyDescent="0.25">
      <c r="A240" t="s">
        <v>631</v>
      </c>
      <c r="B240" t="s">
        <v>632</v>
      </c>
      <c r="D240" t="str">
        <f t="shared" ref="D240:D263" si="18">"3PREPRO"</f>
        <v>3PREPRO</v>
      </c>
      <c r="E240" t="s">
        <v>22</v>
      </c>
      <c r="F240" s="1">
        <v>36716</v>
      </c>
      <c r="G240" t="s">
        <v>21</v>
      </c>
    </row>
    <row r="241" spans="1:7" x14ac:dyDescent="0.25">
      <c r="A241" t="s">
        <v>633</v>
      </c>
      <c r="B241" t="s">
        <v>634</v>
      </c>
      <c r="D241" t="str">
        <f t="shared" si="18"/>
        <v>3PREPRO</v>
      </c>
      <c r="E241" t="s">
        <v>20</v>
      </c>
      <c r="F241" s="1">
        <v>36464</v>
      </c>
      <c r="G241" t="s">
        <v>21</v>
      </c>
    </row>
    <row r="242" spans="1:7" x14ac:dyDescent="0.25">
      <c r="A242" t="s">
        <v>635</v>
      </c>
      <c r="B242" t="s">
        <v>636</v>
      </c>
      <c r="D242" t="str">
        <f t="shared" si="18"/>
        <v>3PREPRO</v>
      </c>
      <c r="E242" t="s">
        <v>22</v>
      </c>
      <c r="F242" s="1">
        <v>36777</v>
      </c>
      <c r="G242" t="s">
        <v>21</v>
      </c>
    </row>
    <row r="243" spans="1:7" x14ac:dyDescent="0.25">
      <c r="A243" t="s">
        <v>637</v>
      </c>
      <c r="B243" t="s">
        <v>638</v>
      </c>
      <c r="D243" t="str">
        <f t="shared" si="18"/>
        <v>3PREPRO</v>
      </c>
      <c r="E243" t="s">
        <v>20</v>
      </c>
      <c r="F243" s="1">
        <v>36536</v>
      </c>
      <c r="G243" t="s">
        <v>21</v>
      </c>
    </row>
    <row r="244" spans="1:7" x14ac:dyDescent="0.25">
      <c r="A244" t="s">
        <v>639</v>
      </c>
      <c r="B244" t="s">
        <v>640</v>
      </c>
      <c r="D244" t="str">
        <f t="shared" si="18"/>
        <v>3PREPRO</v>
      </c>
      <c r="E244" t="s">
        <v>22</v>
      </c>
      <c r="F244" s="1">
        <v>36448</v>
      </c>
      <c r="G244" t="s">
        <v>24</v>
      </c>
    </row>
    <row r="245" spans="1:7" x14ac:dyDescent="0.25">
      <c r="A245" t="s">
        <v>641</v>
      </c>
      <c r="B245" t="s">
        <v>642</v>
      </c>
      <c r="D245" t="str">
        <f t="shared" si="18"/>
        <v>3PREPRO</v>
      </c>
      <c r="E245" t="s">
        <v>20</v>
      </c>
      <c r="F245" s="1">
        <v>36442</v>
      </c>
      <c r="G245" t="s">
        <v>21</v>
      </c>
    </row>
    <row r="246" spans="1:7" x14ac:dyDescent="0.25">
      <c r="A246" t="s">
        <v>643</v>
      </c>
      <c r="B246" t="s">
        <v>644</v>
      </c>
      <c r="D246" t="str">
        <f t="shared" si="18"/>
        <v>3PREPRO</v>
      </c>
      <c r="E246" t="s">
        <v>22</v>
      </c>
      <c r="F246" s="1">
        <v>36579</v>
      </c>
      <c r="G246" t="s">
        <v>21</v>
      </c>
    </row>
    <row r="247" spans="1:7" x14ac:dyDescent="0.25">
      <c r="A247" t="s">
        <v>645</v>
      </c>
      <c r="B247" t="s">
        <v>646</v>
      </c>
      <c r="D247" t="str">
        <f t="shared" si="18"/>
        <v>3PREPRO</v>
      </c>
      <c r="E247" t="s">
        <v>20</v>
      </c>
      <c r="F247" s="1">
        <v>36240</v>
      </c>
      <c r="G247" t="s">
        <v>21</v>
      </c>
    </row>
    <row r="248" spans="1:7" x14ac:dyDescent="0.25">
      <c r="A248" t="s">
        <v>647</v>
      </c>
      <c r="B248" t="s">
        <v>648</v>
      </c>
      <c r="D248" t="str">
        <f t="shared" si="18"/>
        <v>3PREPRO</v>
      </c>
      <c r="E248" t="s">
        <v>20</v>
      </c>
      <c r="F248" s="1">
        <v>36701</v>
      </c>
      <c r="G248" t="s">
        <v>21</v>
      </c>
    </row>
    <row r="249" spans="1:7" x14ac:dyDescent="0.25">
      <c r="A249" t="s">
        <v>649</v>
      </c>
      <c r="B249" t="s">
        <v>650</v>
      </c>
      <c r="D249" t="str">
        <f t="shared" si="18"/>
        <v>3PREPRO</v>
      </c>
      <c r="E249" t="s">
        <v>22</v>
      </c>
      <c r="F249" s="1">
        <v>36461</v>
      </c>
      <c r="G249" t="s">
        <v>21</v>
      </c>
    </row>
    <row r="250" spans="1:7" x14ac:dyDescent="0.25">
      <c r="A250" t="s">
        <v>651</v>
      </c>
      <c r="B250" t="s">
        <v>652</v>
      </c>
      <c r="D250" t="str">
        <f t="shared" si="18"/>
        <v>3PREPRO</v>
      </c>
      <c r="E250" t="s">
        <v>20</v>
      </c>
      <c r="F250" s="1">
        <v>36347</v>
      </c>
      <c r="G250" t="s">
        <v>21</v>
      </c>
    </row>
    <row r="251" spans="1:7" x14ac:dyDescent="0.25">
      <c r="A251" t="s">
        <v>653</v>
      </c>
      <c r="B251" t="s">
        <v>654</v>
      </c>
      <c r="D251" t="str">
        <f t="shared" si="18"/>
        <v>3PREPRO</v>
      </c>
      <c r="E251" t="s">
        <v>22</v>
      </c>
      <c r="F251" s="1">
        <v>36335</v>
      </c>
      <c r="G251" t="s">
        <v>21</v>
      </c>
    </row>
    <row r="252" spans="1:7" x14ac:dyDescent="0.25">
      <c r="A252" t="s">
        <v>655</v>
      </c>
      <c r="B252" t="s">
        <v>656</v>
      </c>
      <c r="D252" t="str">
        <f t="shared" si="18"/>
        <v>3PREPRO</v>
      </c>
      <c r="E252" t="s">
        <v>20</v>
      </c>
      <c r="F252" s="1">
        <v>36784</v>
      </c>
      <c r="G252" t="s">
        <v>21</v>
      </c>
    </row>
    <row r="253" spans="1:7" x14ac:dyDescent="0.25">
      <c r="A253" t="s">
        <v>657</v>
      </c>
      <c r="B253" t="s">
        <v>658</v>
      </c>
      <c r="D253" t="str">
        <f t="shared" si="18"/>
        <v>3PREPRO</v>
      </c>
      <c r="E253" t="s">
        <v>20</v>
      </c>
      <c r="F253" s="1">
        <v>36747</v>
      </c>
      <c r="G253" t="s">
        <v>21</v>
      </c>
    </row>
    <row r="254" spans="1:7" x14ac:dyDescent="0.25">
      <c r="A254" t="s">
        <v>659</v>
      </c>
      <c r="B254" t="s">
        <v>660</v>
      </c>
      <c r="D254" t="str">
        <f t="shared" si="18"/>
        <v>3PREPRO</v>
      </c>
      <c r="E254" t="s">
        <v>22</v>
      </c>
      <c r="F254" s="1">
        <v>36638</v>
      </c>
      <c r="G254" t="s">
        <v>21</v>
      </c>
    </row>
    <row r="255" spans="1:7" x14ac:dyDescent="0.25">
      <c r="A255" t="s">
        <v>661</v>
      </c>
      <c r="B255" t="s">
        <v>662</v>
      </c>
      <c r="D255" t="str">
        <f t="shared" si="18"/>
        <v>3PREPRO</v>
      </c>
      <c r="E255" t="s">
        <v>22</v>
      </c>
      <c r="F255" s="1">
        <v>36816</v>
      </c>
      <c r="G255" t="s">
        <v>24</v>
      </c>
    </row>
    <row r="256" spans="1:7" x14ac:dyDescent="0.25">
      <c r="A256" t="s">
        <v>663</v>
      </c>
      <c r="B256" t="s">
        <v>664</v>
      </c>
      <c r="D256" t="str">
        <f t="shared" si="18"/>
        <v>3PREPRO</v>
      </c>
      <c r="E256" t="s">
        <v>20</v>
      </c>
      <c r="F256" s="1">
        <v>36506</v>
      </c>
      <c r="G256" t="s">
        <v>21</v>
      </c>
    </row>
    <row r="257" spans="1:7" x14ac:dyDescent="0.25">
      <c r="A257" t="s">
        <v>665</v>
      </c>
      <c r="B257" t="s">
        <v>666</v>
      </c>
      <c r="D257" t="str">
        <f t="shared" si="18"/>
        <v>3PREPRO</v>
      </c>
      <c r="E257" t="s">
        <v>20</v>
      </c>
      <c r="F257" s="1">
        <v>36798</v>
      </c>
      <c r="G257" t="s">
        <v>21</v>
      </c>
    </row>
    <row r="258" spans="1:7" x14ac:dyDescent="0.25">
      <c r="A258" t="s">
        <v>667</v>
      </c>
      <c r="B258" t="s">
        <v>668</v>
      </c>
      <c r="D258" t="str">
        <f t="shared" si="18"/>
        <v>3PREPRO</v>
      </c>
      <c r="E258" t="s">
        <v>20</v>
      </c>
      <c r="F258" s="1">
        <v>36668</v>
      </c>
      <c r="G258" t="s">
        <v>21</v>
      </c>
    </row>
    <row r="259" spans="1:7" x14ac:dyDescent="0.25">
      <c r="A259" t="s">
        <v>669</v>
      </c>
      <c r="B259" t="s">
        <v>670</v>
      </c>
      <c r="D259" t="str">
        <f t="shared" si="18"/>
        <v>3PREPRO</v>
      </c>
      <c r="E259" t="s">
        <v>20</v>
      </c>
      <c r="F259" s="1">
        <v>36725</v>
      </c>
      <c r="G259" t="s">
        <v>21</v>
      </c>
    </row>
    <row r="260" spans="1:7" x14ac:dyDescent="0.25">
      <c r="A260" t="s">
        <v>671</v>
      </c>
      <c r="B260" t="s">
        <v>672</v>
      </c>
      <c r="D260" t="str">
        <f t="shared" si="18"/>
        <v>3PREPRO</v>
      </c>
      <c r="E260" t="s">
        <v>20</v>
      </c>
      <c r="F260" s="1">
        <v>36378</v>
      </c>
      <c r="G260" t="s">
        <v>21</v>
      </c>
    </row>
    <row r="261" spans="1:7" x14ac:dyDescent="0.25">
      <c r="A261" t="s">
        <v>673</v>
      </c>
      <c r="B261" t="s">
        <v>674</v>
      </c>
      <c r="D261" t="str">
        <f t="shared" si="18"/>
        <v>3PREPRO</v>
      </c>
      <c r="E261" t="s">
        <v>22</v>
      </c>
      <c r="F261" s="1">
        <v>36455</v>
      </c>
      <c r="G261" t="s">
        <v>24</v>
      </c>
    </row>
    <row r="262" spans="1:7" x14ac:dyDescent="0.25">
      <c r="A262" t="s">
        <v>675</v>
      </c>
      <c r="B262" t="s">
        <v>676</v>
      </c>
      <c r="D262" t="str">
        <f t="shared" si="18"/>
        <v>3PREPRO</v>
      </c>
      <c r="E262" t="s">
        <v>20</v>
      </c>
      <c r="F262" s="1">
        <v>36305</v>
      </c>
      <c r="G262" t="s">
        <v>21</v>
      </c>
    </row>
    <row r="263" spans="1:7" x14ac:dyDescent="0.25">
      <c r="A263" t="s">
        <v>677</v>
      </c>
      <c r="B263" t="s">
        <v>678</v>
      </c>
      <c r="D263" t="str">
        <f t="shared" si="18"/>
        <v>3PREPRO</v>
      </c>
      <c r="E263" t="s">
        <v>20</v>
      </c>
      <c r="F263" s="1">
        <v>36733</v>
      </c>
      <c r="G263" t="s">
        <v>21</v>
      </c>
    </row>
    <row r="264" spans="1:7" x14ac:dyDescent="0.25">
      <c r="A264" t="s">
        <v>679</v>
      </c>
      <c r="B264" t="s">
        <v>680</v>
      </c>
      <c r="D264" t="str">
        <f t="shared" ref="D264:D269" si="19">"MCPLA"</f>
        <v>MCPLA</v>
      </c>
      <c r="E264" t="s">
        <v>20</v>
      </c>
      <c r="F264" s="1">
        <v>35416</v>
      </c>
    </row>
    <row r="265" spans="1:7" x14ac:dyDescent="0.25">
      <c r="A265" t="s">
        <v>681</v>
      </c>
      <c r="B265" t="s">
        <v>682</v>
      </c>
      <c r="D265" t="str">
        <f t="shared" si="19"/>
        <v>MCPLA</v>
      </c>
      <c r="E265" t="s">
        <v>20</v>
      </c>
      <c r="F265" s="1">
        <v>35395</v>
      </c>
    </row>
    <row r="266" spans="1:7" x14ac:dyDescent="0.25">
      <c r="A266" t="s">
        <v>683</v>
      </c>
      <c r="B266" t="s">
        <v>684</v>
      </c>
      <c r="D266" t="str">
        <f t="shared" si="19"/>
        <v>MCPLA</v>
      </c>
      <c r="E266" t="s">
        <v>20</v>
      </c>
      <c r="F266" s="1">
        <v>35535</v>
      </c>
    </row>
    <row r="267" spans="1:7" x14ac:dyDescent="0.25">
      <c r="A267" t="s">
        <v>685</v>
      </c>
      <c r="B267" t="s">
        <v>686</v>
      </c>
      <c r="D267" t="str">
        <f t="shared" si="19"/>
        <v>MCPLA</v>
      </c>
      <c r="E267" t="s">
        <v>20</v>
      </c>
      <c r="F267" s="1">
        <v>34225</v>
      </c>
    </row>
    <row r="268" spans="1:7" x14ac:dyDescent="0.25">
      <c r="A268" t="s">
        <v>687</v>
      </c>
      <c r="B268" t="s">
        <v>688</v>
      </c>
      <c r="D268" t="str">
        <f t="shared" si="19"/>
        <v>MCPLA</v>
      </c>
      <c r="E268" t="s">
        <v>20</v>
      </c>
      <c r="F268" s="1">
        <v>33521</v>
      </c>
    </row>
    <row r="269" spans="1:7" x14ac:dyDescent="0.25">
      <c r="A269" t="s">
        <v>689</v>
      </c>
      <c r="B269" t="s">
        <v>690</v>
      </c>
      <c r="D269" t="str">
        <f t="shared" si="19"/>
        <v>MCPLA</v>
      </c>
      <c r="E269" t="s">
        <v>22</v>
      </c>
      <c r="F269" s="1">
        <v>35072</v>
      </c>
    </row>
    <row r="270" spans="1:7" x14ac:dyDescent="0.25">
      <c r="A270" t="s">
        <v>691</v>
      </c>
      <c r="B270" t="s">
        <v>692</v>
      </c>
      <c r="D270" t="str">
        <f t="shared" ref="D270:D276" si="20">"TAFB"</f>
        <v>TAFB</v>
      </c>
      <c r="E270" t="s">
        <v>20</v>
      </c>
      <c r="F270" s="1">
        <v>35640</v>
      </c>
      <c r="G270" t="s">
        <v>21</v>
      </c>
    </row>
    <row r="271" spans="1:7" x14ac:dyDescent="0.25">
      <c r="A271" t="s">
        <v>693</v>
      </c>
      <c r="B271" t="s">
        <v>694</v>
      </c>
      <c r="D271" t="str">
        <f t="shared" si="20"/>
        <v>TAFB</v>
      </c>
      <c r="E271" t="s">
        <v>20</v>
      </c>
      <c r="F271" s="1">
        <v>34968</v>
      </c>
      <c r="G271" t="s">
        <v>21</v>
      </c>
    </row>
    <row r="272" spans="1:7" x14ac:dyDescent="0.25">
      <c r="A272" t="s">
        <v>695</v>
      </c>
      <c r="B272" t="s">
        <v>696</v>
      </c>
      <c r="D272" t="str">
        <f t="shared" si="20"/>
        <v>TAFB</v>
      </c>
      <c r="E272" t="s">
        <v>20</v>
      </c>
      <c r="F272" s="1">
        <v>35614</v>
      </c>
      <c r="G272" t="s">
        <v>21</v>
      </c>
    </row>
    <row r="273" spans="1:7" x14ac:dyDescent="0.25">
      <c r="A273" t="s">
        <v>697</v>
      </c>
      <c r="B273" t="s">
        <v>698</v>
      </c>
      <c r="D273" t="str">
        <f t="shared" si="20"/>
        <v>TAFB</v>
      </c>
      <c r="E273" t="s">
        <v>22</v>
      </c>
      <c r="F273" s="1">
        <v>35626</v>
      </c>
      <c r="G273" t="s">
        <v>21</v>
      </c>
    </row>
    <row r="274" spans="1:7" x14ac:dyDescent="0.25">
      <c r="A274" t="s">
        <v>699</v>
      </c>
      <c r="B274" t="s">
        <v>700</v>
      </c>
      <c r="D274" t="str">
        <f t="shared" si="20"/>
        <v>TAFB</v>
      </c>
      <c r="E274" t="s">
        <v>20</v>
      </c>
      <c r="F274" s="1">
        <v>35468</v>
      </c>
      <c r="G274" t="s">
        <v>21</v>
      </c>
    </row>
    <row r="275" spans="1:7" x14ac:dyDescent="0.25">
      <c r="A275" t="s">
        <v>701</v>
      </c>
      <c r="B275" t="s">
        <v>702</v>
      </c>
      <c r="D275" t="str">
        <f t="shared" si="20"/>
        <v>TAFB</v>
      </c>
      <c r="E275" t="s">
        <v>20</v>
      </c>
      <c r="F275" s="1">
        <v>35701</v>
      </c>
      <c r="G275" t="s">
        <v>21</v>
      </c>
    </row>
    <row r="276" spans="1:7" x14ac:dyDescent="0.25">
      <c r="A276" t="s">
        <v>703</v>
      </c>
      <c r="B276" t="s">
        <v>704</v>
      </c>
      <c r="D276" t="str">
        <f t="shared" si="20"/>
        <v>TAFB</v>
      </c>
      <c r="E276" t="s">
        <v>20</v>
      </c>
      <c r="F276" s="1">
        <v>35087</v>
      </c>
      <c r="G276" t="s">
        <v>21</v>
      </c>
    </row>
    <row r="277" spans="1:7" x14ac:dyDescent="0.25">
      <c r="A277" t="s">
        <v>705</v>
      </c>
      <c r="B277" t="s">
        <v>706</v>
      </c>
      <c r="D277" t="str">
        <f t="shared" ref="D277:D296" si="21">"TCOM"</f>
        <v>TCOM</v>
      </c>
      <c r="E277" t="s">
        <v>22</v>
      </c>
      <c r="F277" s="1">
        <v>34264</v>
      </c>
      <c r="G277" t="s">
        <v>21</v>
      </c>
    </row>
    <row r="278" spans="1:7" x14ac:dyDescent="0.25">
      <c r="A278" t="s">
        <v>707</v>
      </c>
      <c r="B278" t="s">
        <v>708</v>
      </c>
      <c r="D278" t="str">
        <f t="shared" si="21"/>
        <v>TCOM</v>
      </c>
      <c r="E278" t="s">
        <v>20</v>
      </c>
      <c r="F278" s="1">
        <v>35076</v>
      </c>
      <c r="G278" t="s">
        <v>21</v>
      </c>
    </row>
    <row r="279" spans="1:7" x14ac:dyDescent="0.25">
      <c r="A279" t="s">
        <v>709</v>
      </c>
      <c r="B279" t="s">
        <v>710</v>
      </c>
      <c r="D279" t="str">
        <f t="shared" si="21"/>
        <v>TCOM</v>
      </c>
      <c r="E279" t="s">
        <v>20</v>
      </c>
      <c r="F279" s="1">
        <v>34943</v>
      </c>
      <c r="G279" t="s">
        <v>21</v>
      </c>
    </row>
    <row r="280" spans="1:7" x14ac:dyDescent="0.25">
      <c r="A280" t="s">
        <v>711</v>
      </c>
      <c r="B280" t="s">
        <v>712</v>
      </c>
      <c r="D280" t="str">
        <f t="shared" si="21"/>
        <v>TCOM</v>
      </c>
      <c r="E280" t="s">
        <v>20</v>
      </c>
      <c r="F280" s="1">
        <v>35429</v>
      </c>
      <c r="G280" t="s">
        <v>24</v>
      </c>
    </row>
    <row r="281" spans="1:7" x14ac:dyDescent="0.25">
      <c r="A281" t="s">
        <v>713</v>
      </c>
      <c r="B281" t="s">
        <v>714</v>
      </c>
      <c r="D281" t="str">
        <f t="shared" si="21"/>
        <v>TCOM</v>
      </c>
      <c r="E281" t="s">
        <v>22</v>
      </c>
      <c r="F281" s="1">
        <v>35388</v>
      </c>
      <c r="G281" t="s">
        <v>21</v>
      </c>
    </row>
    <row r="282" spans="1:7" x14ac:dyDescent="0.25">
      <c r="A282" t="s">
        <v>715</v>
      </c>
      <c r="B282" t="s">
        <v>716</v>
      </c>
      <c r="D282" t="str">
        <f t="shared" si="21"/>
        <v>TCOM</v>
      </c>
      <c r="E282" t="s">
        <v>20</v>
      </c>
      <c r="F282" s="1">
        <v>34748</v>
      </c>
      <c r="G282" t="s">
        <v>21</v>
      </c>
    </row>
    <row r="283" spans="1:7" x14ac:dyDescent="0.25">
      <c r="A283" t="s">
        <v>717</v>
      </c>
      <c r="B283" t="s">
        <v>718</v>
      </c>
      <c r="D283" t="str">
        <f t="shared" si="21"/>
        <v>TCOM</v>
      </c>
      <c r="E283" t="s">
        <v>20</v>
      </c>
      <c r="F283" s="1">
        <v>35568</v>
      </c>
      <c r="G283" t="s">
        <v>21</v>
      </c>
    </row>
    <row r="284" spans="1:7" x14ac:dyDescent="0.25">
      <c r="A284" t="s">
        <v>719</v>
      </c>
      <c r="B284" t="s">
        <v>720</v>
      </c>
      <c r="D284" t="str">
        <f t="shared" si="21"/>
        <v>TCOM</v>
      </c>
      <c r="E284" t="s">
        <v>20</v>
      </c>
      <c r="F284" s="1">
        <v>35145</v>
      </c>
      <c r="G284" t="s">
        <v>21</v>
      </c>
    </row>
    <row r="285" spans="1:7" x14ac:dyDescent="0.25">
      <c r="A285" t="s">
        <v>721</v>
      </c>
      <c r="B285" t="s">
        <v>722</v>
      </c>
      <c r="D285" t="str">
        <f t="shared" si="21"/>
        <v>TCOM</v>
      </c>
      <c r="E285" t="s">
        <v>22</v>
      </c>
      <c r="F285" s="1">
        <v>34953</v>
      </c>
      <c r="G285" t="s">
        <v>21</v>
      </c>
    </row>
    <row r="286" spans="1:7" x14ac:dyDescent="0.25">
      <c r="A286" t="s">
        <v>723</v>
      </c>
      <c r="B286" t="s">
        <v>724</v>
      </c>
      <c r="D286" t="str">
        <f t="shared" si="21"/>
        <v>TCOM</v>
      </c>
      <c r="E286" t="s">
        <v>22</v>
      </c>
      <c r="F286" s="1">
        <v>35202</v>
      </c>
      <c r="G286" t="s">
        <v>21</v>
      </c>
    </row>
    <row r="287" spans="1:7" x14ac:dyDescent="0.25">
      <c r="A287" t="s">
        <v>725</v>
      </c>
      <c r="B287" t="s">
        <v>726</v>
      </c>
      <c r="D287" t="str">
        <f t="shared" si="21"/>
        <v>TCOM</v>
      </c>
      <c r="E287" t="s">
        <v>22</v>
      </c>
      <c r="F287" s="1">
        <v>35559</v>
      </c>
      <c r="G287" t="s">
        <v>24</v>
      </c>
    </row>
    <row r="288" spans="1:7" x14ac:dyDescent="0.25">
      <c r="A288" t="s">
        <v>727</v>
      </c>
      <c r="B288" t="s">
        <v>728</v>
      </c>
      <c r="D288" t="str">
        <f t="shared" si="21"/>
        <v>TCOM</v>
      </c>
      <c r="E288" t="s">
        <v>22</v>
      </c>
      <c r="F288" s="1">
        <v>35703</v>
      </c>
      <c r="G288" t="s">
        <v>24</v>
      </c>
    </row>
    <row r="289" spans="1:7" x14ac:dyDescent="0.25">
      <c r="A289" t="s">
        <v>729</v>
      </c>
      <c r="B289" t="s">
        <v>730</v>
      </c>
      <c r="D289" t="str">
        <f t="shared" si="21"/>
        <v>TCOM</v>
      </c>
      <c r="E289" t="s">
        <v>22</v>
      </c>
      <c r="F289" s="1">
        <v>35184</v>
      </c>
      <c r="G289" t="s">
        <v>21</v>
      </c>
    </row>
    <row r="290" spans="1:7" x14ac:dyDescent="0.25">
      <c r="A290" t="s">
        <v>731</v>
      </c>
      <c r="B290" t="s">
        <v>732</v>
      </c>
      <c r="D290" t="str">
        <f t="shared" si="21"/>
        <v>TCOM</v>
      </c>
      <c r="E290" t="s">
        <v>22</v>
      </c>
      <c r="F290" s="1">
        <v>34925</v>
      </c>
      <c r="G290" t="s">
        <v>21</v>
      </c>
    </row>
    <row r="291" spans="1:7" x14ac:dyDescent="0.25">
      <c r="A291" t="s">
        <v>733</v>
      </c>
      <c r="B291" t="s">
        <v>734</v>
      </c>
      <c r="D291" t="str">
        <f t="shared" si="21"/>
        <v>TCOM</v>
      </c>
      <c r="E291" t="s">
        <v>20</v>
      </c>
      <c r="F291" s="1">
        <v>35248</v>
      </c>
      <c r="G291" t="s">
        <v>21</v>
      </c>
    </row>
    <row r="292" spans="1:7" x14ac:dyDescent="0.25">
      <c r="A292" t="s">
        <v>735</v>
      </c>
      <c r="B292" t="s">
        <v>736</v>
      </c>
      <c r="D292" t="str">
        <f t="shared" si="21"/>
        <v>TCOM</v>
      </c>
      <c r="E292" t="s">
        <v>22</v>
      </c>
      <c r="F292" s="1">
        <v>35759</v>
      </c>
      <c r="G292" t="s">
        <v>24</v>
      </c>
    </row>
    <row r="293" spans="1:7" x14ac:dyDescent="0.25">
      <c r="A293" t="s">
        <v>737</v>
      </c>
      <c r="B293" t="s">
        <v>738</v>
      </c>
      <c r="D293" t="str">
        <f t="shared" si="21"/>
        <v>TCOM</v>
      </c>
      <c r="E293" t="s">
        <v>22</v>
      </c>
      <c r="F293" s="1">
        <v>35418</v>
      </c>
      <c r="G293" t="s">
        <v>21</v>
      </c>
    </row>
    <row r="294" spans="1:7" x14ac:dyDescent="0.25">
      <c r="A294" t="s">
        <v>739</v>
      </c>
      <c r="B294" t="s">
        <v>740</v>
      </c>
      <c r="D294" t="str">
        <f t="shared" si="21"/>
        <v>TCOM</v>
      </c>
      <c r="E294" t="s">
        <v>22</v>
      </c>
      <c r="F294" s="1">
        <v>34718</v>
      </c>
      <c r="G294" t="s">
        <v>21</v>
      </c>
    </row>
    <row r="295" spans="1:7" x14ac:dyDescent="0.25">
      <c r="A295" t="s">
        <v>741</v>
      </c>
      <c r="B295" t="s">
        <v>742</v>
      </c>
      <c r="D295" t="str">
        <f t="shared" si="21"/>
        <v>TCOM</v>
      </c>
      <c r="E295" t="s">
        <v>22</v>
      </c>
      <c r="F295" s="1">
        <v>35642</v>
      </c>
      <c r="G295" t="s">
        <v>21</v>
      </c>
    </row>
    <row r="296" spans="1:7" x14ac:dyDescent="0.25">
      <c r="A296" t="s">
        <v>743</v>
      </c>
      <c r="B296" t="s">
        <v>744</v>
      </c>
      <c r="D296" t="str">
        <f t="shared" si="21"/>
        <v>TCOM</v>
      </c>
      <c r="E296" t="s">
        <v>22</v>
      </c>
      <c r="F296" s="1">
        <v>35570</v>
      </c>
      <c r="G296" t="s">
        <v>24</v>
      </c>
    </row>
    <row r="297" spans="1:7" x14ac:dyDescent="0.25">
      <c r="A297" t="s">
        <v>745</v>
      </c>
      <c r="B297" t="s">
        <v>746</v>
      </c>
      <c r="D297" t="str">
        <f t="shared" ref="D297:D309" si="22">"TLOG"</f>
        <v>TLOG</v>
      </c>
      <c r="E297" t="s">
        <v>20</v>
      </c>
      <c r="F297" s="1">
        <v>35042</v>
      </c>
      <c r="G297" t="s">
        <v>24</v>
      </c>
    </row>
    <row r="298" spans="1:7" x14ac:dyDescent="0.25">
      <c r="A298" t="s">
        <v>747</v>
      </c>
      <c r="B298" t="s">
        <v>748</v>
      </c>
      <c r="D298" t="str">
        <f t="shared" si="22"/>
        <v>TLOG</v>
      </c>
      <c r="E298" t="s">
        <v>22</v>
      </c>
      <c r="F298" s="1">
        <v>34949</v>
      </c>
      <c r="G298" t="s">
        <v>21</v>
      </c>
    </row>
    <row r="299" spans="1:7" x14ac:dyDescent="0.25">
      <c r="A299" t="s">
        <v>749</v>
      </c>
      <c r="B299" t="s">
        <v>750</v>
      </c>
      <c r="D299" t="str">
        <f t="shared" si="22"/>
        <v>TLOG</v>
      </c>
      <c r="E299" t="s">
        <v>20</v>
      </c>
      <c r="F299" s="1">
        <v>34895</v>
      </c>
      <c r="G299" t="s">
        <v>21</v>
      </c>
    </row>
    <row r="300" spans="1:7" x14ac:dyDescent="0.25">
      <c r="A300" t="s">
        <v>751</v>
      </c>
      <c r="B300" t="s">
        <v>752</v>
      </c>
      <c r="D300" t="str">
        <f t="shared" si="22"/>
        <v>TLOG</v>
      </c>
      <c r="E300" t="s">
        <v>20</v>
      </c>
      <c r="F300" s="1">
        <v>35674</v>
      </c>
      <c r="G300" t="s">
        <v>21</v>
      </c>
    </row>
    <row r="301" spans="1:7" x14ac:dyDescent="0.25">
      <c r="A301" t="s">
        <v>753</v>
      </c>
      <c r="B301" t="s">
        <v>754</v>
      </c>
      <c r="D301" t="str">
        <f t="shared" si="22"/>
        <v>TLOG</v>
      </c>
      <c r="E301" t="s">
        <v>20</v>
      </c>
      <c r="F301" s="1">
        <v>35699</v>
      </c>
      <c r="G301" t="s">
        <v>24</v>
      </c>
    </row>
    <row r="302" spans="1:7" x14ac:dyDescent="0.25">
      <c r="A302" t="s">
        <v>755</v>
      </c>
      <c r="B302" t="s">
        <v>756</v>
      </c>
      <c r="D302" t="str">
        <f t="shared" si="22"/>
        <v>TLOG</v>
      </c>
      <c r="E302" t="s">
        <v>20</v>
      </c>
      <c r="F302" s="1">
        <v>35115</v>
      </c>
      <c r="G302" t="s">
        <v>21</v>
      </c>
    </row>
    <row r="303" spans="1:7" x14ac:dyDescent="0.25">
      <c r="A303" t="s">
        <v>757</v>
      </c>
      <c r="B303" t="s">
        <v>758</v>
      </c>
      <c r="D303" t="str">
        <f t="shared" si="22"/>
        <v>TLOG</v>
      </c>
      <c r="E303" t="s">
        <v>20</v>
      </c>
      <c r="F303" s="1">
        <v>35462</v>
      </c>
      <c r="G303" t="s">
        <v>21</v>
      </c>
    </row>
    <row r="304" spans="1:7" x14ac:dyDescent="0.25">
      <c r="A304" t="s">
        <v>759</v>
      </c>
      <c r="B304" t="s">
        <v>760</v>
      </c>
      <c r="D304" t="str">
        <f t="shared" si="22"/>
        <v>TLOG</v>
      </c>
      <c r="E304" t="s">
        <v>20</v>
      </c>
      <c r="F304" s="1">
        <v>35452</v>
      </c>
      <c r="G304" t="s">
        <v>21</v>
      </c>
    </row>
    <row r="305" spans="1:7" x14ac:dyDescent="0.25">
      <c r="A305" t="s">
        <v>761</v>
      </c>
      <c r="B305" t="s">
        <v>762</v>
      </c>
      <c r="D305" t="str">
        <f t="shared" si="22"/>
        <v>TLOG</v>
      </c>
      <c r="E305" t="s">
        <v>20</v>
      </c>
      <c r="F305" s="1">
        <v>35753</v>
      </c>
      <c r="G305" t="s">
        <v>24</v>
      </c>
    </row>
    <row r="306" spans="1:7" x14ac:dyDescent="0.25">
      <c r="A306" t="s">
        <v>763</v>
      </c>
      <c r="B306" t="s">
        <v>764</v>
      </c>
      <c r="D306" t="str">
        <f t="shared" si="22"/>
        <v>TLOG</v>
      </c>
      <c r="E306" t="s">
        <v>22</v>
      </c>
      <c r="F306" s="1">
        <v>35047</v>
      </c>
      <c r="G306" t="s">
        <v>21</v>
      </c>
    </row>
    <row r="307" spans="1:7" x14ac:dyDescent="0.25">
      <c r="A307" t="s">
        <v>765</v>
      </c>
      <c r="B307" t="s">
        <v>766</v>
      </c>
      <c r="D307" t="str">
        <f t="shared" si="22"/>
        <v>TLOG</v>
      </c>
      <c r="E307" t="s">
        <v>20</v>
      </c>
      <c r="F307" s="1">
        <v>35156</v>
      </c>
      <c r="G307" t="s">
        <v>21</v>
      </c>
    </row>
    <row r="308" spans="1:7" x14ac:dyDescent="0.25">
      <c r="A308" t="s">
        <v>767</v>
      </c>
      <c r="B308" t="s">
        <v>768</v>
      </c>
      <c r="D308" t="str">
        <f t="shared" si="22"/>
        <v>TLOG</v>
      </c>
      <c r="E308" t="s">
        <v>20</v>
      </c>
      <c r="F308" s="1">
        <v>35162</v>
      </c>
      <c r="G308" t="s">
        <v>21</v>
      </c>
    </row>
    <row r="309" spans="1:7" x14ac:dyDescent="0.25">
      <c r="A309" t="s">
        <v>769</v>
      </c>
      <c r="B309" t="s">
        <v>770</v>
      </c>
      <c r="D309" t="str">
        <f t="shared" si="22"/>
        <v>TLOG</v>
      </c>
      <c r="E309" t="s">
        <v>20</v>
      </c>
      <c r="F309" s="1">
        <v>34927</v>
      </c>
      <c r="G309" t="s">
        <v>21</v>
      </c>
    </row>
    <row r="310" spans="1:7" x14ac:dyDescent="0.25">
      <c r="A310" t="s">
        <v>771</v>
      </c>
      <c r="B310" t="s">
        <v>772</v>
      </c>
      <c r="D310" t="str">
        <f>"TTBORGO"</f>
        <v>TTBORGO</v>
      </c>
      <c r="E310" t="s">
        <v>20</v>
      </c>
      <c r="F310" s="1">
        <v>35268</v>
      </c>
      <c r="G310" t="s">
        <v>21</v>
      </c>
    </row>
    <row r="311" spans="1:7" x14ac:dyDescent="0.25">
      <c r="A311" t="s">
        <v>773</v>
      </c>
      <c r="B311" t="s">
        <v>774</v>
      </c>
      <c r="D311" t="str">
        <f>"TTBORGO"</f>
        <v>TTBORGO</v>
      </c>
      <c r="E311" t="s">
        <v>20</v>
      </c>
      <c r="F311" s="1">
        <v>35743</v>
      </c>
      <c r="G311" t="s">
        <v>21</v>
      </c>
    </row>
    <row r="312" spans="1:7" x14ac:dyDescent="0.25">
      <c r="A312" t="s">
        <v>775</v>
      </c>
      <c r="B312" t="s">
        <v>776</v>
      </c>
      <c r="D312" t="str">
        <f>"TTBORGO"</f>
        <v>TTBORGO</v>
      </c>
      <c r="E312" t="s">
        <v>20</v>
      </c>
      <c r="F312" s="1">
        <v>35574</v>
      </c>
      <c r="G312" t="s">
        <v>21</v>
      </c>
    </row>
    <row r="313" spans="1:7" x14ac:dyDescent="0.25">
      <c r="A313" t="s">
        <v>777</v>
      </c>
      <c r="B313" t="s">
        <v>778</v>
      </c>
      <c r="D313" t="str">
        <f>"TTBORGO"</f>
        <v>TTBORGO</v>
      </c>
      <c r="E313" t="s">
        <v>20</v>
      </c>
      <c r="F313" s="1">
        <v>34739</v>
      </c>
      <c r="G313" t="s">
        <v>21</v>
      </c>
    </row>
    <row r="314" spans="1:7" x14ac:dyDescent="0.25">
      <c r="F314" s="1"/>
    </row>
    <row r="315" spans="1:7" x14ac:dyDescent="0.25">
      <c r="F315" s="1"/>
    </row>
    <row r="316" spans="1:7" x14ac:dyDescent="0.25">
      <c r="F316" s="1"/>
    </row>
    <row r="317" spans="1:7" x14ac:dyDescent="0.25">
      <c r="F317" s="1"/>
    </row>
    <row r="318" spans="1:7" x14ac:dyDescent="0.25">
      <c r="F318" s="1"/>
    </row>
  </sheetData>
  <autoFilter ref="D1:D313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O115"/>
  <sheetViews>
    <sheetView showGridLines="0" showRowColHeaders="0" workbookViewId="0">
      <selection activeCell="M1" sqref="M1:O1"/>
    </sheetView>
  </sheetViews>
  <sheetFormatPr baseColWidth="10" defaultRowHeight="15" x14ac:dyDescent="0.25"/>
  <cols>
    <col min="1" max="1" width="15.42578125" style="17" customWidth="1"/>
    <col min="2" max="2" width="11.42578125" style="17"/>
    <col min="3" max="3" width="4.42578125" style="17" customWidth="1"/>
    <col min="4" max="4" width="29" style="17" customWidth="1"/>
    <col min="5" max="5" width="9.28515625" style="17" customWidth="1"/>
    <col min="6" max="6" width="8.5703125" style="17" customWidth="1"/>
    <col min="7" max="8" width="11.28515625" style="17" customWidth="1"/>
    <col min="9" max="12" width="4.42578125" style="17" customWidth="1"/>
    <col min="13" max="13" width="14" style="17" customWidth="1"/>
    <col min="14" max="16384" width="11.42578125" style="17"/>
  </cols>
  <sheetData>
    <row r="1" spans="3:15" ht="16.5" x14ac:dyDescent="0.3">
      <c r="C1" s="72"/>
      <c r="D1" s="84" t="s">
        <v>145</v>
      </c>
      <c r="E1" s="85">
        <v>0.33333333333333331</v>
      </c>
      <c r="F1" s="72"/>
      <c r="G1" s="83" t="s">
        <v>143</v>
      </c>
      <c r="H1" s="83" t="s">
        <v>144</v>
      </c>
      <c r="I1" s="73"/>
      <c r="J1" s="72"/>
      <c r="O1" s="74"/>
    </row>
    <row r="2" spans="3:15" ht="16.5" x14ac:dyDescent="0.3">
      <c r="C2" s="75"/>
      <c r="D2" s="84" t="s">
        <v>146</v>
      </c>
      <c r="E2" s="85">
        <v>0.5</v>
      </c>
      <c r="F2" s="76"/>
      <c r="G2" s="71">
        <f>E1</f>
        <v>0.33333333333333331</v>
      </c>
      <c r="H2" s="71">
        <f>E3</f>
        <v>0.5625</v>
      </c>
      <c r="I2" s="77"/>
      <c r="J2" s="76"/>
      <c r="N2" s="59"/>
    </row>
    <row r="3" spans="3:15" ht="16.5" x14ac:dyDescent="0.3">
      <c r="C3" s="75"/>
      <c r="D3" s="86" t="s">
        <v>147</v>
      </c>
      <c r="E3" s="87">
        <v>0.5625</v>
      </c>
      <c r="F3" s="76"/>
      <c r="G3" s="71">
        <f>IF(G2&lt;$E$2,G2+0.04166666667,"")</f>
        <v>0.37500000000333333</v>
      </c>
      <c r="H3" s="71">
        <f>IF(H2&lt;$E$4,H2+0.04166666666667,"")</f>
        <v>0.60416666666666996</v>
      </c>
      <c r="I3" s="73"/>
      <c r="J3" s="76"/>
      <c r="N3" s="78"/>
    </row>
    <row r="4" spans="3:15" ht="16.5" x14ac:dyDescent="0.3">
      <c r="C4" s="75"/>
      <c r="D4" s="86" t="s">
        <v>148</v>
      </c>
      <c r="E4" s="87">
        <v>0.72569444444444453</v>
      </c>
      <c r="F4" s="76"/>
      <c r="G4" s="71">
        <f t="shared" ref="G4:G15" si="0">IF(G3&lt;$E$2,G3+0.04166666667,"")</f>
        <v>0.41666666667333335</v>
      </c>
      <c r="H4" s="71">
        <f t="shared" ref="H4:H15" si="1">IF(H3&lt;$E$4,H3+0.04166666666667,"")</f>
        <v>0.64583333333333992</v>
      </c>
      <c r="I4" s="77"/>
      <c r="J4" s="76"/>
    </row>
    <row r="5" spans="3:15" x14ac:dyDescent="0.25">
      <c r="C5" s="75"/>
      <c r="D5" s="76"/>
      <c r="E5" s="76"/>
      <c r="F5" s="76"/>
      <c r="G5" s="71">
        <f t="shared" si="0"/>
        <v>0.45833333334333337</v>
      </c>
      <c r="H5" s="71">
        <f t="shared" si="1"/>
        <v>0.68750000000000988</v>
      </c>
      <c r="I5" s="73"/>
      <c r="J5" s="76"/>
    </row>
    <row r="6" spans="3:15" ht="16.5" x14ac:dyDescent="0.3">
      <c r="C6" s="75"/>
      <c r="D6" s="76"/>
      <c r="E6" s="79"/>
      <c r="F6" s="76"/>
      <c r="G6" s="71">
        <f t="shared" si="0"/>
        <v>0.50000000001333333</v>
      </c>
      <c r="H6" s="71">
        <f t="shared" si="1"/>
        <v>0.72916666666667984</v>
      </c>
      <c r="I6" s="77"/>
      <c r="J6" s="76"/>
    </row>
    <row r="7" spans="3:15" x14ac:dyDescent="0.25">
      <c r="C7" s="75"/>
      <c r="D7" s="76"/>
      <c r="E7" s="76"/>
      <c r="F7" s="76"/>
      <c r="G7" s="71" t="str">
        <f t="shared" si="0"/>
        <v/>
      </c>
      <c r="H7" s="71" t="str">
        <f t="shared" si="1"/>
        <v/>
      </c>
      <c r="I7" s="73"/>
      <c r="J7" s="76"/>
    </row>
    <row r="8" spans="3:15" x14ac:dyDescent="0.25">
      <c r="C8" s="75"/>
      <c r="D8" s="76"/>
      <c r="E8" s="76"/>
      <c r="F8" s="76"/>
      <c r="G8" s="71" t="str">
        <f t="shared" si="0"/>
        <v/>
      </c>
      <c r="H8" s="71" t="str">
        <f t="shared" si="1"/>
        <v/>
      </c>
      <c r="I8" s="77"/>
      <c r="J8" s="76"/>
    </row>
    <row r="9" spans="3:15" x14ac:dyDescent="0.25">
      <c r="C9" s="75"/>
      <c r="D9" s="76"/>
      <c r="E9" s="76"/>
      <c r="F9" s="76"/>
      <c r="G9" s="71" t="str">
        <f t="shared" si="0"/>
        <v/>
      </c>
      <c r="H9" s="71" t="str">
        <f t="shared" si="1"/>
        <v/>
      </c>
      <c r="I9" s="73"/>
      <c r="J9" s="76"/>
    </row>
    <row r="10" spans="3:15" ht="16.5" x14ac:dyDescent="0.3">
      <c r="C10" s="80"/>
      <c r="D10" s="76"/>
      <c r="E10" s="76"/>
      <c r="F10" s="76"/>
      <c r="G10" s="71" t="str">
        <f t="shared" si="0"/>
        <v/>
      </c>
      <c r="H10" s="71" t="str">
        <f t="shared" si="1"/>
        <v/>
      </c>
      <c r="I10" s="77"/>
      <c r="J10" s="76"/>
    </row>
    <row r="11" spans="3:15" x14ac:dyDescent="0.25">
      <c r="C11" s="75"/>
      <c r="D11" s="76"/>
      <c r="E11" s="76"/>
      <c r="F11" s="76"/>
      <c r="G11" s="71" t="str">
        <f t="shared" si="0"/>
        <v/>
      </c>
      <c r="H11" s="71" t="str">
        <f t="shared" si="1"/>
        <v/>
      </c>
      <c r="I11" s="73"/>
      <c r="J11" s="76"/>
    </row>
    <row r="12" spans="3:15" x14ac:dyDescent="0.25">
      <c r="C12" s="81"/>
      <c r="D12" s="76"/>
      <c r="E12" s="76"/>
      <c r="F12" s="76"/>
      <c r="G12" s="71" t="str">
        <f t="shared" si="0"/>
        <v/>
      </c>
      <c r="H12" s="71" t="str">
        <f t="shared" si="1"/>
        <v/>
      </c>
      <c r="I12" s="77"/>
      <c r="J12" s="76"/>
    </row>
    <row r="13" spans="3:15" x14ac:dyDescent="0.25">
      <c r="C13" s="75"/>
      <c r="D13" s="82"/>
      <c r="E13" s="45"/>
      <c r="F13" s="45"/>
      <c r="G13" s="71" t="str">
        <f t="shared" si="0"/>
        <v/>
      </c>
      <c r="H13" s="71" t="str">
        <f t="shared" si="1"/>
        <v/>
      </c>
      <c r="I13" s="73"/>
      <c r="J13" s="45"/>
    </row>
    <row r="14" spans="3:15" x14ac:dyDescent="0.25">
      <c r="C14" s="81"/>
      <c r="D14" s="82"/>
      <c r="E14" s="45"/>
      <c r="F14" s="45"/>
      <c r="G14" s="71" t="str">
        <f t="shared" si="0"/>
        <v/>
      </c>
      <c r="H14" s="71" t="str">
        <f t="shared" si="1"/>
        <v/>
      </c>
      <c r="I14" s="77"/>
      <c r="J14" s="19"/>
    </row>
    <row r="15" spans="3:15" x14ac:dyDescent="0.25">
      <c r="C15" s="75"/>
      <c r="D15" s="82"/>
      <c r="E15" s="45"/>
      <c r="F15" s="45"/>
      <c r="G15" s="71" t="str">
        <f t="shared" si="0"/>
        <v/>
      </c>
      <c r="H15" s="71" t="str">
        <f t="shared" si="1"/>
        <v/>
      </c>
      <c r="I15" s="73"/>
      <c r="J15" s="19"/>
    </row>
    <row r="16" spans="3:15" x14ac:dyDescent="0.25">
      <c r="C16" s="81"/>
      <c r="D16" s="82"/>
      <c r="E16" s="45"/>
      <c r="F16" s="45"/>
      <c r="G16" s="19"/>
      <c r="H16" s="19"/>
      <c r="I16" s="77"/>
      <c r="J16" s="19"/>
    </row>
    <row r="17" spans="3:10" x14ac:dyDescent="0.25">
      <c r="C17" s="75"/>
      <c r="D17" s="82"/>
      <c r="E17" s="45"/>
      <c r="F17" s="45"/>
      <c r="G17" s="19"/>
      <c r="H17" s="19"/>
      <c r="I17" s="73"/>
      <c r="J17" s="19"/>
    </row>
    <row r="18" spans="3:10" x14ac:dyDescent="0.25">
      <c r="C18" s="75"/>
      <c r="D18" s="82"/>
      <c r="E18" s="45"/>
      <c r="F18" s="45"/>
      <c r="G18" s="19"/>
      <c r="H18" s="19"/>
      <c r="I18" s="77"/>
      <c r="J18" s="19"/>
    </row>
    <row r="19" spans="3:10" x14ac:dyDescent="0.25">
      <c r="C19" s="75"/>
      <c r="D19" s="82"/>
      <c r="E19" s="45"/>
      <c r="F19" s="45"/>
      <c r="G19" s="19"/>
      <c r="H19" s="19"/>
      <c r="I19" s="73"/>
      <c r="J19" s="19"/>
    </row>
    <row r="20" spans="3:10" x14ac:dyDescent="0.25">
      <c r="C20" s="75"/>
      <c r="D20" s="82"/>
      <c r="E20" s="45"/>
      <c r="F20" s="45"/>
      <c r="G20" s="19"/>
      <c r="H20" s="19"/>
      <c r="I20" s="77"/>
      <c r="J20" s="19"/>
    </row>
    <row r="21" spans="3:10" x14ac:dyDescent="0.25">
      <c r="C21" s="75"/>
      <c r="D21" s="82"/>
      <c r="E21" s="45"/>
      <c r="F21" s="45"/>
      <c r="G21" s="19"/>
      <c r="H21" s="19"/>
      <c r="I21" s="73"/>
      <c r="J21" s="19"/>
    </row>
    <row r="22" spans="3:10" x14ac:dyDescent="0.25">
      <c r="I22" s="77"/>
    </row>
    <row r="23" spans="3:10" x14ac:dyDescent="0.25">
      <c r="I23" s="73"/>
    </row>
    <row r="24" spans="3:10" x14ac:dyDescent="0.25">
      <c r="I24" s="77"/>
    </row>
    <row r="25" spans="3:10" x14ac:dyDescent="0.25">
      <c r="I25" s="73"/>
    </row>
    <row r="26" spans="3:10" x14ac:dyDescent="0.25">
      <c r="I26" s="77"/>
    </row>
    <row r="27" spans="3:10" x14ac:dyDescent="0.25">
      <c r="I27" s="73"/>
    </row>
    <row r="28" spans="3:10" x14ac:dyDescent="0.25">
      <c r="I28" s="77"/>
    </row>
    <row r="29" spans="3:10" x14ac:dyDescent="0.25">
      <c r="I29" s="73"/>
    </row>
    <row r="30" spans="3:10" x14ac:dyDescent="0.25">
      <c r="I30" s="77"/>
    </row>
    <row r="31" spans="3:10" x14ac:dyDescent="0.25">
      <c r="I31" s="73"/>
    </row>
    <row r="32" spans="3:10" x14ac:dyDescent="0.25">
      <c r="I32" s="77"/>
    </row>
    <row r="33" spans="9:9" x14ac:dyDescent="0.25">
      <c r="I33" s="73"/>
    </row>
    <row r="34" spans="9:9" x14ac:dyDescent="0.25">
      <c r="I34" s="77"/>
    </row>
    <row r="35" spans="9:9" x14ac:dyDescent="0.25">
      <c r="I35" s="73"/>
    </row>
    <row r="36" spans="9:9" x14ac:dyDescent="0.25">
      <c r="I36" s="77"/>
    </row>
    <row r="37" spans="9:9" x14ac:dyDescent="0.25">
      <c r="I37" s="73"/>
    </row>
    <row r="38" spans="9:9" x14ac:dyDescent="0.25">
      <c r="I38" s="77"/>
    </row>
    <row r="39" spans="9:9" x14ac:dyDescent="0.25">
      <c r="I39" s="73"/>
    </row>
    <row r="40" spans="9:9" x14ac:dyDescent="0.25">
      <c r="I40" s="77"/>
    </row>
    <row r="41" spans="9:9" x14ac:dyDescent="0.25">
      <c r="I41" s="73"/>
    </row>
    <row r="42" spans="9:9" x14ac:dyDescent="0.25">
      <c r="I42" s="77"/>
    </row>
    <row r="43" spans="9:9" x14ac:dyDescent="0.25">
      <c r="I43" s="73"/>
    </row>
    <row r="44" spans="9:9" x14ac:dyDescent="0.25">
      <c r="I44" s="77"/>
    </row>
    <row r="45" spans="9:9" x14ac:dyDescent="0.25">
      <c r="I45" s="73"/>
    </row>
    <row r="46" spans="9:9" x14ac:dyDescent="0.25">
      <c r="I46" s="77"/>
    </row>
    <row r="47" spans="9:9" x14ac:dyDescent="0.25">
      <c r="I47" s="73"/>
    </row>
    <row r="48" spans="9:9" x14ac:dyDescent="0.25">
      <c r="I48" s="77"/>
    </row>
    <row r="49" spans="9:9" x14ac:dyDescent="0.25">
      <c r="I49" s="73"/>
    </row>
    <row r="50" spans="9:9" x14ac:dyDescent="0.25">
      <c r="I50" s="77"/>
    </row>
    <row r="51" spans="9:9" x14ac:dyDescent="0.25">
      <c r="I51" s="73"/>
    </row>
    <row r="52" spans="9:9" x14ac:dyDescent="0.25">
      <c r="I52" s="77"/>
    </row>
    <row r="53" spans="9:9" x14ac:dyDescent="0.25">
      <c r="I53" s="73"/>
    </row>
    <row r="54" spans="9:9" x14ac:dyDescent="0.25">
      <c r="I54" s="77"/>
    </row>
    <row r="55" spans="9:9" x14ac:dyDescent="0.25">
      <c r="I55" s="73"/>
    </row>
    <row r="56" spans="9:9" x14ac:dyDescent="0.25">
      <c r="I56" s="77"/>
    </row>
    <row r="57" spans="9:9" x14ac:dyDescent="0.25">
      <c r="I57" s="73"/>
    </row>
    <row r="58" spans="9:9" x14ac:dyDescent="0.25">
      <c r="I58" s="77"/>
    </row>
    <row r="59" spans="9:9" x14ac:dyDescent="0.25">
      <c r="I59" s="73"/>
    </row>
    <row r="60" spans="9:9" x14ac:dyDescent="0.25">
      <c r="I60" s="77"/>
    </row>
    <row r="61" spans="9:9" x14ac:dyDescent="0.25">
      <c r="I61" s="73"/>
    </row>
    <row r="62" spans="9:9" x14ac:dyDescent="0.25">
      <c r="I62" s="77"/>
    </row>
    <row r="63" spans="9:9" x14ac:dyDescent="0.25">
      <c r="I63" s="73"/>
    </row>
    <row r="64" spans="9:9" x14ac:dyDescent="0.25">
      <c r="I64" s="77"/>
    </row>
    <row r="65" spans="9:9" x14ac:dyDescent="0.25">
      <c r="I65" s="73"/>
    </row>
    <row r="66" spans="9:9" x14ac:dyDescent="0.25">
      <c r="I66" s="77"/>
    </row>
    <row r="67" spans="9:9" x14ac:dyDescent="0.25">
      <c r="I67" s="73"/>
    </row>
    <row r="68" spans="9:9" x14ac:dyDescent="0.25">
      <c r="I68" s="77"/>
    </row>
    <row r="69" spans="9:9" x14ac:dyDescent="0.25">
      <c r="I69" s="73"/>
    </row>
    <row r="70" spans="9:9" x14ac:dyDescent="0.25">
      <c r="I70" s="77"/>
    </row>
    <row r="71" spans="9:9" x14ac:dyDescent="0.25">
      <c r="I71" s="73"/>
    </row>
    <row r="72" spans="9:9" x14ac:dyDescent="0.25">
      <c r="I72" s="77"/>
    </row>
    <row r="73" spans="9:9" x14ac:dyDescent="0.25">
      <c r="I73" s="73"/>
    </row>
    <row r="74" spans="9:9" x14ac:dyDescent="0.25">
      <c r="I74" s="77"/>
    </row>
    <row r="75" spans="9:9" x14ac:dyDescent="0.25">
      <c r="I75" s="73"/>
    </row>
    <row r="76" spans="9:9" x14ac:dyDescent="0.25">
      <c r="I76" s="77"/>
    </row>
    <row r="77" spans="9:9" x14ac:dyDescent="0.25">
      <c r="I77" s="73"/>
    </row>
    <row r="78" spans="9:9" x14ac:dyDescent="0.25">
      <c r="I78" s="77"/>
    </row>
    <row r="79" spans="9:9" x14ac:dyDescent="0.25">
      <c r="I79" s="73"/>
    </row>
    <row r="80" spans="9:9" x14ac:dyDescent="0.25">
      <c r="I80" s="77"/>
    </row>
    <row r="81" spans="9:9" x14ac:dyDescent="0.25">
      <c r="I81" s="73"/>
    </row>
    <row r="82" spans="9:9" x14ac:dyDescent="0.25">
      <c r="I82" s="77"/>
    </row>
    <row r="83" spans="9:9" x14ac:dyDescent="0.25">
      <c r="I83" s="73"/>
    </row>
    <row r="84" spans="9:9" x14ac:dyDescent="0.25">
      <c r="I84" s="77"/>
    </row>
    <row r="85" spans="9:9" x14ac:dyDescent="0.25">
      <c r="I85" s="73"/>
    </row>
    <row r="86" spans="9:9" x14ac:dyDescent="0.25">
      <c r="I86" s="77"/>
    </row>
    <row r="87" spans="9:9" x14ac:dyDescent="0.25">
      <c r="I87" s="73"/>
    </row>
    <row r="88" spans="9:9" x14ac:dyDescent="0.25">
      <c r="I88" s="77"/>
    </row>
    <row r="89" spans="9:9" x14ac:dyDescent="0.25">
      <c r="I89" s="73"/>
    </row>
    <row r="90" spans="9:9" x14ac:dyDescent="0.25">
      <c r="I90" s="77"/>
    </row>
    <row r="91" spans="9:9" x14ac:dyDescent="0.25">
      <c r="I91" s="73"/>
    </row>
    <row r="92" spans="9:9" x14ac:dyDescent="0.25">
      <c r="I92" s="77"/>
    </row>
    <row r="93" spans="9:9" x14ac:dyDescent="0.25">
      <c r="I93" s="73"/>
    </row>
    <row r="94" spans="9:9" x14ac:dyDescent="0.25">
      <c r="I94" s="77"/>
    </row>
    <row r="95" spans="9:9" x14ac:dyDescent="0.25">
      <c r="I95" s="73"/>
    </row>
    <row r="96" spans="9:9" x14ac:dyDescent="0.25">
      <c r="I96" s="77"/>
    </row>
    <row r="97" spans="9:9" x14ac:dyDescent="0.25">
      <c r="I97" s="73"/>
    </row>
    <row r="98" spans="9:9" x14ac:dyDescent="0.25">
      <c r="I98" s="77"/>
    </row>
    <row r="99" spans="9:9" x14ac:dyDescent="0.25">
      <c r="I99" s="73"/>
    </row>
    <row r="100" spans="9:9" x14ac:dyDescent="0.25">
      <c r="I100" s="77"/>
    </row>
    <row r="101" spans="9:9" x14ac:dyDescent="0.25">
      <c r="I101" s="73"/>
    </row>
    <row r="102" spans="9:9" x14ac:dyDescent="0.25">
      <c r="I102" s="77"/>
    </row>
    <row r="103" spans="9:9" x14ac:dyDescent="0.25">
      <c r="I103" s="73"/>
    </row>
    <row r="104" spans="9:9" x14ac:dyDescent="0.25">
      <c r="I104" s="77"/>
    </row>
    <row r="105" spans="9:9" x14ac:dyDescent="0.25">
      <c r="I105" s="73"/>
    </row>
    <row r="106" spans="9:9" x14ac:dyDescent="0.25">
      <c r="I106" s="77"/>
    </row>
    <row r="107" spans="9:9" x14ac:dyDescent="0.25">
      <c r="I107" s="73"/>
    </row>
    <row r="108" spans="9:9" x14ac:dyDescent="0.25">
      <c r="I108" s="77"/>
    </row>
    <row r="109" spans="9:9" x14ac:dyDescent="0.25">
      <c r="I109" s="73"/>
    </row>
    <row r="110" spans="9:9" x14ac:dyDescent="0.25">
      <c r="I110" s="77"/>
    </row>
    <row r="111" spans="9:9" x14ac:dyDescent="0.25">
      <c r="I111" s="73"/>
    </row>
    <row r="112" spans="9:9" x14ac:dyDescent="0.25">
      <c r="I112" s="77"/>
    </row>
    <row r="113" spans="9:9" x14ac:dyDescent="0.25">
      <c r="I113" s="73"/>
    </row>
    <row r="114" spans="9:9" x14ac:dyDescent="0.25">
      <c r="I114" s="77"/>
    </row>
    <row r="115" spans="9:9" x14ac:dyDescent="0.25">
      <c r="I115" s="73"/>
    </row>
  </sheetData>
  <sheetProtection selectLockedCells="1"/>
  <conditionalFormatting sqref="G2:H15">
    <cfRule type="expression" dxfId="30" priority="1">
      <formula>G2&lt;&gt;""</formula>
    </cfRule>
  </conditionalFormatting>
  <dataValidations count="1">
    <dataValidation type="time" allowBlank="1" showInputMessage="1" showErrorMessage="1" sqref="E1:E4">
      <formula1>0</formula1>
      <formula2>0.999305555555556</formula2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N25"/>
  <sheetViews>
    <sheetView showGridLines="0" zoomScale="125" zoomScaleNormal="125" workbookViewId="0">
      <selection activeCell="D19" sqref="D19"/>
    </sheetView>
  </sheetViews>
  <sheetFormatPr baseColWidth="10" defaultRowHeight="15" x14ac:dyDescent="0.25"/>
  <cols>
    <col min="1" max="1" width="24.42578125" style="17" customWidth="1"/>
    <col min="2" max="2" width="6.85546875" style="17" customWidth="1"/>
    <col min="3" max="3" width="11.42578125" style="17"/>
    <col min="4" max="4" width="26.28515625" style="17" customWidth="1"/>
    <col min="5" max="7" width="11.42578125" style="17"/>
    <col min="8" max="8" width="8.28515625" style="17" customWidth="1"/>
    <col min="9" max="12" width="11.42578125" style="17"/>
    <col min="13" max="16" width="11.42578125" style="17" customWidth="1"/>
    <col min="17" max="17" width="22" style="17" customWidth="1"/>
    <col min="18" max="18" width="38.140625" style="17" customWidth="1"/>
    <col min="19" max="19" width="23.140625" style="17" customWidth="1"/>
    <col min="20" max="20" width="38.5703125" style="17" customWidth="1"/>
    <col min="21" max="21" width="23.5703125" style="17" customWidth="1"/>
    <col min="22" max="24" width="55.140625" style="17" customWidth="1"/>
    <col min="25" max="29" width="22.140625" style="17" customWidth="1"/>
    <col min="30" max="32" width="47.7109375" style="17" customWidth="1"/>
    <col min="33" max="33" width="58.28515625" style="17" customWidth="1"/>
    <col min="34" max="40" width="47.7109375" style="17" customWidth="1"/>
    <col min="41" max="16384" width="11.42578125" style="17"/>
  </cols>
  <sheetData>
    <row r="1" spans="2:40" ht="15.75" thickBot="1" x14ac:dyDescent="0.3">
      <c r="N1" s="17" t="s">
        <v>49</v>
      </c>
      <c r="P1" s="30" t="s">
        <v>50</v>
      </c>
      <c r="Q1" s="31" t="str">
        <f>Q5</f>
        <v>1MACO</v>
      </c>
      <c r="R1" s="31" t="str">
        <f t="shared" ref="R1:AN1" si="0">R5</f>
        <v>2MACO</v>
      </c>
      <c r="S1" s="31" t="str">
        <f t="shared" si="0"/>
        <v>1PAR</v>
      </c>
      <c r="T1" s="31" t="str">
        <f t="shared" si="0"/>
        <v>2PAR</v>
      </c>
      <c r="U1" s="31" t="str">
        <f t="shared" si="0"/>
        <v>1ECMS</v>
      </c>
      <c r="V1" s="31" t="str">
        <f t="shared" si="0"/>
        <v>2ECMS</v>
      </c>
      <c r="W1" s="31" t="str">
        <f t="shared" si="0"/>
        <v>1AEM</v>
      </c>
      <c r="X1" s="31" t="str">
        <f t="shared" si="0"/>
        <v>2AEM</v>
      </c>
      <c r="Y1" s="31" t="str">
        <f t="shared" si="0"/>
        <v>2TBORGO</v>
      </c>
      <c r="Z1" s="31" t="str">
        <f t="shared" si="0"/>
        <v>2AFB</v>
      </c>
      <c r="AA1" s="31" t="s">
        <v>41</v>
      </c>
      <c r="AB1" s="31" t="str">
        <f t="shared" si="0"/>
        <v>2LOG</v>
      </c>
      <c r="AC1" s="31" t="str">
        <f t="shared" si="0"/>
        <v>2COM</v>
      </c>
      <c r="AD1" s="31" t="str">
        <f t="shared" si="0"/>
        <v>1TBORGO</v>
      </c>
      <c r="AE1" s="31" t="str">
        <f t="shared" si="0"/>
        <v>1AFB</v>
      </c>
      <c r="AF1" s="31" t="s">
        <v>51</v>
      </c>
      <c r="AG1" s="31" t="str">
        <f t="shared" si="0"/>
        <v>1LOG</v>
      </c>
      <c r="AH1" s="31" t="str">
        <f t="shared" si="0"/>
        <v>1COM</v>
      </c>
      <c r="AI1" s="31" t="str">
        <f t="shared" si="0"/>
        <v>TAFB</v>
      </c>
      <c r="AJ1" s="31" t="str">
        <f t="shared" si="0"/>
        <v>TTBORGO</v>
      </c>
      <c r="AK1" s="31" t="s">
        <v>52</v>
      </c>
      <c r="AL1" s="31" t="str">
        <f t="shared" si="0"/>
        <v>TCOM</v>
      </c>
      <c r="AM1" s="31" t="str">
        <f t="shared" si="0"/>
        <v>TLOG</v>
      </c>
      <c r="AN1" s="31" t="str">
        <f t="shared" si="0"/>
        <v>MCPLA</v>
      </c>
    </row>
    <row r="2" spans="2:40" ht="15.75" thickBot="1" x14ac:dyDescent="0.3">
      <c r="N2" s="17">
        <v>2015</v>
      </c>
      <c r="P2" s="32"/>
      <c r="Q2" s="33" t="s">
        <v>53</v>
      </c>
      <c r="R2" s="33" t="s">
        <v>53</v>
      </c>
      <c r="S2" s="33" t="s">
        <v>54</v>
      </c>
      <c r="T2" s="33" t="s">
        <v>54</v>
      </c>
      <c r="U2" s="33" t="s">
        <v>55</v>
      </c>
      <c r="V2" s="33" t="s">
        <v>55</v>
      </c>
      <c r="W2" s="33" t="s">
        <v>56</v>
      </c>
      <c r="X2" s="33" t="s">
        <v>56</v>
      </c>
      <c r="Y2" s="34" t="s">
        <v>57</v>
      </c>
      <c r="Z2" s="34" t="s">
        <v>58</v>
      </c>
      <c r="AA2" s="34" t="s">
        <v>59</v>
      </c>
      <c r="AB2" s="34" t="s">
        <v>60</v>
      </c>
      <c r="AC2" s="34" t="s">
        <v>61</v>
      </c>
      <c r="AD2" s="34" t="s">
        <v>62</v>
      </c>
      <c r="AE2" s="34" t="s">
        <v>63</v>
      </c>
      <c r="AF2" s="34" t="s">
        <v>64</v>
      </c>
      <c r="AG2" s="34" t="s">
        <v>60</v>
      </c>
      <c r="AH2" s="34" t="s">
        <v>61</v>
      </c>
      <c r="AI2" s="34" t="s">
        <v>63</v>
      </c>
      <c r="AJ2" s="34" t="s">
        <v>62</v>
      </c>
      <c r="AK2" s="34" t="s">
        <v>65</v>
      </c>
      <c r="AL2" s="35" t="s">
        <v>66</v>
      </c>
      <c r="AM2" s="33" t="s">
        <v>67</v>
      </c>
      <c r="AN2" s="33" t="s">
        <v>68</v>
      </c>
    </row>
    <row r="3" spans="2:40" ht="15.75" thickBot="1" x14ac:dyDescent="0.3">
      <c r="N3" s="17">
        <v>2016</v>
      </c>
      <c r="P3" s="36" t="s">
        <v>3</v>
      </c>
      <c r="Q3" s="37"/>
      <c r="R3" s="34"/>
      <c r="S3" s="34"/>
      <c r="T3" s="34"/>
      <c r="U3" s="34"/>
      <c r="V3" s="34"/>
      <c r="W3" s="34"/>
      <c r="X3" s="34"/>
      <c r="Y3" s="34" t="s">
        <v>69</v>
      </c>
      <c r="Z3" s="34" t="s">
        <v>70</v>
      </c>
      <c r="AA3" s="34" t="s">
        <v>71</v>
      </c>
      <c r="AB3" s="34" t="s">
        <v>72</v>
      </c>
      <c r="AC3" s="34" t="s">
        <v>73</v>
      </c>
      <c r="AD3" s="34" t="s">
        <v>69</v>
      </c>
      <c r="AE3" s="34" t="s">
        <v>70</v>
      </c>
      <c r="AF3" s="34" t="s">
        <v>74</v>
      </c>
      <c r="AG3" s="34" t="s">
        <v>72</v>
      </c>
      <c r="AH3" s="34" t="s">
        <v>73</v>
      </c>
      <c r="AI3" s="34"/>
      <c r="AJ3" s="34"/>
      <c r="AK3" s="34"/>
      <c r="AL3" s="34"/>
      <c r="AM3" s="34"/>
      <c r="AN3" s="34"/>
    </row>
    <row r="4" spans="2:40" x14ac:dyDescent="0.25">
      <c r="N4" s="17">
        <v>2017</v>
      </c>
      <c r="P4" s="32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</row>
    <row r="5" spans="2:40" ht="16.5" x14ac:dyDescent="0.35">
      <c r="N5" s="17">
        <v>2018</v>
      </c>
      <c r="P5" s="32"/>
      <c r="Q5" s="39" t="s">
        <v>30</v>
      </c>
      <c r="R5" s="39" t="s">
        <v>40</v>
      </c>
      <c r="S5" s="39" t="s">
        <v>33</v>
      </c>
      <c r="T5" s="39" t="s">
        <v>42</v>
      </c>
      <c r="U5" s="39" t="s">
        <v>26</v>
      </c>
      <c r="V5" s="39" t="s">
        <v>38</v>
      </c>
      <c r="W5" s="39" t="s">
        <v>19</v>
      </c>
      <c r="X5" s="39" t="s">
        <v>35</v>
      </c>
      <c r="Y5" s="39" t="s">
        <v>43</v>
      </c>
      <c r="Z5" s="39" t="s">
        <v>36</v>
      </c>
      <c r="AA5" s="39" t="s">
        <v>41</v>
      </c>
      <c r="AB5" s="39" t="s">
        <v>39</v>
      </c>
      <c r="AC5" s="39" t="s">
        <v>37</v>
      </c>
      <c r="AD5" s="39" t="s">
        <v>34</v>
      </c>
      <c r="AE5" s="39" t="s">
        <v>23</v>
      </c>
      <c r="AF5" s="39" t="s">
        <v>75</v>
      </c>
      <c r="AG5" s="39" t="s">
        <v>27</v>
      </c>
      <c r="AH5" s="39" t="s">
        <v>25</v>
      </c>
      <c r="AI5" s="39" t="s">
        <v>45</v>
      </c>
      <c r="AJ5" s="39" t="s">
        <v>48</v>
      </c>
      <c r="AK5" s="39" t="s">
        <v>76</v>
      </c>
      <c r="AL5" s="39" t="s">
        <v>46</v>
      </c>
      <c r="AM5" s="39" t="s">
        <v>47</v>
      </c>
      <c r="AN5" s="39" t="s">
        <v>44</v>
      </c>
    </row>
    <row r="6" spans="2:40" ht="15.75" x14ac:dyDescent="0.3">
      <c r="B6" s="40"/>
      <c r="C6" s="40"/>
      <c r="D6" s="40"/>
      <c r="E6" s="40"/>
      <c r="F6" s="40"/>
      <c r="G6" s="40"/>
      <c r="H6" s="40"/>
      <c r="N6" s="17">
        <v>2019</v>
      </c>
      <c r="P6" s="32"/>
      <c r="Q6" s="41" t="s">
        <v>77</v>
      </c>
      <c r="R6" s="41" t="s">
        <v>78</v>
      </c>
      <c r="S6" s="41" t="s">
        <v>77</v>
      </c>
      <c r="T6" s="41" t="s">
        <v>78</v>
      </c>
      <c r="U6" s="41" t="s">
        <v>79</v>
      </c>
      <c r="V6" s="41" t="s">
        <v>80</v>
      </c>
      <c r="W6" s="41" t="s">
        <v>81</v>
      </c>
      <c r="X6" s="41" t="s">
        <v>138</v>
      </c>
      <c r="Y6" s="41" t="s">
        <v>77</v>
      </c>
      <c r="Z6" s="41" t="s">
        <v>77</v>
      </c>
      <c r="AA6" s="41" t="s">
        <v>77</v>
      </c>
      <c r="AB6" s="41" t="s">
        <v>81</v>
      </c>
      <c r="AC6" s="41" t="s">
        <v>77</v>
      </c>
      <c r="AD6" s="41" t="s">
        <v>82</v>
      </c>
      <c r="AE6" s="41" t="s">
        <v>83</v>
      </c>
      <c r="AF6" s="41" t="s">
        <v>82</v>
      </c>
      <c r="AG6" s="41" t="s">
        <v>84</v>
      </c>
      <c r="AH6" s="41" t="s">
        <v>85</v>
      </c>
      <c r="AI6" s="41" t="s">
        <v>86</v>
      </c>
      <c r="AJ6" s="41" t="s">
        <v>86</v>
      </c>
      <c r="AK6" s="41" t="s">
        <v>86</v>
      </c>
      <c r="AL6" s="42" t="s">
        <v>87</v>
      </c>
      <c r="AM6" s="41" t="s">
        <v>88</v>
      </c>
      <c r="AN6" s="41" t="s">
        <v>89</v>
      </c>
    </row>
    <row r="7" spans="2:40" ht="15.75" x14ac:dyDescent="0.3">
      <c r="E7" s="16" t="s">
        <v>0</v>
      </c>
      <c r="F7" s="4" t="s">
        <v>46</v>
      </c>
      <c r="N7" s="17">
        <v>2020</v>
      </c>
      <c r="P7" s="32"/>
      <c r="Q7" s="41" t="s">
        <v>90</v>
      </c>
      <c r="R7" s="41" t="s">
        <v>91</v>
      </c>
      <c r="S7" s="41" t="s">
        <v>90</v>
      </c>
      <c r="T7" s="41" t="s">
        <v>91</v>
      </c>
      <c r="U7" s="41" t="s">
        <v>90</v>
      </c>
      <c r="V7" s="41" t="s">
        <v>92</v>
      </c>
      <c r="W7" s="41" t="s">
        <v>90</v>
      </c>
      <c r="X7" s="41" t="s">
        <v>92</v>
      </c>
      <c r="Y7" s="41"/>
      <c r="Z7" s="41"/>
      <c r="AA7" s="41"/>
      <c r="AB7" s="41"/>
      <c r="AC7" s="41"/>
      <c r="AD7" s="41" t="s">
        <v>93</v>
      </c>
      <c r="AE7" s="41" t="s">
        <v>94</v>
      </c>
      <c r="AF7" s="41" t="s">
        <v>153</v>
      </c>
      <c r="AG7" s="41" t="s">
        <v>95</v>
      </c>
      <c r="AH7" s="41" t="s">
        <v>96</v>
      </c>
      <c r="AI7" s="41" t="s">
        <v>97</v>
      </c>
      <c r="AJ7" s="41" t="s">
        <v>97</v>
      </c>
      <c r="AK7" s="41" t="s">
        <v>97</v>
      </c>
      <c r="AL7" s="41" t="s">
        <v>98</v>
      </c>
      <c r="AM7" s="41" t="s">
        <v>99</v>
      </c>
      <c r="AN7" s="41"/>
    </row>
    <row r="8" spans="2:40" ht="15.75" x14ac:dyDescent="0.3">
      <c r="E8" s="16" t="s">
        <v>1</v>
      </c>
      <c r="F8" s="5">
        <v>2015</v>
      </c>
      <c r="Q8" s="41" t="s">
        <v>100</v>
      </c>
      <c r="R8" s="41" t="s">
        <v>101</v>
      </c>
      <c r="S8" s="41" t="s">
        <v>100</v>
      </c>
      <c r="T8" s="41" t="s">
        <v>101</v>
      </c>
      <c r="U8" s="41" t="s">
        <v>100</v>
      </c>
      <c r="V8" s="41" t="s">
        <v>102</v>
      </c>
      <c r="W8" s="41" t="s">
        <v>100</v>
      </c>
      <c r="X8" s="41" t="s">
        <v>103</v>
      </c>
      <c r="Y8" s="41"/>
      <c r="Z8" s="41"/>
      <c r="AA8" s="41"/>
      <c r="AB8" s="41"/>
      <c r="AC8" s="41"/>
      <c r="AD8" s="41" t="s">
        <v>104</v>
      </c>
      <c r="AE8" s="41" t="s">
        <v>104</v>
      </c>
      <c r="AF8" s="41" t="s">
        <v>104</v>
      </c>
      <c r="AG8" s="41" t="s">
        <v>105</v>
      </c>
      <c r="AH8" s="41" t="s">
        <v>106</v>
      </c>
      <c r="AI8" s="41" t="s">
        <v>107</v>
      </c>
      <c r="AJ8" s="41" t="s">
        <v>107</v>
      </c>
      <c r="AK8" s="41" t="s">
        <v>107</v>
      </c>
      <c r="AL8" s="41" t="s">
        <v>108</v>
      </c>
      <c r="AM8" s="41" t="s">
        <v>109</v>
      </c>
    </row>
    <row r="9" spans="2:40" ht="15.75" x14ac:dyDescent="0.3">
      <c r="E9" s="16" t="s">
        <v>2</v>
      </c>
      <c r="F9" s="4" t="s">
        <v>779</v>
      </c>
      <c r="Q9" s="41" t="s">
        <v>110</v>
      </c>
      <c r="R9" s="41" t="s">
        <v>111</v>
      </c>
      <c r="S9" s="41" t="s">
        <v>110</v>
      </c>
      <c r="T9" s="41" t="s">
        <v>111</v>
      </c>
      <c r="U9" s="41" t="s">
        <v>110</v>
      </c>
      <c r="V9" s="41" t="s">
        <v>112</v>
      </c>
      <c r="W9" s="41" t="s">
        <v>110</v>
      </c>
      <c r="X9" s="41" t="s">
        <v>113</v>
      </c>
      <c r="Y9" s="41"/>
      <c r="Z9" s="41"/>
      <c r="AA9" s="41"/>
      <c r="AB9" s="41"/>
      <c r="AC9" s="41"/>
      <c r="AD9" s="41" t="s">
        <v>114</v>
      </c>
      <c r="AE9" s="41" t="s">
        <v>114</v>
      </c>
      <c r="AF9" s="41" t="s">
        <v>114</v>
      </c>
      <c r="AG9" s="41" t="s">
        <v>115</v>
      </c>
      <c r="AH9" s="41" t="s">
        <v>115</v>
      </c>
      <c r="AI9" s="41" t="s">
        <v>116</v>
      </c>
      <c r="AJ9" s="41" t="s">
        <v>117</v>
      </c>
      <c r="AK9" s="41" t="s">
        <v>151</v>
      </c>
      <c r="AL9" s="41" t="s">
        <v>124</v>
      </c>
      <c r="AM9" s="41" t="s">
        <v>118</v>
      </c>
    </row>
    <row r="10" spans="2:40" ht="13.5" customHeight="1" x14ac:dyDescent="0.3">
      <c r="B10" s="43" t="s">
        <v>3</v>
      </c>
      <c r="J10" s="44"/>
      <c r="R10" s="41" t="s">
        <v>119</v>
      </c>
      <c r="S10" s="41"/>
      <c r="T10" s="41" t="s">
        <v>119</v>
      </c>
      <c r="U10" s="41"/>
      <c r="V10" s="41" t="s">
        <v>120</v>
      </c>
      <c r="X10" s="41" t="s">
        <v>112</v>
      </c>
      <c r="Y10" s="41"/>
      <c r="Z10" s="41"/>
      <c r="AA10" s="41"/>
      <c r="AB10" s="41"/>
      <c r="AC10" s="41"/>
      <c r="AD10" s="41" t="s">
        <v>121</v>
      </c>
      <c r="AE10" s="41" t="s">
        <v>121</v>
      </c>
      <c r="AF10" s="41" t="s">
        <v>121</v>
      </c>
      <c r="AG10" s="41" t="s">
        <v>121</v>
      </c>
      <c r="AH10" s="41" t="s">
        <v>121</v>
      </c>
      <c r="AI10" s="41" t="s">
        <v>122</v>
      </c>
      <c r="AJ10" s="41" t="s">
        <v>123</v>
      </c>
      <c r="AK10" s="41" t="s">
        <v>152</v>
      </c>
      <c r="AL10" s="41" t="s">
        <v>127</v>
      </c>
      <c r="AM10" s="41" t="s">
        <v>125</v>
      </c>
    </row>
    <row r="11" spans="2:40" ht="16.5" x14ac:dyDescent="0.3">
      <c r="C11" s="16" t="s">
        <v>4</v>
      </c>
      <c r="D11" s="29" t="s">
        <v>130</v>
      </c>
      <c r="P11" s="45"/>
      <c r="R11" s="41" t="s">
        <v>112</v>
      </c>
      <c r="T11" s="41" t="s">
        <v>112</v>
      </c>
      <c r="V11" s="41" t="s">
        <v>126</v>
      </c>
      <c r="X11" s="41" t="s">
        <v>120</v>
      </c>
      <c r="Y11" s="41"/>
      <c r="Z11" s="41"/>
      <c r="AA11" s="41"/>
      <c r="AB11" s="41"/>
      <c r="AC11" s="41"/>
      <c r="AI11" s="41" t="s">
        <v>136</v>
      </c>
      <c r="AJ11" s="41" t="s">
        <v>136</v>
      </c>
      <c r="AK11" s="41" t="s">
        <v>136</v>
      </c>
      <c r="AL11" s="41" t="s">
        <v>130</v>
      </c>
      <c r="AM11" s="41" t="s">
        <v>128</v>
      </c>
    </row>
    <row r="12" spans="2:40" ht="16.5" customHeight="1" x14ac:dyDescent="0.3">
      <c r="C12" s="89" t="s">
        <v>149</v>
      </c>
      <c r="D12" s="4" t="s">
        <v>154</v>
      </c>
      <c r="E12" s="115"/>
      <c r="F12" s="115"/>
      <c r="G12" s="115"/>
      <c r="H12" s="115"/>
      <c r="P12" s="45"/>
      <c r="R12" s="41" t="s">
        <v>120</v>
      </c>
      <c r="T12" s="41" t="s">
        <v>120</v>
      </c>
      <c r="V12" s="41" t="s">
        <v>129</v>
      </c>
      <c r="W12" s="41"/>
      <c r="X12" s="41" t="s">
        <v>126</v>
      </c>
      <c r="Y12" s="41"/>
      <c r="Z12" s="41"/>
      <c r="AA12" s="41"/>
      <c r="AB12" s="41"/>
      <c r="AC12" s="41"/>
      <c r="AG12" s="41"/>
      <c r="AH12" s="41"/>
      <c r="AI12" s="41" t="s">
        <v>137</v>
      </c>
      <c r="AJ12" s="41" t="s">
        <v>137</v>
      </c>
      <c r="AK12" s="41" t="s">
        <v>137</v>
      </c>
      <c r="AL12" s="41" t="s">
        <v>132</v>
      </c>
      <c r="AM12" s="41" t="s">
        <v>131</v>
      </c>
    </row>
    <row r="13" spans="2:40" ht="20.25" customHeight="1" x14ac:dyDescent="0.3">
      <c r="B13" s="57"/>
      <c r="C13" s="45"/>
      <c r="D13" s="116"/>
      <c r="E13" s="116"/>
      <c r="F13" s="45"/>
      <c r="G13" s="45"/>
      <c r="H13" s="45"/>
      <c r="P13" s="45"/>
      <c r="R13" s="41"/>
      <c r="T13" s="41"/>
      <c r="U13" s="41"/>
      <c r="W13" s="41"/>
      <c r="X13" s="41"/>
      <c r="Y13" s="41"/>
      <c r="Z13" s="41"/>
      <c r="AA13" s="41"/>
      <c r="AB13" s="41"/>
      <c r="AC13" s="41"/>
      <c r="AE13" s="41"/>
      <c r="AF13" s="41"/>
      <c r="AG13" s="41"/>
      <c r="AI13" s="41"/>
      <c r="AJ13" s="41"/>
      <c r="AK13" s="41"/>
      <c r="AL13" s="41"/>
      <c r="AM13" s="41"/>
    </row>
    <row r="14" spans="2:40" ht="15.75" x14ac:dyDescent="0.3">
      <c r="B14" s="45"/>
      <c r="C14" s="45"/>
      <c r="D14" s="45"/>
      <c r="E14" s="45"/>
      <c r="F14" s="45"/>
      <c r="G14" s="45"/>
      <c r="H14" s="45"/>
      <c r="P14" s="45"/>
      <c r="Q14" s="41"/>
      <c r="R14" s="41"/>
      <c r="S14" s="41"/>
      <c r="T14" s="41"/>
      <c r="U14" s="41"/>
      <c r="W14" s="41"/>
      <c r="Y14" s="41"/>
      <c r="Z14" s="41"/>
      <c r="AA14" s="41"/>
      <c r="AB14" s="41"/>
      <c r="AC14" s="41"/>
      <c r="AD14" s="41"/>
      <c r="AE14" s="41"/>
      <c r="AF14" s="41"/>
      <c r="AG14" s="41"/>
      <c r="AI14" s="41"/>
      <c r="AJ14" s="41"/>
      <c r="AK14" s="41"/>
      <c r="AL14" s="41"/>
      <c r="AM14" s="41"/>
    </row>
    <row r="15" spans="2:40" ht="16.5" x14ac:dyDescent="0.3">
      <c r="B15" s="45"/>
      <c r="C15" s="112"/>
      <c r="D15" s="45"/>
      <c r="E15" s="113"/>
      <c r="F15" s="45"/>
      <c r="G15" s="114"/>
      <c r="H15" s="45"/>
      <c r="S15" s="48"/>
      <c r="U15" s="41"/>
      <c r="V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I15" s="41"/>
      <c r="AJ15" s="41"/>
      <c r="AK15" s="41"/>
      <c r="AL15" s="41"/>
      <c r="AM15" s="41"/>
    </row>
    <row r="16" spans="2:40" ht="14.25" customHeight="1" x14ac:dyDescent="0.3">
      <c r="B16" s="19"/>
      <c r="C16" s="51"/>
      <c r="D16" s="20"/>
      <c r="E16" s="21"/>
      <c r="F16" s="22"/>
      <c r="G16" s="51"/>
      <c r="H16" s="19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I16" s="41"/>
      <c r="AJ16" s="41"/>
      <c r="AK16" s="41"/>
      <c r="AL16" s="41"/>
      <c r="AM16" s="41"/>
    </row>
    <row r="17" spans="2:39" ht="14.25" customHeight="1" x14ac:dyDescent="0.3">
      <c r="AG17" s="41"/>
      <c r="AI17" s="41"/>
      <c r="AJ17" s="41"/>
      <c r="AK17" s="41"/>
    </row>
    <row r="18" spans="2:39" ht="20.25" customHeight="1" x14ac:dyDescent="0.3">
      <c r="B18" s="46"/>
      <c r="C18" s="18"/>
      <c r="D18" s="110" t="s">
        <v>5</v>
      </c>
      <c r="E18" s="110"/>
      <c r="F18" s="110"/>
      <c r="G18" s="18"/>
      <c r="H18" s="47"/>
      <c r="AJ18" s="41"/>
      <c r="AK18" s="41"/>
      <c r="AM18" s="41"/>
    </row>
    <row r="19" spans="2:39" ht="16.5" customHeight="1" x14ac:dyDescent="0.25"/>
    <row r="20" spans="2:39" ht="21" customHeight="1" x14ac:dyDescent="0.25">
      <c r="B20" s="57"/>
      <c r="C20" s="45"/>
      <c r="D20" s="117"/>
      <c r="E20" s="117"/>
      <c r="F20" s="117"/>
      <c r="G20" s="45"/>
      <c r="H20" s="45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"/>
      <c r="AI20" s="3"/>
      <c r="AJ20" s="2"/>
      <c r="AK20" s="2"/>
      <c r="AL20" s="2"/>
      <c r="AM20" s="2"/>
    </row>
    <row r="21" spans="2:39" ht="9" customHeight="1" x14ac:dyDescent="0.25">
      <c r="B21" s="57"/>
      <c r="C21" s="45"/>
      <c r="D21" s="58"/>
      <c r="E21" s="58"/>
      <c r="F21" s="58"/>
      <c r="G21" s="45"/>
      <c r="H21" s="45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3"/>
      <c r="AI21" s="3"/>
      <c r="AJ21" s="2"/>
      <c r="AK21" s="2"/>
      <c r="AL21" s="2"/>
      <c r="AM21" s="2"/>
    </row>
    <row r="22" spans="2:39" ht="15.75" x14ac:dyDescent="0.3">
      <c r="B22" s="119"/>
      <c r="C22" s="45"/>
      <c r="D22" s="45"/>
      <c r="E22" s="45"/>
      <c r="F22" s="45"/>
      <c r="G22" s="45"/>
      <c r="H22" s="45"/>
      <c r="AD22" s="41"/>
      <c r="AE22" s="41"/>
      <c r="AF22" s="41"/>
      <c r="AH22" s="41"/>
      <c r="AI22" s="41"/>
    </row>
    <row r="23" spans="2:39" ht="15" customHeight="1" x14ac:dyDescent="0.25">
      <c r="B23" s="118"/>
      <c r="C23" s="118"/>
      <c r="D23" s="118"/>
      <c r="E23" s="118"/>
      <c r="F23" s="118"/>
      <c r="G23" s="118"/>
      <c r="H23" s="118"/>
    </row>
    <row r="24" spans="2:39" x14ac:dyDescent="0.25">
      <c r="B24" s="118"/>
      <c r="C24" s="118"/>
      <c r="D24" s="118"/>
      <c r="E24" s="118"/>
      <c r="F24" s="118"/>
      <c r="G24" s="118"/>
      <c r="H24" s="118"/>
    </row>
    <row r="25" spans="2:39" x14ac:dyDescent="0.25">
      <c r="B25" s="118"/>
      <c r="C25" s="118"/>
      <c r="D25" s="118"/>
      <c r="E25" s="118"/>
      <c r="F25" s="118"/>
      <c r="G25" s="118"/>
      <c r="H25" s="118"/>
    </row>
  </sheetData>
  <sheetProtection selectLockedCells="1"/>
  <mergeCells count="3">
    <mergeCell ref="D18:F18"/>
    <mergeCell ref="D20:F20"/>
    <mergeCell ref="B23:H25"/>
  </mergeCells>
  <conditionalFormatting sqref="F7">
    <cfRule type="expression" dxfId="29" priority="6">
      <formula>$F$7=""</formula>
    </cfRule>
  </conditionalFormatting>
  <conditionalFormatting sqref="F8">
    <cfRule type="expression" dxfId="28" priority="5">
      <formula>$F$8=""</formula>
    </cfRule>
  </conditionalFormatting>
  <conditionalFormatting sqref="F9">
    <cfRule type="expression" dxfId="27" priority="4">
      <formula>$F$9=""</formula>
    </cfRule>
  </conditionalFormatting>
  <conditionalFormatting sqref="D11">
    <cfRule type="expression" dxfId="26" priority="3">
      <formula>$D$11=""</formula>
    </cfRule>
  </conditionalFormatting>
  <conditionalFormatting sqref="D12">
    <cfRule type="expression" dxfId="25" priority="1">
      <formula>$D$12=""</formula>
    </cfRule>
  </conditionalFormatting>
  <dataValidations count="5">
    <dataValidation type="custom" allowBlank="1" showInputMessage="1" showErrorMessage="1" errorTitle="Erreur" error="La date de fin doit être postérieure à la date de début._x000a_La période doit être &lt;= 3 mois." sqref="G15">
      <formula1>AND(G15&gt;C15,G15&lt;C15+90)</formula1>
    </dataValidation>
    <dataValidation type="list" allowBlank="1" showInputMessage="1" showErrorMessage="1" sqref="F8">
      <formula1>$N$2:$N$6</formula1>
    </dataValidation>
    <dataValidation type="list" allowBlank="1" showInputMessage="1" showErrorMessage="1" sqref="F7">
      <formula1>ClassesCCF</formula1>
    </dataValidation>
    <dataValidation type="list" allowBlank="1" showInputMessage="1" showErrorMessage="1" sqref="D11">
      <formula1>OFFSET(TitreMatieres,,MATCH(F7,ClassesCCF,0)-1,MIN(COUNTA(OFFSET(TitreMatieres,,MATCH(F7,ClassesCCF,0)-1)),50))</formula1>
    </dataValidation>
    <dataValidation type="custom" allowBlank="1" showInputMessage="1" showErrorMessage="1" errorTitle="Problème de date" error="La différence entre la date de début et la date de_x000a_ fin doit être inférieure à 3 mois." sqref="C15">
      <formula1>AND(C15&lt;G15,C15+90&gt;G15)</formula1>
    </dataValidation>
  </dataValidations>
  <pageMargins left="0.71" right="0.12" top="0.44" bottom="0.55000000000000004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188"/>
  <sheetViews>
    <sheetView showGridLines="0" tabSelected="1" zoomScale="115" zoomScaleNormal="115" workbookViewId="0">
      <pane ySplit="10" topLeftCell="A25" activePane="bottomLeft" state="frozen"/>
      <selection pane="bottomLeft" activeCell="D28" sqref="D28"/>
    </sheetView>
  </sheetViews>
  <sheetFormatPr baseColWidth="10" defaultRowHeight="16.5" x14ac:dyDescent="0.3"/>
  <cols>
    <col min="1" max="1" width="16.85546875" style="6" customWidth="1"/>
    <col min="2" max="2" width="15.28515625" style="6" customWidth="1"/>
    <col min="3" max="3" width="10.85546875" style="6" customWidth="1"/>
    <col min="4" max="5" width="8.28515625" style="6" customWidth="1"/>
    <col min="6" max="6" width="21" style="6" customWidth="1"/>
    <col min="7" max="7" width="11.42578125" style="6"/>
    <col min="8" max="24" width="0" style="6" hidden="1" customWidth="1"/>
    <col min="25" max="25" width="16.85546875" style="6" hidden="1" customWidth="1"/>
    <col min="26" max="26" width="15.28515625" style="6" hidden="1" customWidth="1"/>
    <col min="27" max="27" width="10.85546875" style="6" hidden="1" customWidth="1"/>
    <col min="28" max="29" width="8.28515625" style="6" hidden="1" customWidth="1"/>
    <col min="30" max="33" width="0" style="6" hidden="1" customWidth="1"/>
    <col min="34" max="35" width="19.42578125" style="6" hidden="1" customWidth="1"/>
    <col min="36" max="36" width="0" style="6" hidden="1" customWidth="1"/>
    <col min="37" max="41" width="11.42578125" style="6"/>
    <col min="42" max="16384" width="11.42578125" style="98"/>
  </cols>
  <sheetData>
    <row r="1" spans="1:41" ht="27" customHeight="1" x14ac:dyDescent="0.3">
      <c r="C1" s="49" t="s">
        <v>0</v>
      </c>
      <c r="D1" s="15" t="str">
        <f>Classe</f>
        <v>TCOM</v>
      </c>
    </row>
    <row r="2" spans="1:41" x14ac:dyDescent="0.3">
      <c r="C2" s="49" t="s">
        <v>1</v>
      </c>
      <c r="D2" s="11">
        <f>Accueil!F8</f>
        <v>2015</v>
      </c>
    </row>
    <row r="3" spans="1:41" x14ac:dyDescent="0.3">
      <c r="C3" s="49" t="s">
        <v>135</v>
      </c>
      <c r="D3" s="12" t="str">
        <f>Accueil!F9</f>
        <v>M DUPONT</v>
      </c>
    </row>
    <row r="4" spans="1:41" x14ac:dyDescent="0.3">
      <c r="F4" s="15"/>
    </row>
    <row r="5" spans="1:41" x14ac:dyDescent="0.3">
      <c r="F5"/>
    </row>
    <row r="6" spans="1:41" x14ac:dyDescent="0.3">
      <c r="B6" s="7" t="s">
        <v>4</v>
      </c>
      <c r="C6" s="61" t="str">
        <f>IF(Accueil!D11="","",Accueil!D11)</f>
        <v>E4 - U41 Langue Vivante 1 Anglais</v>
      </c>
    </row>
    <row r="7" spans="1:41" x14ac:dyDescent="0.3">
      <c r="A7" s="95" t="s">
        <v>6</v>
      </c>
      <c r="B7" s="96" t="s">
        <v>149</v>
      </c>
      <c r="C7" s="97" t="str">
        <f>IF(Accueil!D12="","",Accueil!D12)</f>
        <v>SALLE SR2</v>
      </c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K7" s="121" t="s">
        <v>780</v>
      </c>
      <c r="AL7" s="98"/>
      <c r="AM7" s="98"/>
      <c r="AN7" s="98"/>
      <c r="AO7" s="98"/>
    </row>
    <row r="8" spans="1:41" ht="15.75" customHeight="1" x14ac:dyDescent="0.3">
      <c r="A8" s="8" t="s">
        <v>7</v>
      </c>
      <c r="B8" s="7" t="s">
        <v>133</v>
      </c>
      <c r="C8" s="62">
        <f>COUNTA(A11:A52)</f>
        <v>20</v>
      </c>
      <c r="AK8" s="10" t="s">
        <v>139</v>
      </c>
      <c r="AL8" s="10" t="s">
        <v>8</v>
      </c>
      <c r="AM8" s="120" t="s">
        <v>140</v>
      </c>
      <c r="AN8" s="120" t="s">
        <v>141</v>
      </c>
      <c r="AO8" s="120" t="s">
        <v>142</v>
      </c>
    </row>
    <row r="9" spans="1:41" ht="15.75" customHeight="1" x14ac:dyDescent="0.3">
      <c r="B9" s="9"/>
      <c r="C9" s="9"/>
      <c r="D9" s="9"/>
      <c r="E9" s="9"/>
      <c r="F9" s="9"/>
    </row>
    <row r="10" spans="1:41" x14ac:dyDescent="0.3">
      <c r="A10" s="13" t="s">
        <v>134</v>
      </c>
      <c r="B10" s="13" t="s">
        <v>8</v>
      </c>
      <c r="C10" s="27" t="s">
        <v>10</v>
      </c>
      <c r="D10" s="54" t="s">
        <v>11</v>
      </c>
      <c r="E10" s="54" t="s">
        <v>12</v>
      </c>
      <c r="F10" s="14" t="s">
        <v>9</v>
      </c>
      <c r="Y10" s="60" t="s">
        <v>139</v>
      </c>
      <c r="Z10" s="60" t="s">
        <v>8</v>
      </c>
      <c r="AA10" s="60" t="s">
        <v>140</v>
      </c>
      <c r="AB10" s="60" t="s">
        <v>141</v>
      </c>
      <c r="AC10" s="60" t="s">
        <v>142</v>
      </c>
    </row>
    <row r="11" spans="1:41" ht="28.5" customHeight="1" x14ac:dyDescent="0.3">
      <c r="A11" s="105" t="s">
        <v>207</v>
      </c>
      <c r="B11" s="106" t="s">
        <v>208</v>
      </c>
      <c r="C11" s="52">
        <v>42128</v>
      </c>
      <c r="D11" s="69">
        <v>0.45833333333333331</v>
      </c>
      <c r="E11" s="69">
        <v>0.47222222222222221</v>
      </c>
      <c r="F11" s="55"/>
      <c r="G11" s="122"/>
      <c r="H11" s="123"/>
      <c r="I11" s="64"/>
      <c r="J11" s="65"/>
      <c r="K11" s="68"/>
      <c r="L11" s="66"/>
      <c r="Y11" s="105" t="s">
        <v>28</v>
      </c>
      <c r="Z11" s="106" t="s">
        <v>29</v>
      </c>
      <c r="AA11" s="52">
        <v>42138</v>
      </c>
      <c r="AB11" s="69">
        <v>0.33333333333333331</v>
      </c>
      <c r="AC11" s="69">
        <v>0.34027777777777773</v>
      </c>
      <c r="AH11" s="93"/>
      <c r="AJ11" s="94"/>
      <c r="AK11" s="64" t="s">
        <v>223</v>
      </c>
      <c r="AL11" s="64" t="s">
        <v>224</v>
      </c>
      <c r="AM11" s="94">
        <v>42123</v>
      </c>
      <c r="AN11" s="64">
        <v>0.60069444444444442</v>
      </c>
      <c r="AO11" s="64">
        <v>0.61458333333333326</v>
      </c>
    </row>
    <row r="12" spans="1:41" ht="28.5" customHeight="1" x14ac:dyDescent="0.3">
      <c r="A12" s="106" t="s">
        <v>209</v>
      </c>
      <c r="B12" s="106" t="s">
        <v>210</v>
      </c>
      <c r="C12" s="52">
        <v>42137</v>
      </c>
      <c r="D12" s="69">
        <v>0.60416666666666663</v>
      </c>
      <c r="E12" s="69">
        <v>0.61805555555555547</v>
      </c>
      <c r="F12" s="55"/>
      <c r="G12" s="122"/>
      <c r="H12" s="122"/>
      <c r="K12" s="67"/>
      <c r="Y12" s="106" t="s">
        <v>31</v>
      </c>
      <c r="Z12" s="106" t="s">
        <v>32</v>
      </c>
      <c r="AA12" s="52">
        <v>42138</v>
      </c>
      <c r="AB12" s="69">
        <v>0.34722222222222221</v>
      </c>
      <c r="AC12" s="69">
        <v>0.35416666666666663</v>
      </c>
      <c r="AH12" s="93"/>
      <c r="AJ12" s="94"/>
      <c r="AK12" s="64" t="s">
        <v>207</v>
      </c>
      <c r="AL12" s="64" t="s">
        <v>208</v>
      </c>
      <c r="AM12" s="94">
        <v>42128</v>
      </c>
      <c r="AN12" s="64">
        <v>0.45833333333333331</v>
      </c>
      <c r="AO12" s="64">
        <v>0.47222222222222221</v>
      </c>
    </row>
    <row r="13" spans="1:41" ht="28.5" customHeight="1" x14ac:dyDescent="0.3">
      <c r="A13" s="106" t="s">
        <v>211</v>
      </c>
      <c r="B13" s="106" t="s">
        <v>212</v>
      </c>
      <c r="C13" s="52">
        <v>42136</v>
      </c>
      <c r="D13" s="69">
        <v>0.5625</v>
      </c>
      <c r="E13" s="69">
        <v>0.57638888888888884</v>
      </c>
      <c r="F13" s="55"/>
      <c r="G13" s="122"/>
      <c r="H13" s="122"/>
      <c r="Y13" s="106"/>
      <c r="Z13" s="106"/>
      <c r="AA13" s="52"/>
      <c r="AB13" s="69"/>
      <c r="AC13" s="69"/>
      <c r="AH13" s="93"/>
      <c r="AJ13" s="94"/>
      <c r="AK13" s="101" t="s">
        <v>231</v>
      </c>
      <c r="AL13" s="101" t="s">
        <v>232</v>
      </c>
      <c r="AM13" s="100">
        <v>42128</v>
      </c>
      <c r="AN13" s="101">
        <v>0.47569444444444442</v>
      </c>
      <c r="AO13" s="101">
        <v>0.48958333333333331</v>
      </c>
    </row>
    <row r="14" spans="1:41" ht="28.5" customHeight="1" x14ac:dyDescent="0.3">
      <c r="A14" s="106" t="s">
        <v>213</v>
      </c>
      <c r="B14" s="106" t="s">
        <v>214</v>
      </c>
      <c r="C14" s="52">
        <v>42136</v>
      </c>
      <c r="D14" s="69">
        <v>0.57638888888888895</v>
      </c>
      <c r="E14" s="69">
        <v>0.59027777777777779</v>
      </c>
      <c r="F14" s="55"/>
      <c r="G14" s="122"/>
      <c r="H14" s="122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106"/>
      <c r="Z14" s="106"/>
      <c r="AA14" s="52"/>
      <c r="AB14" s="69"/>
      <c r="AC14" s="69"/>
      <c r="AD14" s="98"/>
      <c r="AE14" s="98"/>
      <c r="AF14" s="98"/>
      <c r="AG14" s="98"/>
      <c r="AH14" s="93"/>
      <c r="AJ14" s="94"/>
      <c r="AK14" s="64" t="s">
        <v>215</v>
      </c>
      <c r="AL14" s="64" t="s">
        <v>216</v>
      </c>
      <c r="AM14" s="94">
        <v>42128</v>
      </c>
      <c r="AN14" s="64">
        <v>0.66666666666666663</v>
      </c>
      <c r="AO14" s="64">
        <v>0.68055555555555547</v>
      </c>
    </row>
    <row r="15" spans="1:41" ht="28.5" customHeight="1" x14ac:dyDescent="0.3">
      <c r="A15" s="106" t="s">
        <v>215</v>
      </c>
      <c r="B15" s="106" t="s">
        <v>216</v>
      </c>
      <c r="C15" s="52">
        <v>42128</v>
      </c>
      <c r="D15" s="69">
        <v>0.66666666666666663</v>
      </c>
      <c r="E15" s="69">
        <v>0.68055555555555547</v>
      </c>
      <c r="F15" s="55"/>
      <c r="G15" s="122"/>
      <c r="H15" s="122"/>
      <c r="Y15" s="106"/>
      <c r="Z15" s="106"/>
      <c r="AA15" s="52"/>
      <c r="AB15" s="69"/>
      <c r="AC15" s="69"/>
      <c r="AH15" s="93"/>
      <c r="AJ15" s="94"/>
      <c r="AK15" s="64" t="s">
        <v>233</v>
      </c>
      <c r="AL15" s="64" t="s">
        <v>234</v>
      </c>
      <c r="AM15" s="94">
        <v>42130</v>
      </c>
      <c r="AN15" s="64">
        <v>0.58333333333333337</v>
      </c>
      <c r="AO15" s="64">
        <v>0.59722222222222221</v>
      </c>
    </row>
    <row r="16" spans="1:41" ht="28.5" customHeight="1" x14ac:dyDescent="0.3">
      <c r="A16" s="106" t="s">
        <v>217</v>
      </c>
      <c r="B16" s="106" t="s">
        <v>218</v>
      </c>
      <c r="C16" s="52">
        <v>42135</v>
      </c>
      <c r="D16" s="69">
        <v>0.66666666666666663</v>
      </c>
      <c r="E16" s="69">
        <v>0.68055555555555547</v>
      </c>
      <c r="F16" s="55"/>
      <c r="G16" s="122"/>
      <c r="H16" s="122"/>
      <c r="Y16" s="24"/>
      <c r="Z16" s="24"/>
      <c r="AA16" s="52"/>
      <c r="AB16" s="69"/>
      <c r="AC16" s="69"/>
      <c r="AH16" s="93"/>
      <c r="AJ16" s="94"/>
      <c r="AK16" s="64" t="s">
        <v>219</v>
      </c>
      <c r="AL16" s="64" t="s">
        <v>220</v>
      </c>
      <c r="AM16" s="94">
        <v>42130</v>
      </c>
      <c r="AN16" s="64">
        <v>0.60416666666666663</v>
      </c>
      <c r="AO16" s="64">
        <v>0.61805555555555547</v>
      </c>
    </row>
    <row r="17" spans="1:41" ht="28.5" customHeight="1" x14ac:dyDescent="0.3">
      <c r="A17" s="106" t="s">
        <v>219</v>
      </c>
      <c r="B17" s="106" t="s">
        <v>220</v>
      </c>
      <c r="C17" s="52">
        <v>42130</v>
      </c>
      <c r="D17" s="69">
        <v>0.60416666666666663</v>
      </c>
      <c r="E17" s="69">
        <v>0.61805555555555547</v>
      </c>
      <c r="F17" s="55"/>
      <c r="G17" s="122"/>
      <c r="H17" s="122"/>
      <c r="J17" s="102"/>
      <c r="Y17" s="24"/>
      <c r="Z17" s="24"/>
      <c r="AA17" s="52"/>
      <c r="AB17" s="69"/>
      <c r="AC17" s="69"/>
      <c r="AH17" s="93"/>
      <c r="AJ17" s="94"/>
      <c r="AK17" s="64" t="s">
        <v>221</v>
      </c>
      <c r="AL17" s="64" t="s">
        <v>222</v>
      </c>
      <c r="AM17" s="94">
        <v>42130</v>
      </c>
      <c r="AN17" s="64">
        <v>0.625</v>
      </c>
      <c r="AO17" s="64">
        <v>0.63888888888888884</v>
      </c>
    </row>
    <row r="18" spans="1:41" ht="28.5" customHeight="1" x14ac:dyDescent="0.3">
      <c r="A18" s="106" t="s">
        <v>221</v>
      </c>
      <c r="B18" s="106" t="s">
        <v>222</v>
      </c>
      <c r="C18" s="52">
        <v>42130</v>
      </c>
      <c r="D18" s="69">
        <v>0.625</v>
      </c>
      <c r="E18" s="69">
        <v>0.63888888888888884</v>
      </c>
      <c r="F18" s="55"/>
      <c r="G18" s="122"/>
      <c r="H18" s="122"/>
      <c r="Y18" s="24"/>
      <c r="Z18" s="24"/>
      <c r="AA18" s="52"/>
      <c r="AB18" s="69"/>
      <c r="AC18" s="69"/>
      <c r="AH18" s="93"/>
      <c r="AJ18" s="94"/>
      <c r="AK18" s="64" t="s">
        <v>225</v>
      </c>
      <c r="AL18" s="64" t="s">
        <v>226</v>
      </c>
      <c r="AM18" s="94">
        <v>42130</v>
      </c>
      <c r="AN18" s="64">
        <v>0.65972222222222221</v>
      </c>
      <c r="AO18" s="64">
        <v>0.67361111111111105</v>
      </c>
    </row>
    <row r="19" spans="1:41" ht="28.5" customHeight="1" x14ac:dyDescent="0.3">
      <c r="A19" s="106" t="s">
        <v>223</v>
      </c>
      <c r="B19" s="106" t="s">
        <v>224</v>
      </c>
      <c r="C19" s="52">
        <v>42123</v>
      </c>
      <c r="D19" s="69">
        <v>0.60069444444444442</v>
      </c>
      <c r="E19" s="69">
        <v>0.61458333333333326</v>
      </c>
      <c r="F19" s="55"/>
      <c r="G19" s="122"/>
      <c r="H19" s="122"/>
      <c r="Y19" s="26"/>
      <c r="Z19" s="26"/>
      <c r="AA19" s="52"/>
      <c r="AB19" s="53"/>
      <c r="AC19" s="55"/>
      <c r="AH19" s="93"/>
      <c r="AJ19" s="94"/>
      <c r="AK19" s="64" t="s">
        <v>239</v>
      </c>
      <c r="AL19" s="64" t="s">
        <v>240</v>
      </c>
      <c r="AM19" s="94">
        <v>42135</v>
      </c>
      <c r="AN19" s="64">
        <v>0.45833333333333331</v>
      </c>
      <c r="AO19" s="64">
        <v>0.47222222222222221</v>
      </c>
    </row>
    <row r="20" spans="1:41" ht="28.5" customHeight="1" x14ac:dyDescent="0.3">
      <c r="A20" s="106" t="s">
        <v>225</v>
      </c>
      <c r="B20" s="106" t="s">
        <v>226</v>
      </c>
      <c r="C20" s="52">
        <v>42130</v>
      </c>
      <c r="D20" s="69">
        <v>0.65972222222222221</v>
      </c>
      <c r="E20" s="69">
        <v>0.67361111111111105</v>
      </c>
      <c r="F20" s="122"/>
      <c r="G20" s="122"/>
      <c r="H20" s="122"/>
      <c r="Y20" s="24"/>
      <c r="Z20" s="24"/>
      <c r="AA20" s="52"/>
      <c r="AB20" s="53"/>
      <c r="AC20" s="55"/>
      <c r="AH20" s="93"/>
      <c r="AJ20" s="94"/>
      <c r="AK20" s="64" t="s">
        <v>241</v>
      </c>
      <c r="AL20" s="64" t="s">
        <v>242</v>
      </c>
      <c r="AM20" s="94">
        <v>42135</v>
      </c>
      <c r="AN20" s="64">
        <v>0.47222222222222227</v>
      </c>
      <c r="AO20" s="64">
        <v>0.48611111111111116</v>
      </c>
    </row>
    <row r="21" spans="1:41" ht="28.5" customHeight="1" x14ac:dyDescent="0.3">
      <c r="A21" s="106" t="s">
        <v>227</v>
      </c>
      <c r="B21" s="106" t="s">
        <v>228</v>
      </c>
      <c r="C21" s="52">
        <v>42137</v>
      </c>
      <c r="D21" s="69">
        <v>0.66666666666666663</v>
      </c>
      <c r="E21" s="69">
        <v>0.68055555555555547</v>
      </c>
      <c r="F21" s="122"/>
      <c r="G21" s="122"/>
      <c r="H21" s="122"/>
      <c r="Y21" s="63"/>
      <c r="Z21" s="63"/>
      <c r="AA21" s="63"/>
      <c r="AB21" s="63"/>
      <c r="AC21" s="63"/>
      <c r="AH21" s="93"/>
      <c r="AJ21" s="94"/>
      <c r="AK21" s="64" t="s">
        <v>243</v>
      </c>
      <c r="AL21" s="64" t="s">
        <v>244</v>
      </c>
      <c r="AM21" s="94">
        <v>42135</v>
      </c>
      <c r="AN21" s="64">
        <v>0.4861111111111111</v>
      </c>
      <c r="AO21" s="64">
        <v>0.5</v>
      </c>
    </row>
    <row r="22" spans="1:41" ht="28.5" customHeight="1" x14ac:dyDescent="0.3">
      <c r="A22" s="106" t="s">
        <v>229</v>
      </c>
      <c r="B22" s="106" t="s">
        <v>230</v>
      </c>
      <c r="C22" s="52">
        <v>42139</v>
      </c>
      <c r="D22" s="69">
        <v>0.375</v>
      </c>
      <c r="E22" s="69">
        <v>0.3888888888888889</v>
      </c>
      <c r="F22" s="122"/>
      <c r="G22" s="122"/>
      <c r="H22" s="122"/>
      <c r="Y22" s="63"/>
      <c r="Z22" s="63"/>
      <c r="AA22" s="63"/>
      <c r="AB22" s="63"/>
      <c r="AC22" s="63"/>
      <c r="AH22" s="93"/>
      <c r="AJ22" s="94"/>
      <c r="AK22" s="64" t="s">
        <v>217</v>
      </c>
      <c r="AL22" s="64" t="s">
        <v>218</v>
      </c>
      <c r="AM22" s="94">
        <v>42135</v>
      </c>
      <c r="AN22" s="64">
        <v>0.66666666666666663</v>
      </c>
      <c r="AO22" s="64">
        <v>0.68055555555555547</v>
      </c>
    </row>
    <row r="23" spans="1:41" ht="28.5" customHeight="1" x14ac:dyDescent="0.3">
      <c r="A23" s="106" t="s">
        <v>231</v>
      </c>
      <c r="B23" s="106" t="s">
        <v>232</v>
      </c>
      <c r="C23" s="52">
        <v>42128</v>
      </c>
      <c r="D23" s="69">
        <v>0.47569444444444442</v>
      </c>
      <c r="E23" s="69">
        <v>0.48958333333333331</v>
      </c>
      <c r="F23" s="122"/>
      <c r="G23" s="122"/>
      <c r="H23" s="122"/>
      <c r="Y23" s="63"/>
      <c r="Z23" s="63"/>
      <c r="AA23" s="63"/>
      <c r="AB23" s="63"/>
      <c r="AC23" s="63"/>
      <c r="AH23" s="99"/>
      <c r="AI23" s="98"/>
      <c r="AJ23" s="100"/>
      <c r="AK23" s="64" t="s">
        <v>211</v>
      </c>
      <c r="AL23" s="64" t="s">
        <v>212</v>
      </c>
      <c r="AM23" s="94">
        <v>42136</v>
      </c>
      <c r="AN23" s="64">
        <v>0.5625</v>
      </c>
      <c r="AO23" s="64">
        <v>0.57638888888888884</v>
      </c>
    </row>
    <row r="24" spans="1:41" ht="28.5" customHeight="1" x14ac:dyDescent="0.3">
      <c r="A24" s="106" t="s">
        <v>233</v>
      </c>
      <c r="B24" s="106" t="s">
        <v>234</v>
      </c>
      <c r="C24" s="52">
        <v>42130</v>
      </c>
      <c r="D24" s="69">
        <v>0.58333333333333337</v>
      </c>
      <c r="E24" s="69">
        <v>0.59722222222222221</v>
      </c>
      <c r="F24" s="122"/>
      <c r="G24" s="122"/>
      <c r="H24" s="122"/>
      <c r="Y24" s="63"/>
      <c r="Z24" s="63"/>
      <c r="AA24" s="63"/>
      <c r="AB24" s="63"/>
      <c r="AC24" s="63"/>
      <c r="AH24" s="93"/>
      <c r="AJ24" s="94"/>
      <c r="AK24" s="64" t="s">
        <v>213</v>
      </c>
      <c r="AL24" s="64" t="s">
        <v>214</v>
      </c>
      <c r="AM24" s="94">
        <v>42136</v>
      </c>
      <c r="AN24" s="64">
        <v>0.57638888888888895</v>
      </c>
      <c r="AO24" s="64">
        <v>0.59027777777777779</v>
      </c>
    </row>
    <row r="25" spans="1:41" ht="28.5" customHeight="1" x14ac:dyDescent="0.3">
      <c r="A25" s="106" t="s">
        <v>235</v>
      </c>
      <c r="B25" s="106" t="s">
        <v>236</v>
      </c>
      <c r="C25" s="52">
        <v>42138</v>
      </c>
      <c r="D25" s="69">
        <v>0.58333333333333337</v>
      </c>
      <c r="E25" s="69">
        <v>0.59722222222222221</v>
      </c>
      <c r="F25" s="122"/>
      <c r="G25" s="122"/>
      <c r="H25" s="122"/>
      <c r="Y25" s="63"/>
      <c r="Z25" s="63"/>
      <c r="AA25" s="63"/>
      <c r="AB25" s="63"/>
      <c r="AC25" s="63"/>
      <c r="AH25" s="93"/>
      <c r="AJ25" s="94"/>
      <c r="AK25" s="64" t="s">
        <v>209</v>
      </c>
      <c r="AL25" s="64" t="s">
        <v>210</v>
      </c>
      <c r="AM25" s="94">
        <v>42137</v>
      </c>
      <c r="AN25" s="64">
        <v>0.60416666666666663</v>
      </c>
      <c r="AO25" s="64">
        <v>0.61805555555555547</v>
      </c>
    </row>
    <row r="26" spans="1:41" ht="28.5" customHeight="1" x14ac:dyDescent="0.3">
      <c r="A26" s="106" t="s">
        <v>237</v>
      </c>
      <c r="B26" s="106" t="s">
        <v>238</v>
      </c>
      <c r="C26" s="52">
        <v>42137</v>
      </c>
      <c r="D26" s="69">
        <v>0.625</v>
      </c>
      <c r="E26" s="69">
        <v>0.63888888888888884</v>
      </c>
      <c r="F26" s="122"/>
      <c r="G26" s="122"/>
      <c r="H26" s="122"/>
      <c r="Y26" s="63"/>
      <c r="Z26" s="63"/>
      <c r="AA26" s="63"/>
      <c r="AB26" s="63"/>
      <c r="AC26" s="63"/>
      <c r="AH26" s="93"/>
      <c r="AJ26" s="94"/>
      <c r="AK26" s="64" t="s">
        <v>237</v>
      </c>
      <c r="AL26" s="64" t="s">
        <v>238</v>
      </c>
      <c r="AM26" s="94">
        <v>42137</v>
      </c>
      <c r="AN26" s="64">
        <v>0.625</v>
      </c>
      <c r="AO26" s="64">
        <v>0.63888888888888884</v>
      </c>
    </row>
    <row r="27" spans="1:41" ht="28.5" customHeight="1" x14ac:dyDescent="0.3">
      <c r="A27" s="106" t="s">
        <v>239</v>
      </c>
      <c r="B27" s="106" t="s">
        <v>240</v>
      </c>
      <c r="C27" s="52">
        <v>42135</v>
      </c>
      <c r="D27" s="69">
        <v>0.45833333333333331</v>
      </c>
      <c r="E27" s="69">
        <v>0.47222222222222221</v>
      </c>
      <c r="F27" s="122"/>
      <c r="G27" s="122"/>
      <c r="H27" s="122"/>
      <c r="Y27" s="63"/>
      <c r="Z27" s="63"/>
      <c r="AA27" s="63"/>
      <c r="AB27" s="63"/>
      <c r="AC27" s="63"/>
      <c r="AH27" s="93"/>
      <c r="AJ27" s="94"/>
      <c r="AK27" s="64" t="s">
        <v>245</v>
      </c>
      <c r="AL27" s="64" t="s">
        <v>246</v>
      </c>
      <c r="AM27" s="94">
        <v>42137</v>
      </c>
      <c r="AN27" s="64">
        <v>0.64583333333333337</v>
      </c>
      <c r="AO27" s="64">
        <v>0.65972222222222221</v>
      </c>
    </row>
    <row r="28" spans="1:41" ht="28.5" customHeight="1" x14ac:dyDescent="0.3">
      <c r="A28" s="107" t="s">
        <v>241</v>
      </c>
      <c r="B28" s="107" t="s">
        <v>242</v>
      </c>
      <c r="C28" s="108">
        <v>42135</v>
      </c>
      <c r="D28" s="109">
        <v>0.47222222222222227</v>
      </c>
      <c r="E28" s="109">
        <v>0.48611111111111116</v>
      </c>
      <c r="F28" s="122"/>
      <c r="G28" s="122"/>
      <c r="H28" s="122"/>
      <c r="Y28" s="63"/>
      <c r="Z28" s="63"/>
      <c r="AA28" s="63"/>
      <c r="AB28" s="63"/>
      <c r="AC28" s="63"/>
      <c r="AH28" s="93"/>
      <c r="AJ28" s="94"/>
      <c r="AK28" s="64" t="s">
        <v>227</v>
      </c>
      <c r="AL28" s="64" t="s">
        <v>228</v>
      </c>
      <c r="AM28" s="94">
        <v>42137</v>
      </c>
      <c r="AN28" s="64">
        <v>0.66666666666666663</v>
      </c>
      <c r="AO28" s="64">
        <v>0.68055555555555547</v>
      </c>
    </row>
    <row r="29" spans="1:41" ht="28.5" customHeight="1" x14ac:dyDescent="0.3">
      <c r="A29" s="107" t="s">
        <v>243</v>
      </c>
      <c r="B29" s="107" t="s">
        <v>244</v>
      </c>
      <c r="C29" s="108">
        <v>42135</v>
      </c>
      <c r="D29" s="109">
        <v>0.4861111111111111</v>
      </c>
      <c r="E29" s="109">
        <v>0.5</v>
      </c>
      <c r="F29" s="122"/>
      <c r="G29" s="122"/>
      <c r="H29" s="122"/>
      <c r="Y29" s="63"/>
      <c r="Z29" s="63"/>
      <c r="AA29" s="63"/>
      <c r="AB29" s="63"/>
      <c r="AC29" s="63"/>
      <c r="AH29" s="93"/>
      <c r="AJ29" s="94"/>
      <c r="AK29" s="64" t="s">
        <v>235</v>
      </c>
      <c r="AL29" s="64" t="s">
        <v>236</v>
      </c>
      <c r="AM29" s="94">
        <v>42138</v>
      </c>
      <c r="AN29" s="64">
        <v>0.58333333333333337</v>
      </c>
      <c r="AO29" s="64">
        <v>0.59722222222222221</v>
      </c>
    </row>
    <row r="30" spans="1:41" ht="28.5" customHeight="1" x14ac:dyDescent="0.3">
      <c r="A30" s="106" t="s">
        <v>245</v>
      </c>
      <c r="B30" s="106" t="s">
        <v>246</v>
      </c>
      <c r="C30" s="52">
        <v>42137</v>
      </c>
      <c r="D30" s="69">
        <v>0.64583333333333337</v>
      </c>
      <c r="E30" s="69">
        <v>0.65972222222222221</v>
      </c>
      <c r="F30" s="122"/>
      <c r="G30" s="122"/>
      <c r="H30" s="122"/>
      <c r="Y30" s="63"/>
      <c r="Z30" s="63"/>
      <c r="AA30" s="63"/>
      <c r="AB30" s="63"/>
      <c r="AC30" s="63"/>
      <c r="AH30" s="93"/>
      <c r="AJ30" s="94"/>
      <c r="AK30" s="64" t="s">
        <v>229</v>
      </c>
      <c r="AL30" s="64" t="s">
        <v>230</v>
      </c>
      <c r="AM30" s="94">
        <v>42139</v>
      </c>
      <c r="AN30" s="64">
        <v>0.375</v>
      </c>
      <c r="AO30" s="64">
        <v>0.3888888888888889</v>
      </c>
    </row>
    <row r="31" spans="1:41" ht="28.5" customHeight="1" x14ac:dyDescent="0.3">
      <c r="A31" s="106"/>
      <c r="B31" s="106"/>
      <c r="C31" s="52"/>
      <c r="D31" s="69"/>
      <c r="E31" s="69"/>
      <c r="F31" s="122"/>
      <c r="G31" s="122"/>
      <c r="H31" s="122"/>
      <c r="Y31" s="63"/>
      <c r="Z31" s="63"/>
      <c r="AA31" s="63"/>
      <c r="AB31" s="63"/>
      <c r="AC31" s="63"/>
      <c r="AJ31" s="94"/>
      <c r="AK31" s="64"/>
      <c r="AL31" s="64"/>
      <c r="AM31" s="94"/>
      <c r="AN31" s="64"/>
      <c r="AO31" s="64"/>
    </row>
    <row r="32" spans="1:41" ht="28.5" customHeight="1" x14ac:dyDescent="0.3">
      <c r="A32" s="106"/>
      <c r="B32" s="106"/>
      <c r="C32" s="52"/>
      <c r="D32" s="69"/>
      <c r="E32" s="69"/>
      <c r="F32" s="122"/>
      <c r="G32" s="122"/>
      <c r="H32" s="122"/>
      <c r="Y32" s="63"/>
      <c r="Z32" s="63"/>
      <c r="AA32" s="63"/>
      <c r="AB32" s="63"/>
      <c r="AC32" s="63"/>
      <c r="AJ32" s="94"/>
      <c r="AK32" s="64"/>
      <c r="AL32" s="64"/>
      <c r="AM32" s="94"/>
      <c r="AN32" s="64"/>
      <c r="AO32" s="64"/>
    </row>
    <row r="33" spans="1:41" ht="28.5" customHeight="1" x14ac:dyDescent="0.3">
      <c r="A33" s="106"/>
      <c r="B33" s="106"/>
      <c r="C33" s="90"/>
      <c r="D33" s="70"/>
      <c r="E33" s="70"/>
      <c r="F33" s="124"/>
      <c r="G33" s="98"/>
      <c r="H33" s="98"/>
      <c r="Y33" s="63"/>
      <c r="Z33" s="63"/>
      <c r="AA33" s="63"/>
      <c r="AB33" s="63"/>
      <c r="AC33" s="63"/>
      <c r="AJ33" s="94"/>
      <c r="AK33" s="64"/>
      <c r="AL33" s="64"/>
      <c r="AM33" s="94"/>
      <c r="AN33" s="64"/>
      <c r="AO33" s="64"/>
    </row>
    <row r="34" spans="1:41" ht="28.5" customHeight="1" x14ac:dyDescent="0.3">
      <c r="A34" s="106"/>
      <c r="B34" s="106"/>
      <c r="C34" s="90"/>
      <c r="D34" s="70"/>
      <c r="E34" s="70"/>
      <c r="F34" s="124"/>
      <c r="G34" s="98"/>
      <c r="H34" s="98"/>
      <c r="Y34" s="63"/>
      <c r="Z34" s="63"/>
      <c r="AA34" s="63"/>
      <c r="AB34" s="63"/>
      <c r="AC34" s="63"/>
      <c r="AJ34" s="94"/>
      <c r="AK34" s="64"/>
      <c r="AL34" s="64"/>
      <c r="AM34" s="94"/>
      <c r="AN34" s="64"/>
      <c r="AO34" s="64"/>
    </row>
    <row r="35" spans="1:41" ht="28.5" customHeight="1" x14ac:dyDescent="0.3">
      <c r="A35" s="106"/>
      <c r="B35" s="106"/>
      <c r="C35" s="90"/>
      <c r="D35" s="70"/>
      <c r="E35" s="70"/>
      <c r="F35" s="124"/>
      <c r="G35" s="98"/>
      <c r="H35" s="98"/>
      <c r="Y35" s="63"/>
      <c r="Z35" s="63"/>
      <c r="AA35" s="63"/>
      <c r="AB35" s="63"/>
      <c r="AC35" s="63"/>
      <c r="AJ35" s="94"/>
      <c r="AK35" s="64"/>
      <c r="AL35" s="64"/>
      <c r="AM35" s="94"/>
      <c r="AN35" s="64"/>
      <c r="AO35" s="64"/>
    </row>
    <row r="36" spans="1:41" ht="28.5" customHeight="1" x14ac:dyDescent="0.3">
      <c r="A36" s="106"/>
      <c r="B36" s="106"/>
      <c r="C36" s="90"/>
      <c r="D36" s="70"/>
      <c r="E36" s="70"/>
      <c r="F36" s="124"/>
      <c r="G36" s="98"/>
      <c r="H36" s="98"/>
      <c r="Y36" s="63"/>
      <c r="Z36" s="63"/>
      <c r="AA36" s="63"/>
      <c r="AB36" s="63"/>
      <c r="AC36" s="63"/>
      <c r="AJ36" s="94"/>
      <c r="AK36" s="64"/>
      <c r="AL36" s="64"/>
      <c r="AM36" s="94"/>
      <c r="AN36" s="64"/>
      <c r="AO36" s="64"/>
    </row>
    <row r="37" spans="1:41" ht="28.5" customHeight="1" x14ac:dyDescent="0.3">
      <c r="A37" s="106"/>
      <c r="B37" s="106"/>
      <c r="C37" s="90"/>
      <c r="D37" s="70"/>
      <c r="E37" s="70"/>
      <c r="F37" s="124"/>
      <c r="G37" s="98"/>
      <c r="H37" s="98"/>
      <c r="Y37" s="63"/>
      <c r="Z37" s="63"/>
      <c r="AA37" s="63"/>
      <c r="AB37" s="63"/>
      <c r="AC37" s="63"/>
      <c r="AJ37" s="94"/>
      <c r="AK37" s="64"/>
      <c r="AL37" s="64"/>
      <c r="AM37" s="94"/>
      <c r="AN37" s="64"/>
      <c r="AO37" s="64"/>
    </row>
    <row r="38" spans="1:41" ht="28.5" customHeight="1" x14ac:dyDescent="0.3">
      <c r="A38" s="106"/>
      <c r="B38" s="106"/>
      <c r="C38" s="90"/>
      <c r="D38" s="70"/>
      <c r="E38" s="70"/>
      <c r="F38" s="124"/>
      <c r="G38" s="98"/>
      <c r="H38" s="98"/>
      <c r="Y38" s="63"/>
      <c r="Z38" s="63"/>
      <c r="AA38" s="63"/>
      <c r="AB38" s="63"/>
      <c r="AC38" s="63"/>
      <c r="AJ38" s="94"/>
      <c r="AK38" s="64"/>
      <c r="AL38" s="64"/>
      <c r="AM38" s="94"/>
      <c r="AN38" s="64"/>
      <c r="AO38" s="64"/>
    </row>
    <row r="39" spans="1:41" ht="28.5" customHeight="1" x14ac:dyDescent="0.3">
      <c r="A39" s="106"/>
      <c r="B39" s="106"/>
      <c r="C39" s="90"/>
      <c r="D39" s="70"/>
      <c r="E39" s="70"/>
      <c r="F39" s="124"/>
      <c r="G39" s="98"/>
      <c r="H39" s="98"/>
      <c r="Y39" s="63"/>
      <c r="Z39" s="63"/>
      <c r="AA39" s="63"/>
      <c r="AB39" s="63"/>
      <c r="AC39" s="63"/>
      <c r="AJ39" s="94"/>
      <c r="AK39" s="64"/>
      <c r="AL39" s="64"/>
      <c r="AM39" s="94"/>
      <c r="AN39" s="64"/>
      <c r="AO39" s="64"/>
    </row>
    <row r="40" spans="1:41" ht="28.5" customHeight="1" x14ac:dyDescent="0.3">
      <c r="A40" s="106"/>
      <c r="B40" s="106"/>
      <c r="C40" s="90"/>
      <c r="D40" s="70"/>
      <c r="E40" s="70"/>
      <c r="F40" s="124"/>
      <c r="G40" s="98"/>
      <c r="H40" s="98"/>
      <c r="Y40" s="63"/>
      <c r="Z40" s="63"/>
      <c r="AA40" s="63"/>
      <c r="AB40" s="63"/>
      <c r="AC40" s="63"/>
      <c r="AJ40" s="94"/>
      <c r="AK40" s="64"/>
      <c r="AL40" s="64"/>
      <c r="AM40" s="94"/>
      <c r="AN40" s="64"/>
      <c r="AO40" s="64"/>
    </row>
    <row r="41" spans="1:41" ht="28.5" customHeight="1" x14ac:dyDescent="0.3">
      <c r="A41" s="106"/>
      <c r="B41" s="106"/>
      <c r="C41" s="90"/>
      <c r="D41" s="70"/>
      <c r="E41" s="70"/>
      <c r="F41" s="124"/>
      <c r="G41" s="98"/>
      <c r="H41" s="98"/>
      <c r="Y41" s="63"/>
      <c r="Z41" s="63"/>
      <c r="AA41" s="63"/>
      <c r="AB41" s="63"/>
      <c r="AC41" s="63"/>
      <c r="AJ41" s="94"/>
      <c r="AK41" s="64"/>
      <c r="AL41" s="64"/>
      <c r="AM41" s="94"/>
      <c r="AN41" s="64"/>
      <c r="AO41" s="64"/>
    </row>
    <row r="42" spans="1:41" ht="28.5" customHeight="1" x14ac:dyDescent="0.3">
      <c r="A42" s="106"/>
      <c r="B42" s="106"/>
      <c r="C42" s="90"/>
      <c r="D42" s="70"/>
      <c r="E42" s="70"/>
      <c r="F42" s="124"/>
      <c r="G42" s="98"/>
      <c r="H42" s="98"/>
      <c r="Y42" s="63"/>
      <c r="Z42" s="63"/>
      <c r="AA42" s="63"/>
      <c r="AB42" s="63"/>
      <c r="AC42" s="63"/>
      <c r="AJ42" s="94"/>
      <c r="AK42" s="64"/>
      <c r="AL42" s="64"/>
      <c r="AM42" s="94"/>
      <c r="AN42" s="64"/>
      <c r="AO42" s="64"/>
    </row>
    <row r="43" spans="1:41" ht="28.5" customHeight="1" x14ac:dyDescent="0.3">
      <c r="A43" s="106"/>
      <c r="B43" s="106"/>
      <c r="C43" s="90"/>
      <c r="D43" s="70"/>
      <c r="E43" s="70"/>
      <c r="F43" s="124"/>
      <c r="G43" s="98"/>
      <c r="H43" s="98"/>
      <c r="Y43" s="63"/>
      <c r="Z43" s="63"/>
      <c r="AA43" s="63"/>
      <c r="AB43" s="63"/>
      <c r="AC43" s="63"/>
      <c r="AJ43" s="94"/>
      <c r="AK43" s="64"/>
      <c r="AL43" s="64"/>
      <c r="AM43" s="94"/>
      <c r="AN43" s="64"/>
      <c r="AO43" s="64"/>
    </row>
    <row r="44" spans="1:41" ht="28.5" customHeight="1" x14ac:dyDescent="0.3">
      <c r="A44" s="106"/>
      <c r="B44" s="106"/>
      <c r="C44" s="90"/>
      <c r="D44" s="70"/>
      <c r="E44" s="70"/>
      <c r="F44" s="124"/>
      <c r="G44" s="98"/>
      <c r="H44" s="98"/>
      <c r="Y44" s="63"/>
      <c r="Z44" s="63"/>
      <c r="AA44" s="63"/>
      <c r="AB44" s="63"/>
      <c r="AC44" s="63"/>
      <c r="AJ44" s="94"/>
      <c r="AK44" s="64"/>
      <c r="AL44" s="64"/>
      <c r="AM44" s="94"/>
      <c r="AN44" s="64"/>
      <c r="AO44" s="64"/>
    </row>
    <row r="45" spans="1:41" ht="28.5" customHeight="1" x14ac:dyDescent="0.3">
      <c r="A45" s="106"/>
      <c r="B45" s="106"/>
      <c r="C45" s="90"/>
      <c r="D45" s="70"/>
      <c r="E45" s="70"/>
      <c r="F45" s="124"/>
      <c r="G45" s="98"/>
      <c r="H45" s="98"/>
      <c r="Y45" s="63"/>
      <c r="Z45" s="63"/>
      <c r="AA45" s="63"/>
      <c r="AB45" s="63"/>
      <c r="AC45" s="63"/>
      <c r="AJ45" s="94"/>
      <c r="AK45" s="64"/>
      <c r="AL45" s="64"/>
      <c r="AM45" s="94"/>
      <c r="AN45" s="64"/>
      <c r="AO45" s="64"/>
    </row>
    <row r="46" spans="1:41" ht="28.5" customHeight="1" x14ac:dyDescent="0.3">
      <c r="A46" s="106"/>
      <c r="B46" s="106"/>
      <c r="C46" s="90"/>
      <c r="D46" s="70"/>
      <c r="E46" s="70"/>
      <c r="F46" s="124"/>
      <c r="G46" s="98"/>
      <c r="H46" s="98"/>
      <c r="Y46" s="63"/>
      <c r="Z46" s="63"/>
      <c r="AA46" s="63"/>
      <c r="AB46" s="63"/>
      <c r="AC46" s="63"/>
      <c r="AJ46" s="94"/>
      <c r="AK46" s="64"/>
      <c r="AL46" s="64"/>
      <c r="AM46" s="94"/>
      <c r="AN46" s="64"/>
      <c r="AO46" s="64"/>
    </row>
    <row r="47" spans="1:41" ht="28.5" customHeight="1" x14ac:dyDescent="0.3">
      <c r="A47" s="106"/>
      <c r="B47" s="106"/>
      <c r="C47" s="90"/>
      <c r="D47" s="70"/>
      <c r="E47" s="70"/>
      <c r="F47" s="124"/>
      <c r="G47" s="98"/>
      <c r="H47" s="98"/>
      <c r="Y47" s="63"/>
      <c r="Z47" s="63"/>
      <c r="AA47" s="63"/>
      <c r="AB47" s="63"/>
      <c r="AC47" s="63"/>
      <c r="AJ47" s="94"/>
      <c r="AK47" s="64"/>
      <c r="AL47" s="64"/>
      <c r="AM47" s="94"/>
      <c r="AN47" s="64"/>
      <c r="AO47" s="64"/>
    </row>
    <row r="48" spans="1:41" ht="28.5" customHeight="1" x14ac:dyDescent="0.3">
      <c r="A48" s="106"/>
      <c r="B48" s="106"/>
      <c r="C48" s="90"/>
      <c r="D48" s="70"/>
      <c r="E48" s="70"/>
      <c r="F48" s="124"/>
      <c r="G48" s="98"/>
      <c r="H48" s="98"/>
      <c r="Y48" s="63"/>
      <c r="Z48" s="63"/>
      <c r="AA48" s="63"/>
      <c r="AB48" s="63"/>
      <c r="AC48" s="63"/>
      <c r="AJ48" s="94"/>
      <c r="AK48" s="64"/>
      <c r="AL48" s="64"/>
      <c r="AM48" s="94"/>
      <c r="AN48" s="64"/>
      <c r="AO48" s="64"/>
    </row>
    <row r="49" spans="1:41" ht="28.5" customHeight="1" x14ac:dyDescent="0.3">
      <c r="A49" s="106"/>
      <c r="B49" s="106"/>
      <c r="C49" s="90"/>
      <c r="D49" s="70"/>
      <c r="E49" s="70"/>
      <c r="F49" s="124"/>
      <c r="G49" s="98"/>
      <c r="H49" s="98"/>
      <c r="Y49" s="63"/>
      <c r="Z49" s="63"/>
      <c r="AA49" s="63"/>
      <c r="AB49" s="63"/>
      <c r="AC49" s="63"/>
      <c r="AJ49" s="94"/>
      <c r="AK49" s="64"/>
      <c r="AL49" s="64"/>
      <c r="AM49" s="94"/>
      <c r="AN49" s="64"/>
      <c r="AO49" s="64"/>
    </row>
    <row r="50" spans="1:41" ht="28.5" customHeight="1" x14ac:dyDescent="0.3">
      <c r="A50" s="106"/>
      <c r="B50" s="106"/>
      <c r="C50" s="90"/>
      <c r="D50" s="70"/>
      <c r="E50" s="70"/>
      <c r="F50" s="124"/>
      <c r="G50" s="98"/>
      <c r="H50" s="98"/>
      <c r="Y50" s="63"/>
      <c r="Z50" s="63"/>
      <c r="AA50" s="63"/>
      <c r="AB50" s="63"/>
      <c r="AC50" s="63"/>
      <c r="AJ50" s="94"/>
      <c r="AK50" s="64"/>
      <c r="AL50" s="64"/>
      <c r="AM50" s="94"/>
      <c r="AN50" s="64"/>
      <c r="AO50" s="64"/>
    </row>
    <row r="51" spans="1:41" ht="28.5" customHeight="1" x14ac:dyDescent="0.3">
      <c r="A51" s="106"/>
      <c r="B51" s="106"/>
      <c r="C51" s="90"/>
      <c r="D51" s="70"/>
      <c r="E51" s="70"/>
      <c r="F51" s="124"/>
      <c r="G51" s="98"/>
      <c r="H51" s="98"/>
      <c r="Y51" s="63"/>
      <c r="Z51" s="63"/>
      <c r="AA51" s="63"/>
      <c r="AB51" s="63"/>
      <c r="AC51" s="63"/>
      <c r="AJ51" s="94"/>
      <c r="AK51" s="64"/>
      <c r="AL51" s="64"/>
      <c r="AM51" s="94"/>
      <c r="AN51" s="64"/>
      <c r="AO51" s="64"/>
    </row>
    <row r="52" spans="1:41" ht="28.5" customHeight="1" x14ac:dyDescent="0.3">
      <c r="A52" s="106"/>
      <c r="B52" s="106"/>
      <c r="C52" s="90"/>
      <c r="D52" s="70"/>
      <c r="E52" s="70"/>
      <c r="F52" s="124"/>
      <c r="G52" s="98"/>
      <c r="H52" s="98"/>
      <c r="Y52" s="63"/>
      <c r="Z52" s="63"/>
      <c r="AA52" s="63"/>
      <c r="AB52" s="63"/>
      <c r="AC52" s="63"/>
      <c r="AJ52" s="94"/>
      <c r="AK52" s="64"/>
      <c r="AL52" s="64"/>
      <c r="AM52" s="94"/>
      <c r="AN52" s="64"/>
      <c r="AO52" s="64"/>
    </row>
    <row r="53" spans="1:41" x14ac:dyDescent="0.3">
      <c r="A53" s="103"/>
      <c r="B53" s="103"/>
      <c r="C53" s="91"/>
      <c r="D53" s="70"/>
      <c r="E53" s="23"/>
      <c r="F53" s="24"/>
      <c r="AJ53" s="94"/>
      <c r="AK53" s="64"/>
      <c r="AL53" s="64"/>
      <c r="AM53" s="94"/>
      <c r="AN53" s="64"/>
      <c r="AO53" s="64"/>
    </row>
    <row r="54" spans="1:41" x14ac:dyDescent="0.3">
      <c r="A54" s="103"/>
      <c r="B54" s="103"/>
      <c r="C54" s="91"/>
      <c r="D54" s="70"/>
      <c r="E54" s="23"/>
      <c r="F54" s="24"/>
      <c r="AJ54" s="94"/>
      <c r="AK54" s="64"/>
      <c r="AL54" s="64"/>
      <c r="AM54" s="94"/>
      <c r="AN54" s="64"/>
      <c r="AO54" s="64"/>
    </row>
    <row r="55" spans="1:41" x14ac:dyDescent="0.3">
      <c r="A55" s="103"/>
      <c r="B55" s="103"/>
      <c r="C55" s="91"/>
      <c r="D55" s="70"/>
      <c r="E55" s="23"/>
      <c r="F55" s="24"/>
      <c r="AJ55" s="94"/>
      <c r="AK55" s="64"/>
      <c r="AL55" s="64"/>
      <c r="AM55" s="94"/>
      <c r="AN55" s="64"/>
      <c r="AO55" s="64"/>
    </row>
    <row r="56" spans="1:41" x14ac:dyDescent="0.3">
      <c r="A56" s="103"/>
      <c r="B56" s="103"/>
      <c r="C56" s="91"/>
      <c r="D56" s="70"/>
      <c r="E56" s="23"/>
      <c r="F56" s="24"/>
      <c r="AK56" s="64"/>
      <c r="AL56" s="64"/>
      <c r="AN56" s="64"/>
      <c r="AO56" s="64"/>
    </row>
    <row r="57" spans="1:41" x14ac:dyDescent="0.3">
      <c r="A57" s="103"/>
      <c r="B57" s="103"/>
      <c r="C57" s="91"/>
      <c r="D57" s="70"/>
      <c r="E57" s="23"/>
      <c r="F57" s="24"/>
      <c r="AK57" s="64"/>
      <c r="AL57" s="64"/>
      <c r="AN57" s="64"/>
      <c r="AO57" s="64"/>
    </row>
    <row r="58" spans="1:41" x14ac:dyDescent="0.3">
      <c r="A58" s="103"/>
      <c r="B58" s="103"/>
      <c r="C58" s="91"/>
      <c r="D58" s="70"/>
      <c r="E58" s="23"/>
      <c r="F58" s="24"/>
    </row>
    <row r="59" spans="1:41" x14ac:dyDescent="0.3">
      <c r="A59" s="103"/>
      <c r="B59" s="103"/>
      <c r="C59" s="91"/>
      <c r="D59" s="70"/>
      <c r="E59" s="23"/>
      <c r="F59" s="24"/>
    </row>
    <row r="60" spans="1:41" x14ac:dyDescent="0.3">
      <c r="A60" s="103"/>
      <c r="B60" s="103"/>
      <c r="C60" s="91"/>
      <c r="D60" s="70"/>
      <c r="E60" s="23"/>
      <c r="F60" s="24"/>
    </row>
    <row r="61" spans="1:41" x14ac:dyDescent="0.3">
      <c r="A61" s="103"/>
      <c r="B61" s="103"/>
      <c r="C61" s="91"/>
      <c r="D61" s="70"/>
      <c r="E61" s="23"/>
      <c r="F61" s="24"/>
    </row>
    <row r="62" spans="1:41" x14ac:dyDescent="0.3">
      <c r="A62" s="103"/>
      <c r="B62" s="103"/>
      <c r="C62" s="91"/>
      <c r="D62" s="70"/>
      <c r="E62" s="23"/>
      <c r="F62" s="24"/>
    </row>
    <row r="63" spans="1:41" x14ac:dyDescent="0.3">
      <c r="A63" s="103"/>
      <c r="B63" s="103"/>
      <c r="C63" s="91"/>
      <c r="D63" s="70"/>
      <c r="E63" s="23"/>
      <c r="F63" s="24"/>
    </row>
    <row r="64" spans="1:41" x14ac:dyDescent="0.3">
      <c r="A64" s="103"/>
      <c r="B64" s="103"/>
      <c r="C64" s="91"/>
      <c r="D64" s="23"/>
      <c r="E64" s="23"/>
      <c r="F64" s="24"/>
    </row>
    <row r="65" spans="1:6" x14ac:dyDescent="0.3">
      <c r="A65" s="103"/>
      <c r="B65" s="103"/>
      <c r="C65" s="91"/>
      <c r="D65" s="23"/>
      <c r="E65" s="23"/>
      <c r="F65" s="24"/>
    </row>
    <row r="66" spans="1:6" x14ac:dyDescent="0.3">
      <c r="A66" s="103"/>
      <c r="B66" s="103"/>
      <c r="C66" s="91"/>
      <c r="D66" s="23"/>
      <c r="E66" s="23"/>
      <c r="F66" s="24"/>
    </row>
    <row r="67" spans="1:6" x14ac:dyDescent="0.3">
      <c r="A67" s="103"/>
      <c r="B67" s="103"/>
      <c r="C67" s="91"/>
      <c r="D67" s="23"/>
      <c r="E67" s="23"/>
      <c r="F67" s="24"/>
    </row>
    <row r="68" spans="1:6" x14ac:dyDescent="0.3">
      <c r="A68" s="103"/>
      <c r="B68" s="103"/>
      <c r="C68" s="91"/>
      <c r="D68" s="23"/>
      <c r="E68" s="23"/>
      <c r="F68" s="24"/>
    </row>
    <row r="69" spans="1:6" x14ac:dyDescent="0.3">
      <c r="A69" s="103"/>
      <c r="B69" s="103"/>
      <c r="C69" s="91"/>
      <c r="D69" s="23"/>
      <c r="E69" s="23"/>
      <c r="F69" s="24"/>
    </row>
    <row r="70" spans="1:6" x14ac:dyDescent="0.3">
      <c r="A70" s="103"/>
      <c r="B70" s="103"/>
      <c r="C70" s="91"/>
      <c r="D70" s="23"/>
      <c r="E70" s="23"/>
      <c r="F70" s="24"/>
    </row>
    <row r="71" spans="1:6" x14ac:dyDescent="0.3">
      <c r="A71" s="103"/>
      <c r="B71" s="103"/>
      <c r="C71" s="91"/>
      <c r="D71" s="23"/>
      <c r="E71" s="23"/>
      <c r="F71" s="24"/>
    </row>
    <row r="72" spans="1:6" x14ac:dyDescent="0.3">
      <c r="A72" s="103"/>
      <c r="B72" s="103"/>
      <c r="C72" s="91"/>
      <c r="D72" s="23"/>
      <c r="E72" s="23"/>
      <c r="F72" s="24"/>
    </row>
    <row r="73" spans="1:6" x14ac:dyDescent="0.3">
      <c r="A73" s="103"/>
      <c r="B73" s="103"/>
      <c r="C73" s="91"/>
      <c r="D73" s="23"/>
      <c r="E73" s="23"/>
      <c r="F73" s="24"/>
    </row>
    <row r="74" spans="1:6" x14ac:dyDescent="0.3">
      <c r="A74" s="103"/>
      <c r="B74" s="103"/>
      <c r="C74" s="91"/>
      <c r="D74" s="23"/>
      <c r="E74" s="23"/>
      <c r="F74" s="24"/>
    </row>
    <row r="75" spans="1:6" x14ac:dyDescent="0.3">
      <c r="A75" s="103"/>
      <c r="B75" s="103"/>
      <c r="C75" s="91"/>
      <c r="D75" s="23"/>
      <c r="E75" s="23"/>
      <c r="F75" s="24"/>
    </row>
    <row r="76" spans="1:6" x14ac:dyDescent="0.3">
      <c r="A76" s="103"/>
      <c r="B76" s="103"/>
      <c r="C76" s="91"/>
      <c r="D76" s="23"/>
      <c r="E76" s="23"/>
      <c r="F76" s="24"/>
    </row>
    <row r="77" spans="1:6" x14ac:dyDescent="0.3">
      <c r="A77" s="103"/>
      <c r="B77" s="103"/>
      <c r="C77" s="91"/>
      <c r="D77" s="23"/>
      <c r="E77" s="23"/>
      <c r="F77" s="24"/>
    </row>
    <row r="78" spans="1:6" x14ac:dyDescent="0.3">
      <c r="A78" s="103"/>
      <c r="B78" s="103"/>
      <c r="C78" s="91"/>
      <c r="D78" s="23"/>
      <c r="E78" s="23"/>
      <c r="F78" s="24"/>
    </row>
    <row r="79" spans="1:6" x14ac:dyDescent="0.3">
      <c r="A79" s="103"/>
      <c r="B79" s="103"/>
      <c r="C79" s="91"/>
      <c r="D79" s="23"/>
      <c r="E79" s="23"/>
      <c r="F79" s="24"/>
    </row>
    <row r="80" spans="1:6" x14ac:dyDescent="0.3">
      <c r="A80" s="103"/>
      <c r="B80" s="103"/>
      <c r="C80" s="91"/>
      <c r="D80" s="23"/>
      <c r="E80" s="23"/>
      <c r="F80" s="24"/>
    </row>
    <row r="81" spans="1:6" x14ac:dyDescent="0.3">
      <c r="A81" s="103"/>
      <c r="B81" s="103"/>
      <c r="C81" s="91"/>
      <c r="D81" s="23"/>
      <c r="E81" s="23"/>
      <c r="F81" s="24"/>
    </row>
    <row r="82" spans="1:6" x14ac:dyDescent="0.3">
      <c r="A82" s="103"/>
      <c r="B82" s="103"/>
      <c r="C82" s="91"/>
      <c r="D82" s="23"/>
      <c r="E82" s="23"/>
      <c r="F82" s="24"/>
    </row>
    <row r="83" spans="1:6" x14ac:dyDescent="0.3">
      <c r="A83" s="103"/>
      <c r="B83" s="103"/>
      <c r="C83" s="91"/>
      <c r="D83" s="23"/>
      <c r="E83" s="23"/>
      <c r="F83" s="24"/>
    </row>
    <row r="84" spans="1:6" x14ac:dyDescent="0.3">
      <c r="A84" s="103"/>
      <c r="B84" s="103"/>
      <c r="C84" s="91"/>
      <c r="D84" s="23"/>
      <c r="E84" s="23"/>
      <c r="F84" s="24"/>
    </row>
    <row r="85" spans="1:6" x14ac:dyDescent="0.3">
      <c r="A85" s="103"/>
      <c r="B85" s="103"/>
      <c r="C85" s="91"/>
      <c r="D85" s="23"/>
      <c r="E85" s="23"/>
      <c r="F85" s="24"/>
    </row>
    <row r="86" spans="1:6" x14ac:dyDescent="0.3">
      <c r="A86" s="103"/>
      <c r="B86" s="103"/>
      <c r="C86" s="91"/>
      <c r="D86" s="23"/>
      <c r="E86" s="23"/>
      <c r="F86" s="24"/>
    </row>
    <row r="87" spans="1:6" x14ac:dyDescent="0.3">
      <c r="A87" s="103"/>
      <c r="B87" s="103"/>
      <c r="C87" s="91"/>
      <c r="D87" s="23"/>
      <c r="E87" s="23"/>
      <c r="F87" s="24"/>
    </row>
    <row r="88" spans="1:6" x14ac:dyDescent="0.3">
      <c r="A88" s="103"/>
      <c r="B88" s="103"/>
      <c r="C88" s="91"/>
      <c r="D88" s="23"/>
      <c r="E88" s="23"/>
      <c r="F88" s="24"/>
    </row>
    <row r="89" spans="1:6" x14ac:dyDescent="0.3">
      <c r="A89" s="103"/>
      <c r="B89" s="103"/>
      <c r="C89" s="91"/>
      <c r="D89" s="23"/>
      <c r="E89" s="23"/>
      <c r="F89" s="24"/>
    </row>
    <row r="90" spans="1:6" x14ac:dyDescent="0.3">
      <c r="A90" s="103"/>
      <c r="B90" s="103"/>
      <c r="C90" s="91"/>
      <c r="D90" s="23"/>
      <c r="E90" s="23"/>
      <c r="F90" s="24"/>
    </row>
    <row r="91" spans="1:6" x14ac:dyDescent="0.3">
      <c r="A91" s="103"/>
      <c r="B91" s="103"/>
      <c r="C91" s="91"/>
      <c r="D91" s="23"/>
      <c r="E91" s="23"/>
      <c r="F91" s="24"/>
    </row>
    <row r="92" spans="1:6" x14ac:dyDescent="0.3">
      <c r="A92" s="103"/>
      <c r="B92" s="103"/>
      <c r="C92" s="91"/>
      <c r="D92" s="23"/>
      <c r="E92" s="23"/>
      <c r="F92" s="24"/>
    </row>
    <row r="93" spans="1:6" x14ac:dyDescent="0.3">
      <c r="A93" s="103"/>
      <c r="B93" s="103"/>
      <c r="C93" s="91"/>
      <c r="D93" s="23"/>
      <c r="E93" s="23"/>
      <c r="F93" s="24"/>
    </row>
    <row r="94" spans="1:6" x14ac:dyDescent="0.3">
      <c r="A94" s="103"/>
      <c r="B94" s="103"/>
      <c r="C94" s="91"/>
      <c r="D94" s="23"/>
      <c r="E94" s="23"/>
      <c r="F94" s="24"/>
    </row>
    <row r="95" spans="1:6" x14ac:dyDescent="0.3">
      <c r="A95" s="103"/>
      <c r="B95" s="103"/>
      <c r="C95" s="91"/>
      <c r="D95" s="23"/>
      <c r="E95" s="23"/>
      <c r="F95" s="24"/>
    </row>
    <row r="96" spans="1:6" x14ac:dyDescent="0.3">
      <c r="A96" s="103"/>
      <c r="B96" s="103"/>
      <c r="C96" s="91"/>
      <c r="D96" s="23"/>
      <c r="E96" s="23"/>
      <c r="F96" s="24"/>
    </row>
    <row r="97" spans="1:6" x14ac:dyDescent="0.3">
      <c r="A97" s="103"/>
      <c r="B97" s="103"/>
      <c r="C97" s="91"/>
      <c r="D97" s="23"/>
      <c r="E97" s="23"/>
      <c r="F97" s="24"/>
    </row>
    <row r="98" spans="1:6" x14ac:dyDescent="0.3">
      <c r="A98" s="103"/>
      <c r="B98" s="103"/>
      <c r="C98" s="23"/>
      <c r="D98" s="23"/>
      <c r="E98" s="23"/>
      <c r="F98" s="24"/>
    </row>
    <row r="99" spans="1:6" x14ac:dyDescent="0.3">
      <c r="A99" s="103"/>
      <c r="B99" s="103"/>
      <c r="C99" s="23"/>
      <c r="D99" s="23"/>
      <c r="E99" s="23"/>
      <c r="F99" s="24"/>
    </row>
    <row r="100" spans="1:6" x14ac:dyDescent="0.3">
      <c r="A100" s="103"/>
      <c r="B100" s="103"/>
      <c r="C100" s="23"/>
      <c r="D100" s="23"/>
      <c r="E100" s="23"/>
      <c r="F100" s="24"/>
    </row>
    <row r="101" spans="1:6" x14ac:dyDescent="0.3">
      <c r="A101" s="104"/>
      <c r="B101" s="104"/>
      <c r="C101" s="92"/>
      <c r="D101" s="92"/>
      <c r="E101" s="92"/>
    </row>
    <row r="102" spans="1:6" x14ac:dyDescent="0.3">
      <c r="A102" s="104"/>
      <c r="B102" s="104"/>
      <c r="C102" s="92"/>
      <c r="D102" s="92"/>
      <c r="E102" s="92"/>
    </row>
    <row r="103" spans="1:6" x14ac:dyDescent="0.3">
      <c r="A103" s="104"/>
      <c r="B103" s="104"/>
      <c r="C103" s="92"/>
      <c r="D103" s="92"/>
      <c r="E103" s="92"/>
    </row>
    <row r="104" spans="1:6" x14ac:dyDescent="0.3">
      <c r="A104" s="104"/>
      <c r="B104" s="104"/>
      <c r="C104" s="92"/>
      <c r="D104" s="92"/>
      <c r="E104" s="92"/>
    </row>
    <row r="105" spans="1:6" x14ac:dyDescent="0.3">
      <c r="A105" s="104"/>
      <c r="B105" s="104"/>
      <c r="C105" s="92"/>
      <c r="D105" s="92"/>
      <c r="E105" s="92"/>
    </row>
    <row r="106" spans="1:6" x14ac:dyDescent="0.3">
      <c r="A106" s="104"/>
      <c r="B106" s="104"/>
      <c r="C106" s="92"/>
      <c r="D106" s="92"/>
      <c r="E106" s="92"/>
    </row>
    <row r="107" spans="1:6" x14ac:dyDescent="0.3">
      <c r="A107" s="104"/>
      <c r="B107" s="104"/>
      <c r="C107" s="92"/>
      <c r="D107" s="92"/>
      <c r="E107" s="92"/>
    </row>
    <row r="108" spans="1:6" x14ac:dyDescent="0.3">
      <c r="A108" s="104"/>
      <c r="B108" s="104"/>
      <c r="C108" s="92"/>
      <c r="D108" s="92"/>
      <c r="E108" s="92"/>
    </row>
    <row r="109" spans="1:6" x14ac:dyDescent="0.3">
      <c r="A109" s="104"/>
      <c r="B109" s="104"/>
      <c r="C109" s="92"/>
      <c r="D109" s="92"/>
      <c r="E109" s="92"/>
    </row>
    <row r="110" spans="1:6" x14ac:dyDescent="0.3">
      <c r="A110" s="104"/>
      <c r="B110" s="104"/>
      <c r="C110" s="92"/>
      <c r="D110" s="92"/>
      <c r="E110" s="92"/>
    </row>
    <row r="111" spans="1:6" x14ac:dyDescent="0.3">
      <c r="A111" s="104"/>
      <c r="B111" s="104"/>
      <c r="C111" s="92"/>
      <c r="D111" s="92"/>
      <c r="E111" s="92"/>
    </row>
    <row r="112" spans="1:6" x14ac:dyDescent="0.3">
      <c r="A112" s="104"/>
      <c r="B112" s="104"/>
      <c r="C112" s="92"/>
      <c r="D112" s="92"/>
      <c r="E112" s="92"/>
    </row>
    <row r="113" spans="1:5" x14ac:dyDescent="0.3">
      <c r="A113" s="104"/>
      <c r="B113" s="104"/>
      <c r="C113" s="92"/>
      <c r="D113" s="92"/>
      <c r="E113" s="92"/>
    </row>
    <row r="114" spans="1:5" x14ac:dyDescent="0.3">
      <c r="A114" s="104"/>
      <c r="B114" s="104"/>
      <c r="C114" s="92"/>
      <c r="D114" s="92"/>
      <c r="E114" s="92"/>
    </row>
    <row r="115" spans="1:5" x14ac:dyDescent="0.3">
      <c r="A115" s="104"/>
      <c r="B115" s="104"/>
      <c r="C115" s="92"/>
      <c r="D115" s="92"/>
      <c r="E115" s="92"/>
    </row>
    <row r="116" spans="1:5" x14ac:dyDescent="0.3">
      <c r="A116" s="104"/>
      <c r="B116" s="104"/>
      <c r="C116" s="92"/>
      <c r="D116" s="92"/>
      <c r="E116" s="92"/>
    </row>
    <row r="117" spans="1:5" x14ac:dyDescent="0.3">
      <c r="A117" s="104"/>
      <c r="B117" s="104"/>
      <c r="C117" s="92"/>
      <c r="D117" s="92"/>
      <c r="E117" s="92"/>
    </row>
    <row r="118" spans="1:5" x14ac:dyDescent="0.3">
      <c r="A118" s="104"/>
      <c r="B118" s="104"/>
      <c r="C118" s="92"/>
      <c r="D118" s="92"/>
      <c r="E118" s="92"/>
    </row>
    <row r="119" spans="1:5" x14ac:dyDescent="0.3">
      <c r="A119" s="104"/>
      <c r="B119" s="104"/>
      <c r="C119" s="92"/>
      <c r="D119" s="92"/>
      <c r="E119" s="92"/>
    </row>
    <row r="120" spans="1:5" x14ac:dyDescent="0.3">
      <c r="A120" s="104"/>
      <c r="B120" s="104"/>
      <c r="C120" s="92"/>
      <c r="D120" s="92"/>
      <c r="E120" s="92"/>
    </row>
    <row r="121" spans="1:5" x14ac:dyDescent="0.3">
      <c r="A121" s="104"/>
      <c r="B121" s="104"/>
      <c r="C121" s="92"/>
      <c r="D121" s="92"/>
      <c r="E121" s="92"/>
    </row>
    <row r="122" spans="1:5" x14ac:dyDescent="0.3">
      <c r="A122" s="104"/>
      <c r="B122" s="104"/>
      <c r="C122" s="92"/>
      <c r="D122" s="92"/>
      <c r="E122" s="92"/>
    </row>
    <row r="123" spans="1:5" x14ac:dyDescent="0.3">
      <c r="A123" s="104"/>
      <c r="B123" s="104"/>
      <c r="C123" s="92"/>
      <c r="D123" s="92"/>
      <c r="E123" s="92"/>
    </row>
    <row r="124" spans="1:5" x14ac:dyDescent="0.3">
      <c r="A124" s="104"/>
      <c r="B124" s="104"/>
      <c r="C124" s="92"/>
      <c r="D124" s="92"/>
      <c r="E124" s="92"/>
    </row>
    <row r="125" spans="1:5" x14ac:dyDescent="0.3">
      <c r="A125" s="104"/>
      <c r="B125" s="104"/>
      <c r="C125" s="92"/>
      <c r="D125" s="92"/>
      <c r="E125" s="92"/>
    </row>
    <row r="126" spans="1:5" x14ac:dyDescent="0.3">
      <c r="A126" s="104"/>
      <c r="B126" s="104"/>
      <c r="C126" s="92"/>
      <c r="D126" s="92"/>
      <c r="E126" s="92"/>
    </row>
    <row r="127" spans="1:5" x14ac:dyDescent="0.3">
      <c r="A127" s="104"/>
      <c r="B127" s="104"/>
      <c r="C127" s="92"/>
      <c r="D127" s="92"/>
      <c r="E127" s="92"/>
    </row>
    <row r="128" spans="1:5" x14ac:dyDescent="0.3">
      <c r="A128" s="104"/>
      <c r="B128" s="104"/>
      <c r="C128" s="92"/>
      <c r="D128" s="92"/>
      <c r="E128" s="92"/>
    </row>
    <row r="129" spans="1:5" x14ac:dyDescent="0.3">
      <c r="A129" s="104"/>
      <c r="B129" s="104"/>
      <c r="C129" s="92"/>
      <c r="D129" s="92"/>
      <c r="E129" s="92"/>
    </row>
    <row r="130" spans="1:5" x14ac:dyDescent="0.3">
      <c r="A130" s="104"/>
      <c r="B130" s="104"/>
      <c r="C130" s="92"/>
      <c r="D130" s="92"/>
      <c r="E130" s="92"/>
    </row>
    <row r="131" spans="1:5" x14ac:dyDescent="0.3">
      <c r="A131" s="104"/>
      <c r="B131" s="104"/>
      <c r="C131" s="92"/>
      <c r="D131" s="92"/>
      <c r="E131" s="92"/>
    </row>
    <row r="132" spans="1:5" x14ac:dyDescent="0.3">
      <c r="A132" s="104"/>
      <c r="B132" s="104"/>
      <c r="C132" s="92"/>
      <c r="D132" s="92"/>
      <c r="E132" s="92"/>
    </row>
    <row r="133" spans="1:5" x14ac:dyDescent="0.3">
      <c r="A133" s="104"/>
      <c r="B133" s="104"/>
      <c r="C133" s="92"/>
      <c r="D133" s="92"/>
      <c r="E133" s="92"/>
    </row>
    <row r="134" spans="1:5" x14ac:dyDescent="0.3">
      <c r="A134" s="104"/>
      <c r="B134" s="104"/>
      <c r="C134" s="92"/>
      <c r="D134" s="92"/>
      <c r="E134" s="92"/>
    </row>
    <row r="135" spans="1:5" x14ac:dyDescent="0.3">
      <c r="A135" s="104"/>
      <c r="B135" s="104"/>
      <c r="C135" s="92"/>
      <c r="D135" s="92"/>
      <c r="E135" s="92"/>
    </row>
    <row r="136" spans="1:5" x14ac:dyDescent="0.3">
      <c r="A136" s="104"/>
      <c r="B136" s="104"/>
      <c r="C136" s="92"/>
      <c r="D136" s="92"/>
      <c r="E136" s="92"/>
    </row>
    <row r="137" spans="1:5" x14ac:dyDescent="0.3">
      <c r="A137" s="104"/>
      <c r="B137" s="104"/>
      <c r="C137" s="92"/>
      <c r="D137" s="92"/>
      <c r="E137" s="92"/>
    </row>
    <row r="138" spans="1:5" x14ac:dyDescent="0.3">
      <c r="A138" s="104"/>
      <c r="B138" s="104"/>
      <c r="C138" s="92"/>
      <c r="D138" s="92"/>
      <c r="E138" s="92"/>
    </row>
    <row r="139" spans="1:5" x14ac:dyDescent="0.3">
      <c r="A139" s="104"/>
      <c r="B139" s="104"/>
      <c r="C139" s="92"/>
      <c r="D139" s="92"/>
      <c r="E139" s="92"/>
    </row>
    <row r="140" spans="1:5" x14ac:dyDescent="0.3">
      <c r="A140" s="104"/>
      <c r="B140" s="104"/>
      <c r="C140" s="92"/>
      <c r="D140" s="92"/>
      <c r="E140" s="92"/>
    </row>
    <row r="141" spans="1:5" x14ac:dyDescent="0.3">
      <c r="A141" s="104"/>
      <c r="B141" s="104"/>
      <c r="C141" s="92"/>
      <c r="D141" s="92"/>
      <c r="E141" s="92"/>
    </row>
    <row r="142" spans="1:5" x14ac:dyDescent="0.3">
      <c r="A142" s="104"/>
      <c r="B142" s="104"/>
      <c r="C142" s="92"/>
      <c r="D142" s="92"/>
      <c r="E142" s="92"/>
    </row>
    <row r="143" spans="1:5" x14ac:dyDescent="0.3">
      <c r="A143" s="104"/>
      <c r="B143" s="104"/>
      <c r="C143" s="92"/>
      <c r="D143" s="92"/>
      <c r="E143" s="92"/>
    </row>
    <row r="144" spans="1:5" x14ac:dyDescent="0.3">
      <c r="A144" s="104"/>
      <c r="B144" s="104"/>
      <c r="C144" s="92"/>
      <c r="D144" s="92"/>
      <c r="E144" s="92"/>
    </row>
    <row r="145" spans="1:5" x14ac:dyDescent="0.3">
      <c r="A145" s="104"/>
      <c r="B145" s="104"/>
      <c r="C145" s="92"/>
      <c r="D145" s="92"/>
      <c r="E145" s="92"/>
    </row>
    <row r="146" spans="1:5" x14ac:dyDescent="0.3">
      <c r="A146" s="104"/>
      <c r="B146" s="104"/>
      <c r="C146" s="92"/>
      <c r="D146" s="92"/>
      <c r="E146" s="92"/>
    </row>
    <row r="147" spans="1:5" x14ac:dyDescent="0.3">
      <c r="A147" s="104"/>
      <c r="B147" s="104"/>
      <c r="C147" s="92"/>
      <c r="D147" s="92"/>
      <c r="E147" s="92"/>
    </row>
    <row r="148" spans="1:5" x14ac:dyDescent="0.3">
      <c r="A148" s="104"/>
      <c r="B148" s="104"/>
      <c r="C148" s="92"/>
      <c r="D148" s="92"/>
      <c r="E148" s="92"/>
    </row>
    <row r="149" spans="1:5" x14ac:dyDescent="0.3">
      <c r="A149" s="104"/>
      <c r="B149" s="104"/>
      <c r="C149" s="92"/>
      <c r="D149" s="92"/>
      <c r="E149" s="92"/>
    </row>
    <row r="150" spans="1:5" x14ac:dyDescent="0.3">
      <c r="A150" s="104"/>
      <c r="B150" s="104"/>
      <c r="C150" s="92"/>
      <c r="D150" s="92"/>
      <c r="E150" s="92"/>
    </row>
    <row r="151" spans="1:5" x14ac:dyDescent="0.3">
      <c r="A151" s="104"/>
      <c r="B151" s="104"/>
      <c r="C151" s="92"/>
      <c r="D151" s="92"/>
      <c r="E151" s="92"/>
    </row>
    <row r="152" spans="1:5" x14ac:dyDescent="0.3">
      <c r="A152" s="104"/>
      <c r="B152" s="104"/>
      <c r="C152" s="92"/>
      <c r="D152" s="92"/>
      <c r="E152" s="92"/>
    </row>
    <row r="153" spans="1:5" x14ac:dyDescent="0.3">
      <c r="A153" s="104"/>
      <c r="B153" s="104"/>
      <c r="C153" s="92"/>
      <c r="D153" s="92"/>
      <c r="E153" s="92"/>
    </row>
    <row r="154" spans="1:5" x14ac:dyDescent="0.3">
      <c r="A154" s="104"/>
      <c r="B154" s="104"/>
      <c r="C154" s="92"/>
      <c r="D154" s="92"/>
      <c r="E154" s="92"/>
    </row>
    <row r="155" spans="1:5" x14ac:dyDescent="0.3">
      <c r="A155" s="104"/>
      <c r="B155" s="104"/>
      <c r="C155" s="92"/>
      <c r="D155" s="92"/>
      <c r="E155" s="92"/>
    </row>
    <row r="156" spans="1:5" x14ac:dyDescent="0.3">
      <c r="A156" s="104"/>
      <c r="B156" s="104"/>
      <c r="C156" s="92"/>
      <c r="D156" s="92"/>
      <c r="E156" s="92"/>
    </row>
    <row r="157" spans="1:5" x14ac:dyDescent="0.3">
      <c r="A157" s="104"/>
      <c r="B157" s="104"/>
      <c r="C157" s="92"/>
      <c r="D157" s="92"/>
      <c r="E157" s="92"/>
    </row>
    <row r="158" spans="1:5" x14ac:dyDescent="0.3">
      <c r="A158" s="104"/>
      <c r="B158" s="104"/>
      <c r="C158" s="92"/>
      <c r="D158" s="92"/>
      <c r="E158" s="92"/>
    </row>
    <row r="159" spans="1:5" x14ac:dyDescent="0.3">
      <c r="A159" s="104"/>
      <c r="B159" s="104"/>
      <c r="C159" s="92"/>
      <c r="D159" s="92"/>
      <c r="E159" s="92"/>
    </row>
    <row r="160" spans="1:5" x14ac:dyDescent="0.3">
      <c r="A160" s="104"/>
      <c r="B160" s="104"/>
      <c r="C160" s="92"/>
      <c r="D160" s="92"/>
      <c r="E160" s="92"/>
    </row>
    <row r="161" spans="1:5" x14ac:dyDescent="0.3">
      <c r="A161" s="104"/>
      <c r="B161" s="104"/>
      <c r="C161" s="92"/>
      <c r="D161" s="92"/>
      <c r="E161" s="92"/>
    </row>
    <row r="162" spans="1:5" x14ac:dyDescent="0.3">
      <c r="A162" s="104"/>
      <c r="B162" s="104"/>
      <c r="C162" s="92"/>
      <c r="D162" s="92"/>
      <c r="E162" s="92"/>
    </row>
    <row r="163" spans="1:5" x14ac:dyDescent="0.3">
      <c r="A163" s="104"/>
      <c r="B163" s="104"/>
      <c r="C163" s="92"/>
      <c r="D163" s="92"/>
      <c r="E163" s="92"/>
    </row>
    <row r="164" spans="1:5" x14ac:dyDescent="0.3">
      <c r="A164" s="104"/>
      <c r="B164" s="104"/>
      <c r="C164" s="92"/>
      <c r="D164" s="92"/>
      <c r="E164" s="92"/>
    </row>
    <row r="165" spans="1:5" x14ac:dyDescent="0.3">
      <c r="A165" s="104"/>
      <c r="B165" s="104"/>
      <c r="C165" s="92"/>
      <c r="D165" s="92"/>
      <c r="E165" s="92"/>
    </row>
    <row r="166" spans="1:5" x14ac:dyDescent="0.3">
      <c r="A166" s="104"/>
      <c r="B166" s="104"/>
      <c r="C166" s="92"/>
      <c r="D166" s="92"/>
      <c r="E166" s="92"/>
    </row>
    <row r="167" spans="1:5" x14ac:dyDescent="0.3">
      <c r="A167" s="104"/>
      <c r="B167" s="104"/>
      <c r="C167" s="92"/>
      <c r="D167" s="92"/>
      <c r="E167" s="92"/>
    </row>
    <row r="168" spans="1:5" x14ac:dyDescent="0.3">
      <c r="A168" s="104"/>
      <c r="B168" s="104"/>
      <c r="C168" s="92"/>
      <c r="D168" s="92"/>
      <c r="E168" s="92"/>
    </row>
    <row r="169" spans="1:5" x14ac:dyDescent="0.3">
      <c r="A169" s="104"/>
      <c r="B169" s="104"/>
      <c r="C169" s="92"/>
      <c r="D169" s="92"/>
      <c r="E169" s="92"/>
    </row>
    <row r="170" spans="1:5" x14ac:dyDescent="0.3">
      <c r="A170" s="104"/>
      <c r="B170" s="104"/>
      <c r="C170" s="92"/>
      <c r="D170" s="92"/>
      <c r="E170" s="92"/>
    </row>
    <row r="171" spans="1:5" x14ac:dyDescent="0.3">
      <c r="A171" s="104"/>
      <c r="B171" s="104"/>
      <c r="C171" s="92"/>
      <c r="D171" s="92"/>
      <c r="E171" s="92"/>
    </row>
    <row r="172" spans="1:5" x14ac:dyDescent="0.3">
      <c r="A172" s="104"/>
      <c r="B172" s="104"/>
      <c r="C172" s="92"/>
      <c r="D172" s="92"/>
      <c r="E172" s="92"/>
    </row>
    <row r="173" spans="1:5" x14ac:dyDescent="0.3">
      <c r="A173" s="104"/>
      <c r="B173" s="104"/>
      <c r="C173" s="92"/>
      <c r="D173" s="92"/>
      <c r="E173" s="92"/>
    </row>
    <row r="174" spans="1:5" x14ac:dyDescent="0.3">
      <c r="A174" s="104"/>
      <c r="B174" s="104"/>
      <c r="C174" s="92"/>
      <c r="D174" s="92"/>
      <c r="E174" s="92"/>
    </row>
    <row r="175" spans="1:5" x14ac:dyDescent="0.3">
      <c r="A175" s="104"/>
      <c r="B175" s="104"/>
      <c r="C175" s="92"/>
      <c r="D175" s="92"/>
      <c r="E175" s="92"/>
    </row>
    <row r="176" spans="1:5" x14ac:dyDescent="0.3">
      <c r="A176" s="104"/>
      <c r="B176" s="104"/>
      <c r="C176" s="92"/>
      <c r="D176" s="92"/>
      <c r="E176" s="92"/>
    </row>
    <row r="177" spans="1:5" x14ac:dyDescent="0.3">
      <c r="A177" s="104"/>
      <c r="B177" s="104"/>
      <c r="C177" s="92"/>
      <c r="D177" s="92"/>
      <c r="E177" s="92"/>
    </row>
    <row r="178" spans="1:5" x14ac:dyDescent="0.3">
      <c r="A178" s="104"/>
      <c r="B178" s="104"/>
      <c r="C178" s="92"/>
      <c r="D178" s="92"/>
      <c r="E178" s="92"/>
    </row>
    <row r="179" spans="1:5" x14ac:dyDescent="0.3">
      <c r="A179" s="10"/>
      <c r="B179" s="10"/>
      <c r="C179" s="92"/>
      <c r="D179" s="92"/>
      <c r="E179" s="92"/>
    </row>
    <row r="180" spans="1:5" x14ac:dyDescent="0.3">
      <c r="A180" s="10"/>
      <c r="B180" s="10"/>
      <c r="C180" s="92"/>
      <c r="D180" s="92"/>
      <c r="E180" s="92"/>
    </row>
    <row r="181" spans="1:5" x14ac:dyDescent="0.3">
      <c r="A181" s="10"/>
      <c r="B181" s="10"/>
      <c r="C181" s="92"/>
      <c r="D181" s="92"/>
      <c r="E181" s="92"/>
    </row>
    <row r="182" spans="1:5" x14ac:dyDescent="0.3">
      <c r="A182" s="10"/>
      <c r="B182" s="10"/>
      <c r="C182" s="92"/>
      <c r="D182" s="92"/>
      <c r="E182" s="92"/>
    </row>
    <row r="183" spans="1:5" x14ac:dyDescent="0.3">
      <c r="A183" s="10"/>
      <c r="B183" s="10"/>
      <c r="C183" s="92"/>
      <c r="D183" s="92"/>
      <c r="E183" s="92"/>
    </row>
    <row r="184" spans="1:5" x14ac:dyDescent="0.3">
      <c r="A184" s="10"/>
      <c r="B184" s="10"/>
      <c r="C184" s="92"/>
      <c r="D184" s="92"/>
      <c r="E184" s="92"/>
    </row>
    <row r="185" spans="1:5" x14ac:dyDescent="0.3">
      <c r="A185" s="10"/>
      <c r="B185" s="10"/>
    </row>
    <row r="186" spans="1:5" x14ac:dyDescent="0.3">
      <c r="A186" s="10"/>
      <c r="B186" s="10"/>
    </row>
    <row r="187" spans="1:5" x14ac:dyDescent="0.3">
      <c r="A187" s="10"/>
      <c r="B187" s="10"/>
    </row>
    <row r="188" spans="1:5" x14ac:dyDescent="0.3">
      <c r="A188" s="10"/>
      <c r="B188" s="10"/>
    </row>
  </sheetData>
  <sortState ref="AK11:AZ52">
    <sortCondition ref="AM11"/>
    <sortCondition ref="AN11"/>
  </sortState>
  <conditionalFormatting sqref="A12:C52 F12:F18 C11:D23 A11:F11 E19:F52">
    <cfRule type="expression" dxfId="24" priority="1305">
      <formula>$A11&lt;&gt;""</formula>
    </cfRule>
  </conditionalFormatting>
  <conditionalFormatting sqref="Y19:AC20">
    <cfRule type="expression" dxfId="23" priority="358">
      <formula>$A19&lt;&gt;""</formula>
    </cfRule>
  </conditionalFormatting>
  <conditionalFormatting sqref="D24:D63">
    <cfRule type="expression" dxfId="22" priority="355">
      <formula>$A24&lt;&gt;""</formula>
    </cfRule>
  </conditionalFormatting>
  <conditionalFormatting sqref="D12:D23">
    <cfRule type="expression" dxfId="21" priority="343">
      <formula>$A12&lt;&gt;""</formula>
    </cfRule>
  </conditionalFormatting>
  <conditionalFormatting sqref="Y16:AC16">
    <cfRule type="expression" dxfId="20" priority="79">
      <formula>$A16&lt;&gt;""</formula>
    </cfRule>
  </conditionalFormatting>
  <conditionalFormatting sqref="AB16">
    <cfRule type="expression" dxfId="19" priority="78">
      <formula>$A16&lt;&gt;""</formula>
    </cfRule>
  </conditionalFormatting>
  <conditionalFormatting sqref="AC17 Y17:AA17">
    <cfRule type="expression" dxfId="18" priority="77">
      <formula>$A17&lt;&gt;""</formula>
    </cfRule>
  </conditionalFormatting>
  <conditionalFormatting sqref="AB17">
    <cfRule type="expression" dxfId="17" priority="76">
      <formula>$A17&lt;&gt;""</formula>
    </cfRule>
  </conditionalFormatting>
  <conditionalFormatting sqref="AC18 Y18:AA18">
    <cfRule type="expression" dxfId="16" priority="75">
      <formula>$A18&lt;&gt;""</formula>
    </cfRule>
  </conditionalFormatting>
  <conditionalFormatting sqref="AB18">
    <cfRule type="expression" dxfId="15" priority="74">
      <formula>$A18&lt;&gt;""</formula>
    </cfRule>
  </conditionalFormatting>
  <conditionalFormatting sqref="Y13:AB13">
    <cfRule type="expression" dxfId="14" priority="19">
      <formula>$A13&lt;&gt;""</formula>
    </cfRule>
  </conditionalFormatting>
  <conditionalFormatting sqref="AB13">
    <cfRule type="expression" dxfId="13" priority="18">
      <formula>$A13&lt;&gt;""</formula>
    </cfRule>
  </conditionalFormatting>
  <conditionalFormatting sqref="AC13">
    <cfRule type="expression" dxfId="12" priority="17">
      <formula>$A13&lt;&gt;""</formula>
    </cfRule>
  </conditionalFormatting>
  <conditionalFormatting sqref="Y14:AB14">
    <cfRule type="expression" dxfId="11" priority="16">
      <formula>$A14&lt;&gt;""</formula>
    </cfRule>
  </conditionalFormatting>
  <conditionalFormatting sqref="AB14">
    <cfRule type="expression" dxfId="10" priority="15">
      <formula>$A14&lt;&gt;""</formula>
    </cfRule>
  </conditionalFormatting>
  <conditionalFormatting sqref="AC14">
    <cfRule type="expression" dxfId="9" priority="14">
      <formula>$A14&lt;&gt;""</formula>
    </cfRule>
  </conditionalFormatting>
  <conditionalFormatting sqref="Y15:AB15">
    <cfRule type="expression" dxfId="8" priority="13">
      <formula>$A15&lt;&gt;""</formula>
    </cfRule>
  </conditionalFormatting>
  <conditionalFormatting sqref="AB15">
    <cfRule type="expression" dxfId="7" priority="12">
      <formula>$A15&lt;&gt;""</formula>
    </cfRule>
  </conditionalFormatting>
  <conditionalFormatting sqref="AC15">
    <cfRule type="expression" dxfId="6" priority="11">
      <formula>$A15&lt;&gt;""</formula>
    </cfRule>
  </conditionalFormatting>
  <conditionalFormatting sqref="Y11:AC11">
    <cfRule type="expression" dxfId="5" priority="10">
      <formula>$A11&lt;&gt;""</formula>
    </cfRule>
  </conditionalFormatting>
  <conditionalFormatting sqref="Y12:AB12">
    <cfRule type="expression" dxfId="4" priority="9">
      <formula>$A12&lt;&gt;""</formula>
    </cfRule>
  </conditionalFormatting>
  <conditionalFormatting sqref="AB12">
    <cfRule type="expression" dxfId="3" priority="8">
      <formula>$A12&lt;&gt;""</formula>
    </cfRule>
  </conditionalFormatting>
  <conditionalFormatting sqref="AC12">
    <cfRule type="expression" dxfId="2" priority="7">
      <formula>$A12&lt;&gt;""</formula>
    </cfRule>
  </conditionalFormatting>
  <conditionalFormatting sqref="E12:E18">
    <cfRule type="expression" dxfId="1" priority="1">
      <formula>$A12&lt;&gt;""</formula>
    </cfRule>
  </conditionalFormatting>
  <dataValidations xWindow="657" yWindow="626" count="2">
    <dataValidation type="date" allowBlank="1" showInputMessage="1" showErrorMessage="1" errorTitle="Attention!" error="Seules les dates sont autorisées." sqref="AA11:AA20 C11:C52">
      <formula1>41153</formula1>
      <formula2>43646</formula2>
    </dataValidation>
    <dataValidation type="time" allowBlank="1" showInputMessage="1" showErrorMessage="1" errorTitle="Problème de format d'heure" error="Respecter: hh:mm" promptTitle="Horaires autorisés" prompt="Entre 08:00 et 17:30_x000a_Respecter l'arrêt méridien." sqref="AB11:AB18 D11:D52">
      <formula1>0.333333333333333</formula1>
      <formula2>0.729166666666667</formula2>
    </dataValidation>
  </dataValidations>
  <pageMargins left="0.35" right="0.18" top="0.34" bottom="0.45" header="0.22" footer="0.25"/>
  <pageSetup paperSize="9" orientation="landscape" r:id="rId1"/>
  <headerFooter>
    <oddFooter>&amp;L&amp;"-,Italique"&amp;8Imprimé le &amp;D à &amp;T&amp;C&amp;"-,Gras"&amp;P/&amp;N&amp;R&amp;8&amp;F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2"/>
  <sheetViews>
    <sheetView showGridLines="0" workbookViewId="0">
      <pane ySplit="10" topLeftCell="A11" activePane="bottomLeft" state="frozen"/>
      <selection pane="bottomLeft" activeCell="A9" sqref="A9"/>
    </sheetView>
  </sheetViews>
  <sheetFormatPr baseColWidth="10" defaultRowHeight="16.5" x14ac:dyDescent="0.3"/>
  <cols>
    <col min="1" max="1" width="17.28515625" style="6" customWidth="1"/>
    <col min="2" max="2" width="18.85546875" style="6" customWidth="1"/>
    <col min="3" max="3" width="11.28515625" style="6" customWidth="1"/>
    <col min="4" max="5" width="8.85546875" style="6" customWidth="1"/>
    <col min="6" max="6" width="22" style="6" customWidth="1"/>
    <col min="7" max="16384" width="11.42578125" style="6"/>
  </cols>
  <sheetData>
    <row r="1" spans="1:6" ht="27" customHeight="1" x14ac:dyDescent="0.3">
      <c r="C1" s="50" t="s">
        <v>0</v>
      </c>
      <c r="D1" s="15" t="str">
        <f>Classe</f>
        <v>TCOM</v>
      </c>
    </row>
    <row r="2" spans="1:6" x14ac:dyDescent="0.3">
      <c r="C2" s="50" t="s">
        <v>1</v>
      </c>
      <c r="D2" s="11">
        <f>Accueil!F8</f>
        <v>2015</v>
      </c>
    </row>
    <row r="3" spans="1:6" x14ac:dyDescent="0.3">
      <c r="C3" s="50" t="s">
        <v>135</v>
      </c>
      <c r="D3" s="111" t="str">
        <f>Accueil!F9</f>
        <v>M DUPONT</v>
      </c>
      <c r="E3" s="111"/>
      <c r="F3" s="111"/>
    </row>
    <row r="4" spans="1:6" x14ac:dyDescent="0.3">
      <c r="F4" s="15"/>
    </row>
    <row r="6" spans="1:6" x14ac:dyDescent="0.3">
      <c r="B6" s="7" t="s">
        <v>4</v>
      </c>
      <c r="C6" s="61" t="str">
        <f>IF(Accueil!D11="","",Accueil!D11)</f>
        <v>E4 - U41 Langue Vivante 1 Anglais</v>
      </c>
    </row>
    <row r="7" spans="1:6" x14ac:dyDescent="0.3">
      <c r="B7" s="7" t="s">
        <v>150</v>
      </c>
      <c r="C7" s="61" t="str">
        <f>IF(Accueil!D12="","",Accueil!D12)</f>
        <v>SALLE SR2</v>
      </c>
    </row>
    <row r="8" spans="1:6" ht="15.75" customHeight="1" x14ac:dyDescent="0.3">
      <c r="A8" s="8" t="s">
        <v>6</v>
      </c>
      <c r="B8" s="7" t="s">
        <v>133</v>
      </c>
      <c r="C8" s="62">
        <f>IF(EmInfo!C8="","",EmInfo!C8)</f>
        <v>20</v>
      </c>
    </row>
    <row r="9" spans="1:6" ht="15.75" customHeight="1" x14ac:dyDescent="0.3">
      <c r="A9" s="8" t="s">
        <v>3</v>
      </c>
      <c r="B9" s="9"/>
      <c r="C9" s="9"/>
      <c r="D9" s="9"/>
      <c r="E9" s="9"/>
      <c r="F9" s="9"/>
    </row>
    <row r="10" spans="1:6" x14ac:dyDescent="0.3">
      <c r="A10" s="13" t="s">
        <v>134</v>
      </c>
      <c r="B10" s="13" t="s">
        <v>8</v>
      </c>
      <c r="C10" s="27" t="s">
        <v>10</v>
      </c>
      <c r="D10" s="28" t="s">
        <v>11</v>
      </c>
      <c r="E10" s="28" t="s">
        <v>12</v>
      </c>
      <c r="F10" s="14" t="s">
        <v>9</v>
      </c>
    </row>
    <row r="11" spans="1:6" ht="28.5" customHeight="1" x14ac:dyDescent="0.3">
      <c r="A11" s="25" t="str">
        <f>IF(EmInfo!A11="","",EmInfo!A11)</f>
        <v>Nom27</v>
      </c>
      <c r="B11" s="25" t="str">
        <f>IF(EmInfo!B11="","",EmInfo!B11)</f>
        <v>Prénom27</v>
      </c>
      <c r="C11" s="56">
        <f>IF(EmInfo!C11="","",EmInfo!C11)</f>
        <v>42128</v>
      </c>
      <c r="D11" s="88">
        <f>IF(EmInfo!D11="","",EmInfo!D11)</f>
        <v>0.45833333333333331</v>
      </c>
      <c r="E11" s="88">
        <f>IF(EmInfo!E11="","",EmInfo!E11)</f>
        <v>0.47222222222222221</v>
      </c>
      <c r="F11" s="23"/>
    </row>
    <row r="12" spans="1:6" ht="28.5" customHeight="1" x14ac:dyDescent="0.3">
      <c r="A12" s="25" t="str">
        <f>IF(EmInfo!A12="","",EmInfo!A12)</f>
        <v>Nom28</v>
      </c>
      <c r="B12" s="25" t="str">
        <f>IF(EmInfo!B12="","",EmInfo!B12)</f>
        <v>Prénom28</v>
      </c>
      <c r="C12" s="56">
        <f>IF(EmInfo!C12="","",EmInfo!C12)</f>
        <v>42137</v>
      </c>
      <c r="D12" s="88">
        <f>IF(EmInfo!D12="","",EmInfo!D12)</f>
        <v>0.60416666666666663</v>
      </c>
      <c r="E12" s="88">
        <f>IF(EmInfo!E12="","",EmInfo!E12)</f>
        <v>0.61805555555555547</v>
      </c>
      <c r="F12" s="23"/>
    </row>
    <row r="13" spans="1:6" ht="28.5" customHeight="1" x14ac:dyDescent="0.3">
      <c r="A13" s="25" t="str">
        <f>IF(EmInfo!A13="","",EmInfo!A13)</f>
        <v>Nom29</v>
      </c>
      <c r="B13" s="25" t="str">
        <f>IF(EmInfo!B13="","",EmInfo!B13)</f>
        <v>Prénom29</v>
      </c>
      <c r="C13" s="56">
        <f>IF(EmInfo!C13="","",EmInfo!C13)</f>
        <v>42136</v>
      </c>
      <c r="D13" s="88">
        <f>IF(EmInfo!D13="","",EmInfo!D13)</f>
        <v>0.5625</v>
      </c>
      <c r="E13" s="88">
        <f>IF(EmInfo!E13="","",EmInfo!E13)</f>
        <v>0.57638888888888884</v>
      </c>
      <c r="F13" s="23"/>
    </row>
    <row r="14" spans="1:6" ht="28.5" customHeight="1" x14ac:dyDescent="0.3">
      <c r="A14" s="25" t="str">
        <f>IF(EmInfo!A14="","",EmInfo!A14)</f>
        <v>Nom30</v>
      </c>
      <c r="B14" s="25" t="str">
        <f>IF(EmInfo!B14="","",EmInfo!B14)</f>
        <v>Prénom30</v>
      </c>
      <c r="C14" s="56">
        <f>IF(EmInfo!C14="","",EmInfo!C14)</f>
        <v>42136</v>
      </c>
      <c r="D14" s="88">
        <f>IF(EmInfo!D14="","",EmInfo!D14)</f>
        <v>0.57638888888888895</v>
      </c>
      <c r="E14" s="88">
        <f>IF(EmInfo!E14="","",EmInfo!E14)</f>
        <v>0.59027777777777779</v>
      </c>
      <c r="F14" s="23"/>
    </row>
    <row r="15" spans="1:6" ht="28.5" customHeight="1" x14ac:dyDescent="0.3">
      <c r="A15" s="25" t="str">
        <f>IF(EmInfo!A15="","",EmInfo!A15)</f>
        <v>Nom31</v>
      </c>
      <c r="B15" s="25" t="str">
        <f>IF(EmInfo!B15="","",EmInfo!B15)</f>
        <v>Prénom31</v>
      </c>
      <c r="C15" s="56">
        <f>IF(EmInfo!C15="","",EmInfo!C15)</f>
        <v>42128</v>
      </c>
      <c r="D15" s="88">
        <f>IF(EmInfo!D15="","",EmInfo!D15)</f>
        <v>0.66666666666666663</v>
      </c>
      <c r="E15" s="88">
        <f>IF(EmInfo!E15="","",EmInfo!E15)</f>
        <v>0.68055555555555547</v>
      </c>
      <c r="F15" s="23"/>
    </row>
    <row r="16" spans="1:6" ht="28.5" customHeight="1" x14ac:dyDescent="0.3">
      <c r="A16" s="25" t="str">
        <f>IF(EmInfo!A16="","",EmInfo!A16)</f>
        <v>Nom32</v>
      </c>
      <c r="B16" s="25" t="str">
        <f>IF(EmInfo!B16="","",EmInfo!B16)</f>
        <v>Prénom32</v>
      </c>
      <c r="C16" s="56">
        <f>IF(EmInfo!C16="","",EmInfo!C16)</f>
        <v>42135</v>
      </c>
      <c r="D16" s="88">
        <f>IF(EmInfo!D16="","",EmInfo!D16)</f>
        <v>0.66666666666666663</v>
      </c>
      <c r="E16" s="88">
        <f>IF(EmInfo!E16="","",EmInfo!E16)</f>
        <v>0.68055555555555547</v>
      </c>
      <c r="F16" s="23"/>
    </row>
    <row r="17" spans="1:6" ht="28.5" customHeight="1" x14ac:dyDescent="0.3">
      <c r="A17" s="25" t="str">
        <f>IF(EmInfo!A17="","",EmInfo!A17)</f>
        <v>Nom33</v>
      </c>
      <c r="B17" s="25" t="str">
        <f>IF(EmInfo!B17="","",EmInfo!B17)</f>
        <v>Prénom33</v>
      </c>
      <c r="C17" s="56">
        <f>IF(EmInfo!C17="","",EmInfo!C17)</f>
        <v>42130</v>
      </c>
      <c r="D17" s="88">
        <f>IF(EmInfo!D17="","",EmInfo!D17)</f>
        <v>0.60416666666666663</v>
      </c>
      <c r="E17" s="88">
        <f>IF(EmInfo!E17="","",EmInfo!E17)</f>
        <v>0.61805555555555547</v>
      </c>
      <c r="F17" s="23"/>
    </row>
    <row r="18" spans="1:6" ht="28.5" customHeight="1" x14ac:dyDescent="0.3">
      <c r="A18" s="25" t="str">
        <f>IF(EmInfo!A18="","",EmInfo!A18)</f>
        <v>Nom34</v>
      </c>
      <c r="B18" s="25" t="str">
        <f>IF(EmInfo!B18="","",EmInfo!B18)</f>
        <v>Prénom34</v>
      </c>
      <c r="C18" s="56">
        <f>IF(EmInfo!C18="","",EmInfo!C18)</f>
        <v>42130</v>
      </c>
      <c r="D18" s="88">
        <f>IF(EmInfo!D18="","",EmInfo!D18)</f>
        <v>0.625</v>
      </c>
      <c r="E18" s="88">
        <f>IF(EmInfo!E18="","",EmInfo!E18)</f>
        <v>0.63888888888888884</v>
      </c>
      <c r="F18" s="23"/>
    </row>
    <row r="19" spans="1:6" ht="28.5" customHeight="1" x14ac:dyDescent="0.3">
      <c r="A19" s="25" t="str">
        <f>IF(EmInfo!A19="","",EmInfo!A19)</f>
        <v>Nom35</v>
      </c>
      <c r="B19" s="25" t="str">
        <f>IF(EmInfo!B19="","",EmInfo!B19)</f>
        <v>Prénom35</v>
      </c>
      <c r="C19" s="56">
        <f>IF(EmInfo!C19="","",EmInfo!C19)</f>
        <v>42123</v>
      </c>
      <c r="D19" s="88">
        <f>IF(EmInfo!D19="","",EmInfo!D19)</f>
        <v>0.60069444444444442</v>
      </c>
      <c r="E19" s="88">
        <f>IF(EmInfo!E19="","",EmInfo!E19)</f>
        <v>0.61458333333333326</v>
      </c>
      <c r="F19" s="23"/>
    </row>
    <row r="20" spans="1:6" ht="28.5" customHeight="1" x14ac:dyDescent="0.3">
      <c r="A20" s="25" t="str">
        <f>IF(EmInfo!A20="","",EmInfo!A20)</f>
        <v>Nom36</v>
      </c>
      <c r="B20" s="25" t="str">
        <f>IF(EmInfo!B20="","",EmInfo!B20)</f>
        <v>Prénom36</v>
      </c>
      <c r="C20" s="56">
        <f>IF(EmInfo!C20="","",EmInfo!C20)</f>
        <v>42130</v>
      </c>
      <c r="D20" s="88">
        <f>IF(EmInfo!D20="","",EmInfo!D20)</f>
        <v>0.65972222222222221</v>
      </c>
      <c r="E20" s="88">
        <f>IF(EmInfo!E20="","",EmInfo!E20)</f>
        <v>0.67361111111111105</v>
      </c>
      <c r="F20" s="23"/>
    </row>
    <row r="21" spans="1:6" ht="28.5" customHeight="1" x14ac:dyDescent="0.3">
      <c r="A21" s="25" t="str">
        <f>IF(EmInfo!A21="","",EmInfo!A21)</f>
        <v>Nom37</v>
      </c>
      <c r="B21" s="25" t="str">
        <f>IF(EmInfo!B21="","",EmInfo!B21)</f>
        <v>Prénom37</v>
      </c>
      <c r="C21" s="56">
        <f>IF(EmInfo!C21="","",EmInfo!C21)</f>
        <v>42137</v>
      </c>
      <c r="D21" s="88">
        <f>IF(EmInfo!D21="","",EmInfo!D21)</f>
        <v>0.66666666666666663</v>
      </c>
      <c r="E21" s="88">
        <f>IF(EmInfo!E21="","",EmInfo!E21)</f>
        <v>0.68055555555555547</v>
      </c>
      <c r="F21" s="23"/>
    </row>
    <row r="22" spans="1:6" ht="28.5" customHeight="1" x14ac:dyDescent="0.3">
      <c r="A22" s="25" t="str">
        <f>IF(EmInfo!A22="","",EmInfo!A22)</f>
        <v>Nom38</v>
      </c>
      <c r="B22" s="25" t="str">
        <f>IF(EmInfo!B22="","",EmInfo!B22)</f>
        <v>Prénom38</v>
      </c>
      <c r="C22" s="56">
        <f>IF(EmInfo!C22="","",EmInfo!C22)</f>
        <v>42139</v>
      </c>
      <c r="D22" s="88">
        <f>IF(EmInfo!D22="","",EmInfo!D22)</f>
        <v>0.375</v>
      </c>
      <c r="E22" s="88">
        <f>IF(EmInfo!E22="","",EmInfo!E22)</f>
        <v>0.3888888888888889</v>
      </c>
      <c r="F22" s="23"/>
    </row>
    <row r="23" spans="1:6" ht="28.5" customHeight="1" x14ac:dyDescent="0.3">
      <c r="A23" s="25" t="str">
        <f>IF(EmInfo!A23="","",EmInfo!A23)</f>
        <v>Nom39</v>
      </c>
      <c r="B23" s="25" t="str">
        <f>IF(EmInfo!B23="","",EmInfo!B23)</f>
        <v>Prénom39</v>
      </c>
      <c r="C23" s="56">
        <f>IF(EmInfo!C23="","",EmInfo!C23)</f>
        <v>42128</v>
      </c>
      <c r="D23" s="88">
        <f>IF(EmInfo!D23="","",EmInfo!D23)</f>
        <v>0.47569444444444442</v>
      </c>
      <c r="E23" s="88">
        <f>IF(EmInfo!E23="","",EmInfo!E23)</f>
        <v>0.48958333333333331</v>
      </c>
      <c r="F23" s="23"/>
    </row>
    <row r="24" spans="1:6" ht="28.5" customHeight="1" x14ac:dyDescent="0.3">
      <c r="A24" s="25" t="str">
        <f>IF(EmInfo!A24="","",EmInfo!A24)</f>
        <v>Nom40</v>
      </c>
      <c r="B24" s="25" t="str">
        <f>IF(EmInfo!B24="","",EmInfo!B24)</f>
        <v>Prénom40</v>
      </c>
      <c r="C24" s="56">
        <f>IF(EmInfo!C24="","",EmInfo!C24)</f>
        <v>42130</v>
      </c>
      <c r="D24" s="88">
        <f>IF(EmInfo!D24="","",EmInfo!D24)</f>
        <v>0.58333333333333337</v>
      </c>
      <c r="E24" s="88">
        <f>IF(EmInfo!E24="","",EmInfo!E24)</f>
        <v>0.59722222222222221</v>
      </c>
      <c r="F24" s="23"/>
    </row>
    <row r="25" spans="1:6" ht="28.5" customHeight="1" x14ac:dyDescent="0.3">
      <c r="A25" s="25" t="str">
        <f>IF(EmInfo!A25="","",EmInfo!A25)</f>
        <v>Nom41</v>
      </c>
      <c r="B25" s="25" t="str">
        <f>IF(EmInfo!B25="","",EmInfo!B25)</f>
        <v>Prénom41</v>
      </c>
      <c r="C25" s="56">
        <f>IF(EmInfo!C25="","",EmInfo!C25)</f>
        <v>42138</v>
      </c>
      <c r="D25" s="88">
        <f>IF(EmInfo!D25="","",EmInfo!D25)</f>
        <v>0.58333333333333337</v>
      </c>
      <c r="E25" s="88">
        <f>IF(EmInfo!E25="","",EmInfo!E25)</f>
        <v>0.59722222222222221</v>
      </c>
      <c r="F25" s="23"/>
    </row>
    <row r="26" spans="1:6" ht="28.5" customHeight="1" x14ac:dyDescent="0.3">
      <c r="A26" s="25" t="str">
        <f>IF(EmInfo!A26="","",EmInfo!A26)</f>
        <v>Nom42</v>
      </c>
      <c r="B26" s="25" t="str">
        <f>IF(EmInfo!B26="","",EmInfo!B26)</f>
        <v>Prénom42</v>
      </c>
      <c r="C26" s="56">
        <f>IF(EmInfo!C26="","",EmInfo!C26)</f>
        <v>42137</v>
      </c>
      <c r="D26" s="88">
        <f>IF(EmInfo!D26="","",EmInfo!D26)</f>
        <v>0.625</v>
      </c>
      <c r="E26" s="88">
        <f>IF(EmInfo!E26="","",EmInfo!E26)</f>
        <v>0.63888888888888884</v>
      </c>
      <c r="F26" s="23"/>
    </row>
    <row r="27" spans="1:6" ht="28.5" customHeight="1" x14ac:dyDescent="0.3">
      <c r="A27" s="25" t="str">
        <f>IF(EmInfo!A27="","",EmInfo!A27)</f>
        <v>Nom43</v>
      </c>
      <c r="B27" s="25" t="str">
        <f>IF(EmInfo!B27="","",EmInfo!B27)</f>
        <v>Prénom43</v>
      </c>
      <c r="C27" s="56">
        <f>IF(EmInfo!C27="","",EmInfo!C27)</f>
        <v>42135</v>
      </c>
      <c r="D27" s="88">
        <f>IF(EmInfo!D27="","",EmInfo!D27)</f>
        <v>0.45833333333333331</v>
      </c>
      <c r="E27" s="88">
        <f>IF(EmInfo!E27="","",EmInfo!E27)</f>
        <v>0.47222222222222221</v>
      </c>
      <c r="F27" s="23"/>
    </row>
    <row r="28" spans="1:6" ht="28.5" customHeight="1" x14ac:dyDescent="0.3">
      <c r="A28" s="25" t="str">
        <f>IF(EmInfo!A28="","",EmInfo!A28)</f>
        <v>Nom44</v>
      </c>
      <c r="B28" s="25" t="str">
        <f>IF(EmInfo!B28="","",EmInfo!B28)</f>
        <v>Prénom44</v>
      </c>
      <c r="C28" s="56">
        <f>IF(EmInfo!C28="","",EmInfo!C28)</f>
        <v>42135</v>
      </c>
      <c r="D28" s="88">
        <f>IF(EmInfo!D28="","",EmInfo!D28)</f>
        <v>0.47222222222222227</v>
      </c>
      <c r="E28" s="88">
        <f>IF(EmInfo!E28="","",EmInfo!E28)</f>
        <v>0.48611111111111116</v>
      </c>
      <c r="F28" s="23"/>
    </row>
    <row r="29" spans="1:6" ht="28.5" customHeight="1" x14ac:dyDescent="0.3">
      <c r="A29" s="25" t="str">
        <f>IF(EmInfo!A29="","",EmInfo!A29)</f>
        <v>Nom45</v>
      </c>
      <c r="B29" s="25" t="str">
        <f>IF(EmInfo!B29="","",EmInfo!B29)</f>
        <v>Prénom45</v>
      </c>
      <c r="C29" s="56">
        <f>IF(EmInfo!C29="","",EmInfo!C29)</f>
        <v>42135</v>
      </c>
      <c r="D29" s="88">
        <f>IF(EmInfo!D29="","",EmInfo!D29)</f>
        <v>0.4861111111111111</v>
      </c>
      <c r="E29" s="88">
        <f>IF(EmInfo!E29="","",EmInfo!E29)</f>
        <v>0.5</v>
      </c>
      <c r="F29" s="23"/>
    </row>
    <row r="30" spans="1:6" ht="28.5" customHeight="1" x14ac:dyDescent="0.3">
      <c r="A30" s="25" t="str">
        <f>IF(EmInfo!A30="","",EmInfo!A30)</f>
        <v>Nom46</v>
      </c>
      <c r="B30" s="25" t="str">
        <f>IF(EmInfo!B30="","",EmInfo!B30)</f>
        <v>Prénom46</v>
      </c>
      <c r="C30" s="56">
        <f>IF(EmInfo!C30="","",EmInfo!C30)</f>
        <v>42137</v>
      </c>
      <c r="D30" s="88">
        <f>IF(EmInfo!D30="","",EmInfo!D30)</f>
        <v>0.64583333333333337</v>
      </c>
      <c r="E30" s="88">
        <f>IF(EmInfo!E30="","",EmInfo!E30)</f>
        <v>0.65972222222222221</v>
      </c>
      <c r="F30" s="23"/>
    </row>
    <row r="31" spans="1:6" ht="28.5" customHeight="1" x14ac:dyDescent="0.3">
      <c r="A31" s="25" t="str">
        <f>IF(EmInfo!A31="","",EmInfo!A31)</f>
        <v/>
      </c>
      <c r="B31" s="25" t="str">
        <f>IF(EmInfo!B31="","",EmInfo!B31)</f>
        <v/>
      </c>
      <c r="C31" s="56" t="str">
        <f>IF(EmInfo!C31="","",EmInfo!C31)</f>
        <v/>
      </c>
      <c r="D31" s="88" t="str">
        <f>IF(EmInfo!D31="","",EmInfo!D31)</f>
        <v/>
      </c>
      <c r="E31" s="88" t="str">
        <f>IF(EmInfo!E31="","",EmInfo!E31)</f>
        <v/>
      </c>
      <c r="F31" s="23"/>
    </row>
    <row r="32" spans="1:6" ht="28.5" customHeight="1" x14ac:dyDescent="0.3">
      <c r="A32" s="25" t="str">
        <f>IF(EmInfo!A32="","",EmInfo!A32)</f>
        <v/>
      </c>
      <c r="B32" s="25" t="str">
        <f>IF(EmInfo!B32="","",EmInfo!B32)</f>
        <v/>
      </c>
      <c r="C32" s="56" t="str">
        <f>IF(EmInfo!C32="","",EmInfo!C32)</f>
        <v/>
      </c>
      <c r="D32" s="88" t="str">
        <f>IF(EmInfo!D32="","",EmInfo!D32)</f>
        <v/>
      </c>
      <c r="E32" s="88" t="str">
        <f>IF(EmInfo!E32="","",EmInfo!E32)</f>
        <v/>
      </c>
      <c r="F32" s="23"/>
    </row>
    <row r="33" spans="1:6" ht="28.5" customHeight="1" x14ac:dyDescent="0.3">
      <c r="A33" s="25" t="str">
        <f>IF(EmInfo!A33="","",EmInfo!A33)</f>
        <v/>
      </c>
      <c r="B33" s="25" t="str">
        <f>IF(EmInfo!B33="","",EmInfo!B33)</f>
        <v/>
      </c>
      <c r="C33" s="56" t="str">
        <f>IF(EmInfo!C33="","",EmInfo!C33)</f>
        <v/>
      </c>
      <c r="D33" s="88" t="str">
        <f>IF(EmInfo!D33="","",EmInfo!D33)</f>
        <v/>
      </c>
      <c r="E33" s="88" t="str">
        <f>IF(EmInfo!E33="","",EmInfo!E33)</f>
        <v/>
      </c>
      <c r="F33" s="23"/>
    </row>
    <row r="34" spans="1:6" ht="28.5" customHeight="1" x14ac:dyDescent="0.3">
      <c r="A34" s="25" t="str">
        <f>IF(EmInfo!A34="","",EmInfo!A34)</f>
        <v/>
      </c>
      <c r="B34" s="25" t="str">
        <f>IF(EmInfo!B34="","",EmInfo!B34)</f>
        <v/>
      </c>
      <c r="C34" s="56" t="str">
        <f>IF(EmInfo!C34="","",EmInfo!C34)</f>
        <v/>
      </c>
      <c r="D34" s="88" t="str">
        <f>IF(EmInfo!D34="","",EmInfo!D34)</f>
        <v/>
      </c>
      <c r="E34" s="88" t="str">
        <f>IF(EmInfo!E34="","",EmInfo!E34)</f>
        <v/>
      </c>
      <c r="F34" s="23"/>
    </row>
    <row r="35" spans="1:6" ht="28.5" customHeight="1" x14ac:dyDescent="0.3">
      <c r="A35" s="25" t="str">
        <f>IF(EmInfo!A35="","",EmInfo!A35)</f>
        <v/>
      </c>
      <c r="B35" s="25" t="str">
        <f>IF(EmInfo!B35="","",EmInfo!B35)</f>
        <v/>
      </c>
      <c r="C35" s="56" t="str">
        <f>IF(EmInfo!C35="","",EmInfo!C35)</f>
        <v/>
      </c>
      <c r="D35" s="88" t="str">
        <f>IF(EmInfo!D35="","",EmInfo!D35)</f>
        <v/>
      </c>
      <c r="E35" s="88" t="str">
        <f>IF(EmInfo!E35="","",EmInfo!E35)</f>
        <v/>
      </c>
      <c r="F35" s="23"/>
    </row>
    <row r="36" spans="1:6" ht="28.5" customHeight="1" x14ac:dyDescent="0.3">
      <c r="A36" s="25" t="str">
        <f>IF(EmInfo!A36="","",EmInfo!A36)</f>
        <v/>
      </c>
      <c r="B36" s="25" t="str">
        <f>IF(EmInfo!B36="","",EmInfo!B36)</f>
        <v/>
      </c>
      <c r="C36" s="56" t="str">
        <f>IF(EmInfo!C36="","",EmInfo!C36)</f>
        <v/>
      </c>
      <c r="D36" s="88" t="str">
        <f>IF(EmInfo!D36="","",EmInfo!D36)</f>
        <v/>
      </c>
      <c r="E36" s="88" t="str">
        <f>IF(EmInfo!E36="","",EmInfo!E36)</f>
        <v/>
      </c>
      <c r="F36" s="23"/>
    </row>
    <row r="37" spans="1:6" ht="28.5" customHeight="1" x14ac:dyDescent="0.3">
      <c r="A37" s="25" t="str">
        <f>IF(EmInfo!A37="","",EmInfo!A37)</f>
        <v/>
      </c>
      <c r="B37" s="25" t="str">
        <f>IF(EmInfo!B37="","",EmInfo!B37)</f>
        <v/>
      </c>
      <c r="C37" s="56" t="str">
        <f>IF(EmInfo!C37="","",EmInfo!C37)</f>
        <v/>
      </c>
      <c r="D37" s="88" t="str">
        <f>IF(EmInfo!D37="","",EmInfo!D37)</f>
        <v/>
      </c>
      <c r="E37" s="88" t="str">
        <f>IF(EmInfo!E37="","",EmInfo!E37)</f>
        <v/>
      </c>
      <c r="F37" s="23"/>
    </row>
    <row r="38" spans="1:6" ht="28.5" customHeight="1" x14ac:dyDescent="0.3">
      <c r="A38" s="25" t="str">
        <f>IF(EmInfo!A38="","",EmInfo!A38)</f>
        <v/>
      </c>
      <c r="B38" s="25" t="str">
        <f>IF(EmInfo!B38="","",EmInfo!B38)</f>
        <v/>
      </c>
      <c r="C38" s="56" t="str">
        <f>IF(EmInfo!C38="","",EmInfo!C38)</f>
        <v/>
      </c>
      <c r="D38" s="88" t="str">
        <f>IF(EmInfo!D38="","",EmInfo!D38)</f>
        <v/>
      </c>
      <c r="E38" s="88" t="str">
        <f>IF(EmInfo!E38="","",EmInfo!E38)</f>
        <v/>
      </c>
      <c r="F38" s="23"/>
    </row>
    <row r="39" spans="1:6" ht="28.5" customHeight="1" x14ac:dyDescent="0.3">
      <c r="A39" s="25" t="str">
        <f>IF(EmInfo!A39="","",EmInfo!A39)</f>
        <v/>
      </c>
      <c r="B39" s="25" t="str">
        <f>IF(EmInfo!B39="","",EmInfo!B39)</f>
        <v/>
      </c>
      <c r="C39" s="56" t="str">
        <f>IF(EmInfo!C39="","",EmInfo!C39)</f>
        <v/>
      </c>
      <c r="D39" s="88" t="str">
        <f>IF(EmInfo!D39="","",EmInfo!D39)</f>
        <v/>
      </c>
      <c r="E39" s="88" t="str">
        <f>IF(EmInfo!E39="","",EmInfo!E39)</f>
        <v/>
      </c>
      <c r="F39" s="23"/>
    </row>
    <row r="40" spans="1:6" ht="28.5" customHeight="1" x14ac:dyDescent="0.3">
      <c r="A40" s="25" t="str">
        <f>IF(EmInfo!A40="","",EmInfo!A40)</f>
        <v/>
      </c>
      <c r="B40" s="25" t="str">
        <f>IF(EmInfo!B40="","",EmInfo!B40)</f>
        <v/>
      </c>
      <c r="C40" s="56" t="str">
        <f>IF(EmInfo!C40="","",EmInfo!C40)</f>
        <v/>
      </c>
      <c r="D40" s="88" t="str">
        <f>IF(EmInfo!D40="","",EmInfo!D40)</f>
        <v/>
      </c>
      <c r="E40" s="88" t="str">
        <f>IF(EmInfo!E40="","",EmInfo!E40)</f>
        <v/>
      </c>
      <c r="F40" s="23"/>
    </row>
    <row r="41" spans="1:6" ht="28.5" customHeight="1" x14ac:dyDescent="0.3">
      <c r="A41" s="25" t="str">
        <f>IF(EmInfo!A41="","",EmInfo!A41)</f>
        <v/>
      </c>
      <c r="B41" s="25" t="str">
        <f>IF(EmInfo!B41="","",EmInfo!B41)</f>
        <v/>
      </c>
      <c r="C41" s="56" t="str">
        <f>IF(EmInfo!C41="","",EmInfo!C41)</f>
        <v/>
      </c>
      <c r="D41" s="88" t="str">
        <f>IF(EmInfo!D41="","",EmInfo!D41)</f>
        <v/>
      </c>
      <c r="E41" s="88" t="str">
        <f>IF(EmInfo!E41="","",EmInfo!E41)</f>
        <v/>
      </c>
      <c r="F41" s="23"/>
    </row>
    <row r="42" spans="1:6" ht="28.5" customHeight="1" x14ac:dyDescent="0.3">
      <c r="A42" s="25" t="str">
        <f>IF(EmInfo!A42="","",EmInfo!A42)</f>
        <v/>
      </c>
      <c r="B42" s="25" t="str">
        <f>IF(EmInfo!B42="","",EmInfo!B42)</f>
        <v/>
      </c>
      <c r="C42" s="56" t="str">
        <f>IF(EmInfo!C42="","",EmInfo!C42)</f>
        <v/>
      </c>
      <c r="D42" s="88" t="str">
        <f>IF(EmInfo!D42="","",EmInfo!D42)</f>
        <v/>
      </c>
      <c r="E42" s="88" t="str">
        <f>IF(EmInfo!E42="","",EmInfo!E42)</f>
        <v/>
      </c>
      <c r="F42" s="23"/>
    </row>
    <row r="43" spans="1:6" ht="28.5" customHeight="1" x14ac:dyDescent="0.3">
      <c r="A43" s="25" t="str">
        <f>IF(EmInfo!A43="","",EmInfo!A43)</f>
        <v/>
      </c>
      <c r="B43" s="25" t="str">
        <f>IF(EmInfo!B43="","",EmInfo!B43)</f>
        <v/>
      </c>
      <c r="C43" s="56" t="str">
        <f>IF(EmInfo!C43="","",EmInfo!C43)</f>
        <v/>
      </c>
      <c r="D43" s="88" t="str">
        <f>IF(EmInfo!D43="","",EmInfo!D43)</f>
        <v/>
      </c>
      <c r="E43" s="88" t="str">
        <f>IF(EmInfo!E43="","",EmInfo!E43)</f>
        <v/>
      </c>
      <c r="F43" s="23"/>
    </row>
    <row r="44" spans="1:6" ht="28.5" customHeight="1" x14ac:dyDescent="0.3">
      <c r="A44" s="25" t="str">
        <f>IF(EmInfo!A44="","",EmInfo!A44)</f>
        <v/>
      </c>
      <c r="B44" s="25" t="str">
        <f>IF(EmInfo!B44="","",EmInfo!B44)</f>
        <v/>
      </c>
      <c r="C44" s="56" t="str">
        <f>IF(EmInfo!C44="","",EmInfo!C44)</f>
        <v/>
      </c>
      <c r="D44" s="88" t="str">
        <f>IF(EmInfo!D44="","",EmInfo!D44)</f>
        <v/>
      </c>
      <c r="E44" s="88" t="str">
        <f>IF(EmInfo!E44="","",EmInfo!E44)</f>
        <v/>
      </c>
      <c r="F44" s="23"/>
    </row>
    <row r="45" spans="1:6" ht="28.5" customHeight="1" x14ac:dyDescent="0.3">
      <c r="A45" s="25" t="str">
        <f>IF(EmInfo!A45="","",EmInfo!A45)</f>
        <v/>
      </c>
      <c r="B45" s="25" t="str">
        <f>IF(EmInfo!B45="","",EmInfo!B45)</f>
        <v/>
      </c>
      <c r="C45" s="56" t="str">
        <f>IF(EmInfo!C45="","",EmInfo!C45)</f>
        <v/>
      </c>
      <c r="D45" s="88" t="str">
        <f>IF(EmInfo!D45="","",EmInfo!D45)</f>
        <v/>
      </c>
      <c r="E45" s="88" t="str">
        <f>IF(EmInfo!E45="","",EmInfo!E45)</f>
        <v/>
      </c>
      <c r="F45" s="23"/>
    </row>
    <row r="46" spans="1:6" ht="28.5" customHeight="1" x14ac:dyDescent="0.3">
      <c r="A46" s="25" t="str">
        <f>IF(EmInfo!A46="","",EmInfo!A46)</f>
        <v/>
      </c>
      <c r="B46" s="25" t="str">
        <f>IF(EmInfo!B46="","",EmInfo!B46)</f>
        <v/>
      </c>
      <c r="C46" s="56" t="str">
        <f>IF(EmInfo!C46="","",EmInfo!C46)</f>
        <v/>
      </c>
      <c r="D46" s="88" t="str">
        <f>IF(EmInfo!D46="","",EmInfo!D46)</f>
        <v/>
      </c>
      <c r="E46" s="88" t="str">
        <f>IF(EmInfo!E46="","",EmInfo!E46)</f>
        <v/>
      </c>
      <c r="F46" s="23"/>
    </row>
    <row r="47" spans="1:6" ht="28.5" customHeight="1" x14ac:dyDescent="0.3">
      <c r="A47" s="25" t="str">
        <f>IF(EmInfo!A47="","",EmInfo!A47)</f>
        <v/>
      </c>
      <c r="B47" s="25" t="str">
        <f>IF(EmInfo!B47="","",EmInfo!B47)</f>
        <v/>
      </c>
      <c r="C47" s="56" t="str">
        <f>IF(EmInfo!C47="","",EmInfo!C47)</f>
        <v/>
      </c>
      <c r="D47" s="88" t="str">
        <f>IF(EmInfo!D47="","",EmInfo!D47)</f>
        <v/>
      </c>
      <c r="E47" s="88" t="str">
        <f>IF(EmInfo!E47="","",EmInfo!E47)</f>
        <v/>
      </c>
      <c r="F47" s="23"/>
    </row>
    <row r="48" spans="1:6" ht="28.5" customHeight="1" x14ac:dyDescent="0.3">
      <c r="A48" s="25" t="str">
        <f>IF(EmInfo!A48="","",EmInfo!A48)</f>
        <v/>
      </c>
      <c r="B48" s="25" t="str">
        <f>IF(EmInfo!B48="","",EmInfo!B48)</f>
        <v/>
      </c>
      <c r="C48" s="56" t="str">
        <f>IF(EmInfo!C48="","",EmInfo!C48)</f>
        <v/>
      </c>
      <c r="D48" s="88" t="str">
        <f>IF(EmInfo!D48="","",EmInfo!D48)</f>
        <v/>
      </c>
      <c r="E48" s="88" t="str">
        <f>IF(EmInfo!E48="","",EmInfo!E48)</f>
        <v/>
      </c>
      <c r="F48" s="23"/>
    </row>
    <row r="49" spans="1:6" ht="28.5" customHeight="1" x14ac:dyDescent="0.3">
      <c r="A49" s="25" t="str">
        <f>IF(EmInfo!A49="","",EmInfo!A49)</f>
        <v/>
      </c>
      <c r="B49" s="25" t="str">
        <f>IF(EmInfo!B49="","",EmInfo!B49)</f>
        <v/>
      </c>
      <c r="C49" s="56" t="str">
        <f>IF(EmInfo!C49="","",EmInfo!C49)</f>
        <v/>
      </c>
      <c r="D49" s="88" t="str">
        <f>IF(EmInfo!D49="","",EmInfo!D49)</f>
        <v/>
      </c>
      <c r="E49" s="88" t="str">
        <f>IF(EmInfo!E49="","",EmInfo!E49)</f>
        <v/>
      </c>
      <c r="F49" s="23"/>
    </row>
    <row r="50" spans="1:6" ht="28.5" customHeight="1" x14ac:dyDescent="0.3">
      <c r="A50" s="25" t="str">
        <f>IF(EmInfo!A50="","",EmInfo!A50)</f>
        <v/>
      </c>
      <c r="B50" s="25" t="str">
        <f>IF(EmInfo!B50="","",EmInfo!B50)</f>
        <v/>
      </c>
      <c r="C50" s="56" t="str">
        <f>IF(EmInfo!C50="","",EmInfo!C50)</f>
        <v/>
      </c>
      <c r="D50" s="88" t="str">
        <f>IF(EmInfo!D50="","",EmInfo!D50)</f>
        <v/>
      </c>
      <c r="E50" s="88" t="str">
        <f>IF(EmInfo!E50="","",EmInfo!E50)</f>
        <v/>
      </c>
      <c r="F50" s="23"/>
    </row>
    <row r="51" spans="1:6" ht="28.5" customHeight="1" x14ac:dyDescent="0.3">
      <c r="A51" s="25" t="str">
        <f>IF(EmInfo!A51="","",EmInfo!A51)</f>
        <v/>
      </c>
      <c r="B51" s="25" t="str">
        <f>IF(EmInfo!B51="","",EmInfo!B51)</f>
        <v/>
      </c>
      <c r="C51" s="56" t="str">
        <f>IF(EmInfo!C51="","",EmInfo!C51)</f>
        <v/>
      </c>
      <c r="D51" s="88" t="str">
        <f>IF(EmInfo!D51="","",EmInfo!D51)</f>
        <v/>
      </c>
      <c r="E51" s="88" t="str">
        <f>IF(EmInfo!E51="","",EmInfo!E51)</f>
        <v/>
      </c>
      <c r="F51" s="23"/>
    </row>
    <row r="52" spans="1:6" ht="28.5" customHeight="1" x14ac:dyDescent="0.3">
      <c r="A52" s="25" t="str">
        <f>IF(EmInfo!A52="","",EmInfo!A52)</f>
        <v/>
      </c>
      <c r="B52" s="25" t="str">
        <f>IF(EmInfo!B52="","",EmInfo!B52)</f>
        <v/>
      </c>
      <c r="C52" s="56" t="str">
        <f>IF(EmInfo!C52="","",EmInfo!C52)</f>
        <v/>
      </c>
      <c r="D52" s="88" t="str">
        <f>IF(EmInfo!D52="","",EmInfo!D52)</f>
        <v/>
      </c>
      <c r="E52" s="88" t="str">
        <f>IF(EmInfo!E52="","",EmInfo!E52)</f>
        <v/>
      </c>
      <c r="F52" s="23"/>
    </row>
  </sheetData>
  <mergeCells count="1">
    <mergeCell ref="D3:F3"/>
  </mergeCells>
  <conditionalFormatting sqref="A11:F52">
    <cfRule type="expression" dxfId="0" priority="1">
      <formula>$A11&lt;&gt;""</formula>
    </cfRule>
  </conditionalFormatting>
  <pageMargins left="0.6692913385826772" right="0.23622047244094491" top="0.47244094488188981" bottom="0.43307086614173229" header="0.31496062992125984" footer="0.23622047244094491"/>
  <pageSetup paperSize="9" orientation="landscape" horizontalDpi="1200" verticalDpi="1200" r:id="rId1"/>
  <headerFooter>
    <oddFooter>&amp;L&amp;8Imprimé le &amp;D à &amp;T&amp;C&amp;P / &amp;N&amp;R&amp;F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liste</vt:lpstr>
      <vt:lpstr>Parametrage</vt:lpstr>
      <vt:lpstr>Accueil</vt:lpstr>
      <vt:lpstr>EmInfo</vt:lpstr>
      <vt:lpstr>EmCCF</vt:lpstr>
      <vt:lpstr>Classe</vt:lpstr>
      <vt:lpstr>ClassesCCF</vt:lpstr>
      <vt:lpstr>DebAM</vt:lpstr>
      <vt:lpstr>DebPM</vt:lpstr>
      <vt:lpstr>FinAM</vt:lpstr>
      <vt:lpstr>FinPM</vt:lpstr>
      <vt:lpstr>EmCCF!Impression_des_titres</vt:lpstr>
      <vt:lpstr>EmInfo!Impression_des_titres</vt:lpstr>
      <vt:lpstr>Info</vt:lpstr>
      <vt:lpstr>LienAgenda</vt:lpstr>
      <vt:lpstr>TitreMatieres</vt:lpstr>
      <vt:lpstr>Accueil!Zone_d_impression</vt:lpstr>
      <vt:lpstr>EmCCF!Zone_d_impression</vt:lpstr>
      <vt:lpstr>EmInfo!Zone_d_impression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utilisateur</cp:lastModifiedBy>
  <cp:lastPrinted>2015-04-13T11:35:23Z</cp:lastPrinted>
  <dcterms:created xsi:type="dcterms:W3CDTF">2014-05-24T14:18:56Z</dcterms:created>
  <dcterms:modified xsi:type="dcterms:W3CDTF">2015-04-14T06:33:47Z</dcterms:modified>
</cp:coreProperties>
</file>