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drawings/drawing2.xml" ContentType="application/vnd.openxmlformats-officedocument.drawing+xml"/>
  <Override PartName="/xl/ctrlProps/ctrlProp4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624" codeName="{91AB8045-AFC0-B76E-F17D-A240E00664A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jp\Desktop\"/>
    </mc:Choice>
  </mc:AlternateContent>
  <xr:revisionPtr revIDLastSave="0" documentId="13_ncr:1_{D7AD42A4-F7FF-4F8C-A984-DBD4560A66FC}" xr6:coauthVersionLast="45" xr6:coauthVersionMax="45" xr10:uidLastSave="{00000000-0000-0000-0000-000000000000}"/>
  <bookViews>
    <workbookView xWindow="-120" yWindow="-120" windowWidth="24240" windowHeight="13140" activeTab="1" xr2:uid="{00000000-000D-0000-FFFF-FFFF00000000}"/>
  </bookViews>
  <sheets>
    <sheet name="Bilan" sheetId="1" r:id="rId1"/>
    <sheet name="Resultat " sheetId="2" r:id="rId2"/>
  </sheets>
  <definedNames>
    <definedName name="_xlnm._FilterDatabase" localSheetId="0" hidden="1">Bilan!$J$6:$O$8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B4" i="2" l="1"/>
  <c r="B5" i="2" s="1"/>
  <c r="B6" i="2" s="1"/>
  <c r="B7" i="2" s="1"/>
  <c r="B8" i="2" s="1"/>
  <c r="B9" i="2" s="1"/>
  <c r="B10" i="2" s="1"/>
  <c r="B11" i="2" s="1"/>
  <c r="B12" i="2" s="1"/>
  <c r="B13" i="2" s="1"/>
  <c r="B14" i="2" s="1"/>
  <c r="B15" i="2" s="1"/>
  <c r="B16" i="2" s="1"/>
  <c r="B17" i="2" s="1"/>
  <c r="B18" i="2" s="1"/>
  <c r="B19" i="2" s="1"/>
  <c r="B20" i="2" s="1"/>
  <c r="B21" i="2" s="1"/>
  <c r="B22" i="2" s="1"/>
  <c r="B23" i="2" s="1"/>
  <c r="B24" i="2" s="1"/>
  <c r="B25" i="2" s="1"/>
  <c r="B26" i="2" s="1"/>
  <c r="B27" i="2" s="1"/>
  <c r="B28" i="2" s="1"/>
  <c r="B29" i="2" s="1"/>
  <c r="B30" i="2" s="1"/>
  <c r="B31" i="2" s="1"/>
  <c r="B32" i="2" s="1"/>
  <c r="B33" i="2" s="1"/>
  <c r="B34" i="2" s="1"/>
  <c r="B35" i="2" s="1"/>
  <c r="B36" i="2" s="1"/>
  <c r="B37" i="2" s="1"/>
  <c r="B38" i="2" s="1"/>
  <c r="B39" i="2" s="1"/>
  <c r="B40" i="2" s="1"/>
  <c r="B41" i="2" s="1"/>
  <c r="B42" i="2" s="1"/>
  <c r="B43" i="2" s="1"/>
  <c r="O64" i="1"/>
  <c r="O65" i="1"/>
  <c r="N64" i="1"/>
  <c r="N65" i="1"/>
  <c r="M64" i="1"/>
  <c r="M65" i="1"/>
  <c r="L64" i="1"/>
  <c r="L65" i="1"/>
  <c r="L8" i="1"/>
  <c r="G8" i="1"/>
  <c r="G9" i="1"/>
  <c r="G10" i="1"/>
  <c r="G11" i="1"/>
  <c r="G12" i="1"/>
  <c r="G13" i="1"/>
  <c r="G14" i="1"/>
  <c r="G15" i="1"/>
  <c r="G16" i="1"/>
  <c r="G17" i="1"/>
  <c r="G18" i="1"/>
  <c r="G19" i="1"/>
  <c r="G20" i="1"/>
  <c r="G21" i="1"/>
  <c r="G22" i="1"/>
  <c r="G23" i="1"/>
  <c r="G24" i="1"/>
  <c r="G25" i="1"/>
  <c r="G26" i="1"/>
  <c r="G27" i="1"/>
  <c r="G28" i="1"/>
  <c r="G29" i="1"/>
  <c r="G30" i="1"/>
  <c r="G31" i="1"/>
  <c r="G32" i="1"/>
  <c r="G33" i="1"/>
  <c r="G34" i="1"/>
  <c r="G35" i="1"/>
  <c r="G36" i="1"/>
  <c r="G37" i="1"/>
  <c r="G38" i="1"/>
  <c r="G39" i="1"/>
  <c r="G40" i="1"/>
  <c r="G41" i="1"/>
  <c r="G42" i="1"/>
  <c r="G43" i="1"/>
  <c r="G44" i="1"/>
  <c r="G45" i="1"/>
  <c r="G46" i="1"/>
  <c r="G47" i="1"/>
  <c r="G48" i="1"/>
  <c r="G49" i="1"/>
  <c r="G50" i="1"/>
  <c r="G51" i="1"/>
  <c r="G52" i="1"/>
  <c r="G53" i="1"/>
  <c r="G54" i="1"/>
  <c r="G55" i="1"/>
  <c r="G56" i="1"/>
  <c r="G57" i="1"/>
  <c r="G58" i="1"/>
  <c r="G59" i="1"/>
  <c r="G60" i="1"/>
  <c r="G61" i="1"/>
  <c r="G62" i="1"/>
  <c r="G63" i="1"/>
  <c r="G64" i="1"/>
  <c r="G65" i="1"/>
  <c r="G66" i="1"/>
  <c r="O24" i="1" s="1"/>
  <c r="G67" i="1"/>
  <c r="G68" i="1"/>
  <c r="G69" i="1"/>
  <c r="G70" i="1"/>
  <c r="G71" i="1"/>
  <c r="G72" i="1"/>
  <c r="G73" i="1"/>
  <c r="G74" i="1"/>
  <c r="G75" i="1"/>
  <c r="G76" i="1"/>
  <c r="G77" i="1"/>
  <c r="G78" i="1"/>
  <c r="G79" i="1"/>
  <c r="G80" i="1"/>
  <c r="G81" i="1"/>
  <c r="G82" i="1"/>
  <c r="G83" i="1"/>
  <c r="G84" i="1"/>
  <c r="G85" i="1"/>
  <c r="G86" i="1"/>
  <c r="G87" i="1"/>
  <c r="G88" i="1"/>
  <c r="G89" i="1"/>
  <c r="G90" i="1"/>
  <c r="G91" i="1"/>
  <c r="G92" i="1"/>
  <c r="G93" i="1"/>
  <c r="G94" i="1"/>
  <c r="G95" i="1"/>
  <c r="G96" i="1"/>
  <c r="G97" i="1"/>
  <c r="G98" i="1"/>
  <c r="G99" i="1"/>
  <c r="G100" i="1"/>
  <c r="G101" i="1"/>
  <c r="G102" i="1"/>
  <c r="O33" i="1" s="1"/>
  <c r="G103" i="1"/>
  <c r="O59" i="1" s="1"/>
  <c r="G104" i="1"/>
  <c r="G105" i="1"/>
  <c r="G106" i="1"/>
  <c r="G107" i="1"/>
  <c r="G108" i="1"/>
  <c r="G109" i="1"/>
  <c r="G110" i="1"/>
  <c r="G111" i="1"/>
  <c r="G112" i="1"/>
  <c r="G113" i="1"/>
  <c r="G114" i="1"/>
  <c r="G115" i="1"/>
  <c r="G116" i="1"/>
  <c r="G117" i="1"/>
  <c r="G118" i="1"/>
  <c r="G119" i="1"/>
  <c r="G120" i="1"/>
  <c r="G121" i="1"/>
  <c r="G122" i="1"/>
  <c r="G123" i="1"/>
  <c r="G7" i="1"/>
  <c r="M8" i="1"/>
  <c r="N8" i="1"/>
  <c r="O8" i="1"/>
  <c r="L9" i="1"/>
  <c r="M9" i="1"/>
  <c r="N9" i="1"/>
  <c r="O9" i="1"/>
  <c r="L10" i="1"/>
  <c r="M10" i="1"/>
  <c r="N10" i="1"/>
  <c r="O10" i="1"/>
  <c r="L11" i="1"/>
  <c r="M11" i="1"/>
  <c r="N11" i="1"/>
  <c r="O11" i="1"/>
  <c r="L12" i="1"/>
  <c r="L19" i="1" s="1"/>
  <c r="M12" i="1"/>
  <c r="N12" i="1"/>
  <c r="O12" i="1"/>
  <c r="L13" i="1"/>
  <c r="M13" i="1"/>
  <c r="N13" i="1"/>
  <c r="O13" i="1"/>
  <c r="L14" i="1"/>
  <c r="M14" i="1"/>
  <c r="N14" i="1"/>
  <c r="O14" i="1"/>
  <c r="L15" i="1"/>
  <c r="M15" i="1"/>
  <c r="N15" i="1"/>
  <c r="O15" i="1"/>
  <c r="L16" i="1"/>
  <c r="M16" i="1"/>
  <c r="N16" i="1"/>
  <c r="O16" i="1"/>
  <c r="L17" i="1"/>
  <c r="M17" i="1"/>
  <c r="N17" i="1"/>
  <c r="O17" i="1"/>
  <c r="L18" i="1"/>
  <c r="M18" i="1"/>
  <c r="N18" i="1"/>
  <c r="O18" i="1"/>
  <c r="L24" i="1"/>
  <c r="M24" i="1"/>
  <c r="N24" i="1"/>
  <c r="L25" i="1"/>
  <c r="M25" i="1"/>
  <c r="N25" i="1"/>
  <c r="O25" i="1"/>
  <c r="L26" i="1"/>
  <c r="M26" i="1"/>
  <c r="N26" i="1"/>
  <c r="O26" i="1"/>
  <c r="L32" i="1"/>
  <c r="M32" i="1"/>
  <c r="N32" i="1"/>
  <c r="O32" i="1"/>
  <c r="L33" i="1"/>
  <c r="M33" i="1"/>
  <c r="N33" i="1"/>
  <c r="L34" i="1"/>
  <c r="M34" i="1"/>
  <c r="N34" i="1"/>
  <c r="O34" i="1"/>
  <c r="L35" i="1"/>
  <c r="M35" i="1"/>
  <c r="N35" i="1"/>
  <c r="O35" i="1"/>
  <c r="L36" i="1"/>
  <c r="M36" i="1"/>
  <c r="N36" i="1"/>
  <c r="O36" i="1"/>
  <c r="L37" i="1"/>
  <c r="M37" i="1"/>
  <c r="N37" i="1"/>
  <c r="O37" i="1"/>
  <c r="L38" i="1"/>
  <c r="M38" i="1"/>
  <c r="N38" i="1"/>
  <c r="O38" i="1"/>
  <c r="L39" i="1"/>
  <c r="M39" i="1"/>
  <c r="N39" i="1"/>
  <c r="O39" i="1"/>
  <c r="L40" i="1"/>
  <c r="M40" i="1"/>
  <c r="N40" i="1"/>
  <c r="O40" i="1"/>
  <c r="L41" i="1"/>
  <c r="M41" i="1"/>
  <c r="N41" i="1"/>
  <c r="O41" i="1"/>
  <c r="L42" i="1"/>
  <c r="M42" i="1"/>
  <c r="N42" i="1"/>
  <c r="O42" i="1"/>
  <c r="L43" i="1"/>
  <c r="M43" i="1"/>
  <c r="N43" i="1"/>
  <c r="O43" i="1"/>
  <c r="L49" i="1"/>
  <c r="M49" i="1"/>
  <c r="N49" i="1"/>
  <c r="O49" i="1"/>
  <c r="L50" i="1"/>
  <c r="M50" i="1"/>
  <c r="N50" i="1"/>
  <c r="O50" i="1"/>
  <c r="L51" i="1"/>
  <c r="M51" i="1"/>
  <c r="N51" i="1"/>
  <c r="O51" i="1"/>
  <c r="L59" i="1"/>
  <c r="M59" i="1"/>
  <c r="N59" i="1"/>
  <c r="L60" i="1"/>
  <c r="M60" i="1"/>
  <c r="N60" i="1"/>
  <c r="O60" i="1"/>
  <c r="L61" i="1"/>
  <c r="M61" i="1"/>
  <c r="N61" i="1"/>
  <c r="O61" i="1"/>
  <c r="L62" i="1"/>
  <c r="M62" i="1"/>
  <c r="N62" i="1"/>
  <c r="O62" i="1"/>
  <c r="L63" i="1"/>
  <c r="M63" i="1"/>
  <c r="N63" i="1"/>
  <c r="O63" i="1"/>
  <c r="L66" i="1"/>
  <c r="M66" i="1"/>
  <c r="N66" i="1"/>
  <c r="O66" i="1"/>
  <c r="L67" i="1"/>
  <c r="M67" i="1"/>
  <c r="N67" i="1"/>
  <c r="O67" i="1"/>
  <c r="L68" i="1"/>
  <c r="M68" i="1"/>
  <c r="N68" i="1"/>
  <c r="O68" i="1"/>
  <c r="L69" i="1"/>
  <c r="M69" i="1"/>
  <c r="N69" i="1"/>
  <c r="O69" i="1"/>
  <c r="L70" i="1"/>
  <c r="M70" i="1"/>
  <c r="N70" i="1"/>
  <c r="O70" i="1"/>
  <c r="L71" i="1"/>
  <c r="M71" i="1"/>
  <c r="N71" i="1"/>
  <c r="O71" i="1"/>
  <c r="L72" i="1"/>
  <c r="M72" i="1"/>
  <c r="N72" i="1"/>
  <c r="O72" i="1"/>
  <c r="L73" i="1"/>
  <c r="M73" i="1"/>
  <c r="N73" i="1"/>
  <c r="O73" i="1"/>
  <c r="L74" i="1"/>
  <c r="M74" i="1"/>
  <c r="N74" i="1"/>
  <c r="O74" i="1"/>
  <c r="L75" i="1"/>
  <c r="M75" i="1"/>
  <c r="N75" i="1"/>
  <c r="O75" i="1"/>
  <c r="L76" i="1"/>
  <c r="M76" i="1"/>
  <c r="N76" i="1"/>
  <c r="O76" i="1"/>
  <c r="L77" i="1"/>
  <c r="M77" i="1"/>
  <c r="N77" i="1"/>
  <c r="O77" i="1"/>
  <c r="L78" i="1"/>
  <c r="M78" i="1"/>
  <c r="N78" i="1"/>
  <c r="O78" i="1"/>
  <c r="L84" i="1"/>
  <c r="M84" i="1"/>
  <c r="N84" i="1"/>
  <c r="O84" i="1"/>
  <c r="L85" i="1"/>
  <c r="M85" i="1"/>
  <c r="N85" i="1"/>
  <c r="O85" i="1"/>
  <c r="L86" i="1"/>
  <c r="M86" i="1"/>
  <c r="N86" i="1"/>
  <c r="O86" i="1"/>
  <c r="L27" i="1" l="1"/>
  <c r="N19" i="1"/>
  <c r="L79" i="1"/>
  <c r="O79" i="1"/>
  <c r="N79" i="1"/>
  <c r="M79" i="1"/>
  <c r="L52" i="1"/>
  <c r="L87" i="1"/>
  <c r="L44" i="1"/>
  <c r="M44" i="1"/>
  <c r="O27" i="1"/>
  <c r="N27" i="1"/>
  <c r="O44" i="1"/>
  <c r="M27" i="1"/>
  <c r="O87" i="1"/>
  <c r="O52" i="1"/>
  <c r="N52" i="1"/>
  <c r="N44" i="1"/>
  <c r="M52" i="1"/>
  <c r="N87" i="1"/>
  <c r="M87" i="1"/>
  <c r="M19" i="1"/>
  <c r="O19" i="1"/>
  <c r="N80" i="1" l="1"/>
  <c r="L80" i="1"/>
  <c r="L53" i="1"/>
  <c r="M80" i="1"/>
  <c r="L92" i="1"/>
  <c r="L88" i="1"/>
  <c r="M45" i="1"/>
  <c r="N28" i="1"/>
  <c r="M28" i="1"/>
  <c r="M88" i="1"/>
  <c r="N45" i="1"/>
  <c r="N88" i="1"/>
  <c r="O92" i="1"/>
  <c r="L28" i="1"/>
  <c r="M92" i="1"/>
  <c r="L45" i="1"/>
  <c r="N53" i="1"/>
  <c r="M53" i="1"/>
  <c r="N20" i="1"/>
  <c r="M20" i="1"/>
  <c r="N92" i="1"/>
  <c r="L20" i="1"/>
  <c r="L93" i="1" l="1"/>
  <c r="N93" i="1"/>
  <c r="M93" i="1"/>
</calcChain>
</file>

<file path=xl/sharedStrings.xml><?xml version="1.0" encoding="utf-8"?>
<sst xmlns="http://schemas.openxmlformats.org/spreadsheetml/2006/main" count="1046" uniqueCount="690">
  <si>
    <t>Ne renseignez que le nom de l'aliment, son poids ou le nombre de portions, ainsi que la composition en protéines, glucides et lipides. Le calcul des calories est automatique.</t>
  </si>
  <si>
    <t xml:space="preserve">Ne renseignez que les colonnes "aliment" (à l'aide du menu déroulant) et "poids ou quantité" ; le reste s'effectue automatiquement. </t>
  </si>
  <si>
    <t>Aliment</t>
  </si>
  <si>
    <t>Poids (g) / qté</t>
  </si>
  <si>
    <t>Prot. (g)</t>
  </si>
  <si>
    <t>Glu. (g)</t>
  </si>
  <si>
    <t>Lip. (g)</t>
  </si>
  <si>
    <t>Cal. (kcal)</t>
  </si>
  <si>
    <t>1 portion/unité</t>
  </si>
  <si>
    <t>Petit-déjeuner</t>
  </si>
  <si>
    <t>Protéines</t>
  </si>
  <si>
    <t>Glucides</t>
  </si>
  <si>
    <t>Lipides</t>
  </si>
  <si>
    <t>Calories</t>
  </si>
  <si>
    <t>TOTAUX</t>
  </si>
  <si>
    <t>Collation 1</t>
  </si>
  <si>
    <t>Poids / quantité</t>
  </si>
  <si>
    <t>Déjeuner</t>
  </si>
  <si>
    <t>Collation 2</t>
  </si>
  <si>
    <t>Dîner</t>
  </si>
  <si>
    <t>Collation 3</t>
  </si>
  <si>
    <t>Bilan journée</t>
  </si>
  <si>
    <t>6,4</t>
  </si>
  <si>
    <t>0,5</t>
  </si>
  <si>
    <t>72,7</t>
  </si>
  <si>
    <t>16,8</t>
  </si>
  <si>
    <t>0,8</t>
  </si>
  <si>
    <t>18,5</t>
  </si>
  <si>
    <t>20,4</t>
  </si>
  <si>
    <t>52,5</t>
  </si>
  <si>
    <t>3,5</t>
  </si>
  <si>
    <t>55,8</t>
  </si>
  <si>
    <t>4,4</t>
  </si>
  <si>
    <t>14,4</t>
  </si>
  <si>
    <t>2,4</t>
  </si>
  <si>
    <t>0,3</t>
  </si>
  <si>
    <t>7,5</t>
  </si>
  <si>
    <t>1,8</t>
  </si>
  <si>
    <t>0,04</t>
  </si>
  <si>
    <t>3,4</t>
  </si>
  <si>
    <t>22,7</t>
  </si>
  <si>
    <t>1,3</t>
  </si>
  <si>
    <t>4,3</t>
  </si>
  <si>
    <t>2,5</t>
  </si>
  <si>
    <t>0,6</t>
  </si>
  <si>
    <t>5,5</t>
  </si>
  <si>
    <t>1,07</t>
  </si>
  <si>
    <t>0,4</t>
  </si>
  <si>
    <t>10,5</t>
  </si>
  <si>
    <t>65,6</t>
  </si>
  <si>
    <t>9,6</t>
  </si>
  <si>
    <t>0,74</t>
  </si>
  <si>
    <t>0,01</t>
  </si>
  <si>
    <t>1,5</t>
  </si>
  <si>
    <t>54,8</t>
  </si>
  <si>
    <t>18,7</t>
  </si>
  <si>
    <t>6,62</t>
  </si>
  <si>
    <t>8,36</t>
  </si>
  <si>
    <t>2,6</t>
  </si>
  <si>
    <t>16,5</t>
  </si>
  <si>
    <t>1,7</t>
  </si>
  <si>
    <t>0,9</t>
  </si>
  <si>
    <t>8,75</t>
  </si>
  <si>
    <t>12,35</t>
  </si>
  <si>
    <t>17,5</t>
  </si>
  <si>
    <t>24,7</t>
  </si>
  <si>
    <t>23,5</t>
  </si>
  <si>
    <t>79,8</t>
  </si>
  <si>
    <t>3,9</t>
  </si>
  <si>
    <t>68,5</t>
  </si>
  <si>
    <t>10,8</t>
  </si>
  <si>
    <t>6,7</t>
  </si>
  <si>
    <t>8,5</t>
  </si>
  <si>
    <t>18,9</t>
  </si>
  <si>
    <t>8,6</t>
  </si>
  <si>
    <t>4,5</t>
  </si>
  <si>
    <t>5,7</t>
  </si>
  <si>
    <t>8,3</t>
  </si>
  <si>
    <t>23,9</t>
  </si>
  <si>
    <t>75,8</t>
  </si>
  <si>
    <t>7,3</t>
  </si>
  <si>
    <t>4,8</t>
  </si>
  <si>
    <t>1,4</t>
  </si>
  <si>
    <t>3,3</t>
  </si>
  <si>
    <t>0,7</t>
  </si>
  <si>
    <t>64,3</t>
  </si>
  <si>
    <t>6,5</t>
  </si>
  <si>
    <t>35,16</t>
  </si>
  <si>
    <t>5,8</t>
  </si>
  <si>
    <t>2,3</t>
  </si>
  <si>
    <t>11,9</t>
  </si>
  <si>
    <t>2,9</t>
  </si>
  <si>
    <t>32,7</t>
  </si>
  <si>
    <t>21,5</t>
  </si>
  <si>
    <t>16,4</t>
  </si>
  <si>
    <t>49,9</t>
  </si>
  <si>
    <t>19,8</t>
  </si>
  <si>
    <t>14,6</t>
  </si>
  <si>
    <t>12,7</t>
  </si>
  <si>
    <t>13,8</t>
  </si>
  <si>
    <t>4,9</t>
  </si>
  <si>
    <t>77,9</t>
  </si>
  <si>
    <t>21,7</t>
  </si>
  <si>
    <t>25,8</t>
  </si>
  <si>
    <t>0,06</t>
  </si>
  <si>
    <t>80,7</t>
  </si>
  <si>
    <t>12,3</t>
  </si>
  <si>
    <t>13,6</t>
  </si>
  <si>
    <t>5,6</t>
  </si>
  <si>
    <t>21,6</t>
  </si>
  <si>
    <t>22,8</t>
  </si>
  <si>
    <t>17,6</t>
  </si>
  <si>
    <t>8,9</t>
  </si>
  <si>
    <t>2,8</t>
  </si>
  <si>
    <t>1,9</t>
  </si>
  <si>
    <t>21,9</t>
  </si>
  <si>
    <t>7,6</t>
  </si>
  <si>
    <t>8,4</t>
  </si>
  <si>
    <t>22,5</t>
  </si>
  <si>
    <t>13,5</t>
  </si>
  <si>
    <t>36,3</t>
  </si>
  <si>
    <t>31,9</t>
  </si>
  <si>
    <t>20,9</t>
  </si>
  <si>
    <t>26,4</t>
  </si>
  <si>
    <t>48,5</t>
  </si>
  <si>
    <t>70,8</t>
  </si>
  <si>
    <t>5,9</t>
  </si>
  <si>
    <t>15,9</t>
  </si>
  <si>
    <t>12,4</t>
  </si>
  <si>
    <t>17,8</t>
  </si>
  <si>
    <t>22,3</t>
  </si>
  <si>
    <t>52,3</t>
  </si>
  <si>
    <t>15,8</t>
  </si>
  <si>
    <t>14,9</t>
  </si>
  <si>
    <t>23,7</t>
  </si>
  <si>
    <t>44,7</t>
  </si>
  <si>
    <t>9,5</t>
  </si>
  <si>
    <t>30,6</t>
  </si>
  <si>
    <t>33,6</t>
  </si>
  <si>
    <t>30,9</t>
  </si>
  <si>
    <t>12,8</t>
  </si>
  <si>
    <t>4,6</t>
  </si>
  <si>
    <t>9,3</t>
  </si>
  <si>
    <t>18,8</t>
  </si>
  <si>
    <t>6,3</t>
  </si>
  <si>
    <t>9,4</t>
  </si>
  <si>
    <t>3,8</t>
  </si>
  <si>
    <t>60,6</t>
  </si>
  <si>
    <t>7,4</t>
  </si>
  <si>
    <t>0,37</t>
  </si>
  <si>
    <t>0,15</t>
  </si>
  <si>
    <t>86,3</t>
  </si>
  <si>
    <t>6,6</t>
  </si>
  <si>
    <t>5,3</t>
  </si>
  <si>
    <t>15,5</t>
  </si>
  <si>
    <t>49,3</t>
  </si>
  <si>
    <t>12,5</t>
  </si>
  <si>
    <t>12,6</t>
  </si>
  <si>
    <t>10,6</t>
  </si>
  <si>
    <t>10,3</t>
  </si>
  <si>
    <t>11,4</t>
  </si>
  <si>
    <t>64,4</t>
  </si>
  <si>
    <t>2,7</t>
  </si>
  <si>
    <t>72,9</t>
  </si>
  <si>
    <t>55,7</t>
  </si>
  <si>
    <t>14,8</t>
  </si>
  <si>
    <t>3,7</t>
  </si>
  <si>
    <t>51,7</t>
  </si>
  <si>
    <t>22,4</t>
  </si>
  <si>
    <t>14,7</t>
  </si>
  <si>
    <t>54,7</t>
  </si>
  <si>
    <t>0,07</t>
  </si>
  <si>
    <t>68,6</t>
  </si>
  <si>
    <t>10,4</t>
  </si>
  <si>
    <t>8,7</t>
  </si>
  <si>
    <t>64,8</t>
  </si>
  <si>
    <t>10,9</t>
  </si>
  <si>
    <t>56,6</t>
  </si>
  <si>
    <t>17,3</t>
  </si>
  <si>
    <t>11,5</t>
  </si>
  <si>
    <t>78,5</t>
  </si>
  <si>
    <t>4,82</t>
  </si>
  <si>
    <t>30,5</t>
  </si>
  <si>
    <t>65,4</t>
  </si>
  <si>
    <t>64,9</t>
  </si>
  <si>
    <t>7,8</t>
  </si>
  <si>
    <t>9,9</t>
  </si>
  <si>
    <t>3,6</t>
  </si>
  <si>
    <t>33,3</t>
  </si>
  <si>
    <t>20,7</t>
  </si>
  <si>
    <t>22,6</t>
  </si>
  <si>
    <t>10,7</t>
  </si>
  <si>
    <t>1,15</t>
  </si>
  <si>
    <t>20,5</t>
  </si>
  <si>
    <t>60,7</t>
  </si>
  <si>
    <t>8,8</t>
  </si>
  <si>
    <t>97,3</t>
  </si>
  <si>
    <t>99,5</t>
  </si>
  <si>
    <t>45,3</t>
  </si>
  <si>
    <t>13,3</t>
  </si>
  <si>
    <t>0,42</t>
  </si>
  <si>
    <t>24,5</t>
  </si>
  <si>
    <t>63,9</t>
  </si>
  <si>
    <t>2,19</t>
  </si>
  <si>
    <t>0,44</t>
  </si>
  <si>
    <t>27,39</t>
  </si>
  <si>
    <t>0,03</t>
  </si>
  <si>
    <t>19,6</t>
  </si>
  <si>
    <t>Abricot au sirop</t>
  </si>
  <si>
    <t>Abricot en boîte de conserve</t>
  </si>
  <si>
    <t>Abricot frais</t>
  </si>
  <si>
    <t>Abricot sec</t>
  </si>
  <si>
    <t>Acras de morue</t>
  </si>
  <si>
    <t>After Eight</t>
  </si>
  <si>
    <t>Agneau sauté</t>
  </si>
  <si>
    <t>Ail</t>
  </si>
  <si>
    <t>Ail en poudre</t>
  </si>
  <si>
    <t>Ail frais</t>
  </si>
  <si>
    <t>Ailloli</t>
  </si>
  <si>
    <t>Airelle en boîte de conserve</t>
  </si>
  <si>
    <t>Airelle fraîche</t>
  </si>
  <si>
    <t>Algue marine</t>
  </si>
  <si>
    <t>Alose crue</t>
  </si>
  <si>
    <t>Alose grillée au four</t>
  </si>
  <si>
    <t>Aloyau de boeuf</t>
  </si>
  <si>
    <t>Aloyau de veau</t>
  </si>
  <si>
    <t>Amandes</t>
  </si>
  <si>
    <t>Amandes blanchies séchées</t>
  </si>
  <si>
    <t>Amandes séchées</t>
  </si>
  <si>
    <t>Amandine (en boulangerie)</t>
  </si>
  <si>
    <t>Amuse gueule à base de maïs</t>
  </si>
  <si>
    <t>Ananas au sirop</t>
  </si>
  <si>
    <t>Ananas frais</t>
  </si>
  <si>
    <t>Anchois en boîte de conserve</t>
  </si>
  <si>
    <t>Anchois frais</t>
  </si>
  <si>
    <t>Anchois à l'huile</t>
  </si>
  <si>
    <t>Andouillette</t>
  </si>
  <si>
    <t>Aneth fraîche</t>
  </si>
  <si>
    <t>Aneth séchée</t>
  </si>
  <si>
    <t>Anguille cuite au four</t>
  </si>
  <si>
    <t>Anguille fumée</t>
  </si>
  <si>
    <t>Apericubes</t>
  </si>
  <si>
    <t>Araignée de boeuf</t>
  </si>
  <si>
    <t>Araignée de mer</t>
  </si>
  <si>
    <t>Artichaut cuit</t>
  </si>
  <si>
    <t>Arôme de vanille</t>
  </si>
  <si>
    <t>Arôme de vanille (alcoolisé)</t>
  </si>
  <si>
    <t>Asperge cuite</t>
  </si>
  <si>
    <t>Asperge en boîte de conserve</t>
  </si>
  <si>
    <t>Asperges</t>
  </si>
  <si>
    <t>Aubergine crue</t>
  </si>
  <si>
    <t>Aubergine cuite</t>
  </si>
  <si>
    <t>Autruche en steak</t>
  </si>
  <si>
    <t>Avocat</t>
  </si>
  <si>
    <t>Avocat aux crevettes</t>
  </si>
  <si>
    <t>Avocat nature</t>
  </si>
  <si>
    <t>Baba au rhum Chantilly</t>
  </si>
  <si>
    <t>Babybel</t>
  </si>
  <si>
    <t>Bacon</t>
  </si>
  <si>
    <t>Bacon (tranche)</t>
  </si>
  <si>
    <t>Bacon fumé cuit</t>
  </si>
  <si>
    <t>Baguette de pain</t>
  </si>
  <si>
    <t>Baguette viennoise</t>
  </si>
  <si>
    <t>Banana split</t>
  </si>
  <si>
    <t>Banane</t>
  </si>
  <si>
    <t>Banane fraîche</t>
  </si>
  <si>
    <t>Banane séchée</t>
  </si>
  <si>
    <t>Bar (poisson)</t>
  </si>
  <si>
    <t>Bar loup</t>
  </si>
  <si>
    <t>Barbue (poisson)</t>
  </si>
  <si>
    <t>Barre chocolatée en biscuit</t>
  </si>
  <si>
    <t>Barre chocolatée enrobée</t>
  </si>
  <si>
    <t>Barre minceur diététique</t>
  </si>
  <si>
    <t>Bas carré de veau</t>
  </si>
  <si>
    <t>Basilic</t>
  </si>
  <si>
    <t>Basilic (fines herbes)</t>
  </si>
  <si>
    <t>Basilic frais</t>
  </si>
  <si>
    <t>Batavia assaisonnée</t>
  </si>
  <si>
    <t>Batavia nature</t>
  </si>
  <si>
    <t>Baudroie (ou lotte) cuit vapeur</t>
  </si>
  <si>
    <t>Bavette de boeuf</t>
  </si>
  <si>
    <t>Beaufort</t>
  </si>
  <si>
    <t>Beignet à la confiture</t>
  </si>
  <si>
    <t>Betterave rouge crue</t>
  </si>
  <si>
    <t>Betterave rouge cuite</t>
  </si>
  <si>
    <t>Bettes</t>
  </si>
  <si>
    <t>Beurre</t>
  </si>
  <si>
    <t>Beurre allégé</t>
  </si>
  <si>
    <t>Beurre demi sel</t>
  </si>
  <si>
    <t>Biche</t>
  </si>
  <si>
    <t>Bifteck boeuf</t>
  </si>
  <si>
    <t>Bifteck cheval</t>
  </si>
  <si>
    <t>Bifteck grillé</t>
  </si>
  <si>
    <t>Big Mac (McDonald's), 219 grammes</t>
  </si>
  <si>
    <t>Bigorneau</t>
  </si>
  <si>
    <t>Biscotte</t>
  </si>
  <si>
    <t>Biscuit au chocolat</t>
  </si>
  <si>
    <t>Biscuit sablé</t>
  </si>
  <si>
    <t>Biscuit sec</t>
  </si>
  <si>
    <t>Bison</t>
  </si>
  <si>
    <t>Bisque de homard (100 ml)</t>
  </si>
  <si>
    <t>Bière blonde (33 cl)</t>
  </si>
  <si>
    <t>Bière ordinaire</t>
  </si>
  <si>
    <t>Bière ordinaire (100 ml)</t>
  </si>
  <si>
    <t>Bière pression (100 ml)</t>
  </si>
  <si>
    <t>Bière sans alcool (100 ml)</t>
  </si>
  <si>
    <t>Blanc d'oeuf frais, cru</t>
  </si>
  <si>
    <t>Blanc d'oeuf normal</t>
  </si>
  <si>
    <t>Blanc de poulet avec peau</t>
  </si>
  <si>
    <t>Blanc de poulet sans peau</t>
  </si>
  <si>
    <t>Blanquette de veau</t>
  </si>
  <si>
    <t>Blettes</t>
  </si>
  <si>
    <t>Bleu d'Auvergne</t>
  </si>
  <si>
    <t>Blinis</t>
  </si>
  <si>
    <t>Boeuf Bourguignon</t>
  </si>
  <si>
    <t>Boeuf braisé</t>
  </si>
  <si>
    <t>Boisson au chocolat (100 ml)</t>
  </si>
  <si>
    <t>Bonbon</t>
  </si>
  <si>
    <t>Boudin blanc</t>
  </si>
  <si>
    <t>Boudin noir</t>
  </si>
  <si>
    <t>Bouillabaisse</t>
  </si>
  <si>
    <t>Bouillon de cube</t>
  </si>
  <si>
    <t>Bouillon de légumes (100 ml)</t>
  </si>
  <si>
    <t>Bouillon de volaille</t>
  </si>
  <si>
    <t>Bounty noix de coco</t>
  </si>
  <si>
    <t>Boursault</t>
  </si>
  <si>
    <t>Boursin ail et fines herbes</t>
  </si>
  <si>
    <t>Boursin allégé</t>
  </si>
  <si>
    <t>Brandade de morue</t>
  </si>
  <si>
    <t>Bretzel</t>
  </si>
  <si>
    <t>Brochet</t>
  </si>
  <si>
    <t>Cabillaud</t>
  </si>
  <si>
    <t>Cacahuètes</t>
  </si>
  <si>
    <t>Café filtre (1 tasse)</t>
  </si>
  <si>
    <t>Café nescafe (1 tasse)</t>
  </si>
  <si>
    <t>Caille</t>
  </si>
  <si>
    <t>Cake</t>
  </si>
  <si>
    <t>Calmar frit</t>
  </si>
  <si>
    <t>Calmar nature</t>
  </si>
  <si>
    <t>Camembert ( portion 50 g)</t>
  </si>
  <si>
    <t>Camenbert</t>
  </si>
  <si>
    <t>Canard rôti</t>
  </si>
  <si>
    <t>Cannelle</t>
  </si>
  <si>
    <t>Cardamome</t>
  </si>
  <si>
    <t>Carotte</t>
  </si>
  <si>
    <t>Carpe</t>
  </si>
  <si>
    <t>Carrelet (poisson)</t>
  </si>
  <si>
    <t>Cassis</t>
  </si>
  <si>
    <t>Caviar</t>
  </si>
  <si>
    <t>Celeri feuille</t>
  </si>
  <si>
    <t>Celeri racine</t>
  </si>
  <si>
    <t>Cereales nature</t>
  </si>
  <si>
    <t>Cerfeuil</t>
  </si>
  <si>
    <t>Cerises</t>
  </si>
  <si>
    <t>Cervelle d'agneau poelée</t>
  </si>
  <si>
    <t>Chair à saucisse</t>
  </si>
  <si>
    <t>Champagne</t>
  </si>
  <si>
    <t>Champignons</t>
  </si>
  <si>
    <t>Charlotte (gâteau)</t>
  </si>
  <si>
    <t>Chataigne fraîche</t>
  </si>
  <si>
    <t>Cheval rôti</t>
  </si>
  <si>
    <t>Chocapic</t>
  </si>
  <si>
    <t>Chocolat au lait</t>
  </si>
  <si>
    <t>Chocolat en poudre</t>
  </si>
  <si>
    <t>Chocolat à croquer</t>
  </si>
  <si>
    <t>Chou cru</t>
  </si>
  <si>
    <t>Chou cuit</t>
  </si>
  <si>
    <t>Chou-fleur</t>
  </si>
  <si>
    <t>Choucroute</t>
  </si>
  <si>
    <t>Choux de bruxelles</t>
  </si>
  <si>
    <t>Ciboulette crue</t>
  </si>
  <si>
    <t>Ciboulette lyophilisée</t>
  </si>
  <si>
    <t>Citron jaune</t>
  </si>
  <si>
    <t>Citron vert</t>
  </si>
  <si>
    <t>Citrouille</t>
  </si>
  <si>
    <t>Clous de girofle</t>
  </si>
  <si>
    <t>Coca-cola (1 canette 33 cl)</t>
  </si>
  <si>
    <t>Coeur de boeuf</t>
  </si>
  <si>
    <t>Coing</t>
  </si>
  <si>
    <t>Colin (merlu)</t>
  </si>
  <si>
    <t>Concombre</t>
  </si>
  <si>
    <t>Confiture</t>
  </si>
  <si>
    <t>Congre (poisson)</t>
  </si>
  <si>
    <t>Coquille st-jacques</t>
  </si>
  <si>
    <t>Corn flakes</t>
  </si>
  <si>
    <t>Cornichon</t>
  </si>
  <si>
    <t>Cote d'agneau</t>
  </si>
  <si>
    <t>Cote de boeuf rôtie</t>
  </si>
  <si>
    <t>Courgettes</t>
  </si>
  <si>
    <t>Couscous</t>
  </si>
  <si>
    <t>Crabe (chair)</t>
  </si>
  <si>
    <t>Cresson</t>
  </si>
  <si>
    <t>Crevettes</t>
  </si>
  <si>
    <t>Croissant</t>
  </si>
  <si>
    <t>Crème chantilly</t>
  </si>
  <si>
    <t>Crème d'asperges (soupe)</t>
  </si>
  <si>
    <t>Crème fraîche</t>
  </si>
  <si>
    <t>Cuisse poulet rôti</t>
  </si>
  <si>
    <t>Cuisses de grenouille</t>
  </si>
  <si>
    <t>Cumin</t>
  </si>
  <si>
    <t>Curry</t>
  </si>
  <si>
    <t>Câpres en boîte</t>
  </si>
  <si>
    <t>Cône glacé écrémé</t>
  </si>
  <si>
    <t>Côtelette de porc</t>
  </si>
  <si>
    <t>Daiquiri</t>
  </si>
  <si>
    <t>Dattes</t>
  </si>
  <si>
    <t>Dorade</t>
  </si>
  <si>
    <t>Eau minérale</t>
  </si>
  <si>
    <t>Echalote</t>
  </si>
  <si>
    <t>Echalotes</t>
  </si>
  <si>
    <t>Echalotes lyophilisées</t>
  </si>
  <si>
    <t>Eclair (gâteau)</t>
  </si>
  <si>
    <t>Ecrevisse</t>
  </si>
  <si>
    <t>Endives</t>
  </si>
  <si>
    <t>Epaule d'agneau rôtie</t>
  </si>
  <si>
    <t>Ephynal roche</t>
  </si>
  <si>
    <t>Epinard</t>
  </si>
  <si>
    <t>Escalope de dinde</t>
  </si>
  <si>
    <t>Escalope de veau</t>
  </si>
  <si>
    <t>Escargot</t>
  </si>
  <si>
    <t>Espadon</t>
  </si>
  <si>
    <t>Estragon</t>
  </si>
  <si>
    <t>Esturgeon</t>
  </si>
  <si>
    <t>Evian</t>
  </si>
  <si>
    <t>Extrait de vanille</t>
  </si>
  <si>
    <t>Faisan</t>
  </si>
  <si>
    <t>Farine de blé</t>
  </si>
  <si>
    <t>Faux-filet</t>
  </si>
  <si>
    <t>Fenouil</t>
  </si>
  <si>
    <t>Feuille de coriandre séchée</t>
  </si>
  <si>
    <t>Feuilles de laurier (émietées)</t>
  </si>
  <si>
    <t>Feve seche</t>
  </si>
  <si>
    <t>Figues</t>
  </si>
  <si>
    <t>Figues seches</t>
  </si>
  <si>
    <t>Filet de boeuf</t>
  </si>
  <si>
    <t>Fletan</t>
  </si>
  <si>
    <t>Flocons d'avoine</t>
  </si>
  <si>
    <t>Foie de veau</t>
  </si>
  <si>
    <t>Foie gras</t>
  </si>
  <si>
    <t>Fraises</t>
  </si>
  <si>
    <t>Framboise</t>
  </si>
  <si>
    <t>Frites</t>
  </si>
  <si>
    <t>Fromage blanc 0mg</t>
  </si>
  <si>
    <t>Fromage blanc 20mg</t>
  </si>
  <si>
    <t>Fromage brie</t>
  </si>
  <si>
    <t>Fromage cantal</t>
  </si>
  <si>
    <t>Fromage cheddar</t>
  </si>
  <si>
    <t>Fromage de chevre</t>
  </si>
  <si>
    <t>Fromage de chevre (de 50 grammes)</t>
  </si>
  <si>
    <t>Fromage de mozzarella</t>
  </si>
  <si>
    <t>Fromage gouda</t>
  </si>
  <si>
    <t>Fromage munster</t>
  </si>
  <si>
    <t>Fruits au sirop</t>
  </si>
  <si>
    <t>Fruits secs melangés</t>
  </si>
  <si>
    <t>Germe de blé</t>
  </si>
  <si>
    <t>Gigot de mouton rôti</t>
  </si>
  <si>
    <t>Gin</t>
  </si>
  <si>
    <t>Gin and tonic</t>
  </si>
  <si>
    <t>Gingembre</t>
  </si>
  <si>
    <t>Glace au chocolat</t>
  </si>
  <si>
    <t>Glace au citron</t>
  </si>
  <si>
    <t>Glace à la vanille (1 boule = 30 g)</t>
  </si>
  <si>
    <t>Goujon</t>
  </si>
  <si>
    <t>Goyave</t>
  </si>
  <si>
    <t>Graines d'anis</t>
  </si>
  <si>
    <t>Graines de coriandre</t>
  </si>
  <si>
    <t>Graines de cumin</t>
  </si>
  <si>
    <t>Graines de fenouil</t>
  </si>
  <si>
    <t>Graines de pavots</t>
  </si>
  <si>
    <t>Groseilles</t>
  </si>
  <si>
    <t>Gruyère</t>
  </si>
  <si>
    <t>Haddock</t>
  </si>
  <si>
    <t>Haddock fumé</t>
  </si>
  <si>
    <t>Hareng</t>
  </si>
  <si>
    <t>Hareng fumé</t>
  </si>
  <si>
    <t>Haricots blancs</t>
  </si>
  <si>
    <t>Haricots rouges</t>
  </si>
  <si>
    <t>Haricots secs</t>
  </si>
  <si>
    <t>Haricots verts</t>
  </si>
  <si>
    <t>Homard</t>
  </si>
  <si>
    <t>Huile d'olive</t>
  </si>
  <si>
    <t>Huile de colza</t>
  </si>
  <si>
    <t>Huile de germe de blé</t>
  </si>
  <si>
    <t>Huile de noix</t>
  </si>
  <si>
    <t>Huile de soja</t>
  </si>
  <si>
    <t>Huile de tournesol</t>
  </si>
  <si>
    <t>Huîtres</t>
  </si>
  <si>
    <t>Jambon de dinde</t>
  </si>
  <si>
    <t>Jambon maigre</t>
  </si>
  <si>
    <t>Jambon ordinaire</t>
  </si>
  <si>
    <t>Jaune d'oeuf</t>
  </si>
  <si>
    <t>Jus d'ananas</t>
  </si>
  <si>
    <t>Jus d'orange</t>
  </si>
  <si>
    <t>Jus de carotte</t>
  </si>
  <si>
    <t>Jus de citron</t>
  </si>
  <si>
    <t>Jus de legume cocktail</t>
  </si>
  <si>
    <t>Jus de pamplemousse</t>
  </si>
  <si>
    <t>Jus de pomme</t>
  </si>
  <si>
    <t>Jus de raisin</t>
  </si>
  <si>
    <t>Jus de tomate</t>
  </si>
  <si>
    <t>Kaki</t>
  </si>
  <si>
    <t>Ketchup</t>
  </si>
  <si>
    <t>Kiwi</t>
  </si>
  <si>
    <t>Lait de soja</t>
  </si>
  <si>
    <t>Lait demi-écrémé</t>
  </si>
  <si>
    <t>Lait entier liquide</t>
  </si>
  <si>
    <t>Lait écrémé liquide</t>
  </si>
  <si>
    <t>Lait écrémé poudre</t>
  </si>
  <si>
    <t>Laitue</t>
  </si>
  <si>
    <t>Langouste</t>
  </si>
  <si>
    <t>Langue de boeuf</t>
  </si>
  <si>
    <t>Lapin chasseur</t>
  </si>
  <si>
    <t>Lapin cuit en civet</t>
  </si>
  <si>
    <t>Laroscorbine effervescente</t>
  </si>
  <si>
    <t>Lentilles cuites</t>
  </si>
  <si>
    <t>Levure de bière</t>
  </si>
  <si>
    <t>Limande</t>
  </si>
  <si>
    <t>Liqueur</t>
  </si>
  <si>
    <t>Lièvre</t>
  </si>
  <si>
    <t>Lotte</t>
  </si>
  <si>
    <t>Macaronis cuits</t>
  </si>
  <si>
    <t>Mais (grains)</t>
  </si>
  <si>
    <t>Mandarine</t>
  </si>
  <si>
    <t>Mangue</t>
  </si>
  <si>
    <t>Maquereau (filets)</t>
  </si>
  <si>
    <t>Maquereau en boîte</t>
  </si>
  <si>
    <t>Maquereau à la poele</t>
  </si>
  <si>
    <t>Margarine dure</t>
  </si>
  <si>
    <t>Margarine en boîte</t>
  </si>
  <si>
    <t>Marjolaine séchée</t>
  </si>
  <si>
    <t>Marrons grillés</t>
  </si>
  <si>
    <t>Martini</t>
  </si>
  <si>
    <t>Mayonnaise</t>
  </si>
  <si>
    <t>Melon</t>
  </si>
  <si>
    <t>Merlan filet nature</t>
  </si>
  <si>
    <t>Merlan frit</t>
  </si>
  <si>
    <t>Miel</t>
  </si>
  <si>
    <t>Milo</t>
  </si>
  <si>
    <t>Mortadelle</t>
  </si>
  <si>
    <t>Moules nature</t>
  </si>
  <si>
    <t>Moules preparées</t>
  </si>
  <si>
    <t>Moutarde</t>
  </si>
  <si>
    <t>Muesli fruits</t>
  </si>
  <si>
    <t>Mures</t>
  </si>
  <si>
    <t>Myrtilles</t>
  </si>
  <si>
    <t>Navet</t>
  </si>
  <si>
    <t>Nectarine</t>
  </si>
  <si>
    <t>Noisette</t>
  </si>
  <si>
    <t>Noix de coco</t>
  </si>
  <si>
    <t>Noix de muscade</t>
  </si>
  <si>
    <t>Oeuf</t>
  </si>
  <si>
    <t>Oeuf au plat</t>
  </si>
  <si>
    <t>Oeuf brouillé</t>
  </si>
  <si>
    <t>Oeuf dur</t>
  </si>
  <si>
    <t>Oeuf poché</t>
  </si>
  <si>
    <t>Oignon</t>
  </si>
  <si>
    <t>Oignon en poudre</t>
  </si>
  <si>
    <t>Olive verte</t>
  </si>
  <si>
    <t>Omelette</t>
  </si>
  <si>
    <t>Onglet</t>
  </si>
  <si>
    <t>Orange</t>
  </si>
  <si>
    <t>Origan</t>
  </si>
  <si>
    <t>Oseille</t>
  </si>
  <si>
    <t>Pain au raisin</t>
  </si>
  <si>
    <t>Pain blanc</t>
  </si>
  <si>
    <t>Pain complet</t>
  </si>
  <si>
    <t>Pain d'épice</t>
  </si>
  <si>
    <t>Pain de seigle</t>
  </si>
  <si>
    <t>Pain grille</t>
  </si>
  <si>
    <t>Pamplemousse</t>
  </si>
  <si>
    <t>Papaye</t>
  </si>
  <si>
    <t>Paprika</t>
  </si>
  <si>
    <t>Parmesan</t>
  </si>
  <si>
    <t>Pavé de boeuf</t>
  </si>
  <si>
    <t>Perche</t>
  </si>
  <si>
    <t>Perrier</t>
  </si>
  <si>
    <t>Persil</t>
  </si>
  <si>
    <t>Persil séché</t>
  </si>
  <si>
    <t>Petit suisse</t>
  </si>
  <si>
    <t>Petits pois</t>
  </si>
  <si>
    <t>Pieuvre, poulpe</t>
  </si>
  <si>
    <t>Piment en poudre</t>
  </si>
  <si>
    <t>Pissenlit</t>
  </si>
  <si>
    <t>Pizza calzone</t>
  </si>
  <si>
    <t>Pizza jambon-fromage</t>
  </si>
  <si>
    <t>Poire</t>
  </si>
  <si>
    <t>Poireau</t>
  </si>
  <si>
    <t>Poires au sirop léger</t>
  </si>
  <si>
    <t>Poires au sirop sucrée</t>
  </si>
  <si>
    <t>Pois chiche</t>
  </si>
  <si>
    <t>Poivre</t>
  </si>
  <si>
    <t>Poivre blanc</t>
  </si>
  <si>
    <t>Poivre de Jamaïque</t>
  </si>
  <si>
    <t>Poivre noir</t>
  </si>
  <si>
    <t>Poivre rouge (ou de Cayenne)</t>
  </si>
  <si>
    <t>Poivron</t>
  </si>
  <si>
    <t>Pomme</t>
  </si>
  <si>
    <t>Pomme de terre</t>
  </si>
  <si>
    <t>Pop corn (maïs)</t>
  </si>
  <si>
    <t>Praire (crustacé)</t>
  </si>
  <si>
    <t>Prune</t>
  </si>
  <si>
    <t>Pruneau</t>
  </si>
  <si>
    <t>Punch</t>
  </si>
  <si>
    <t>Pâtes (pesees crues)</t>
  </si>
  <si>
    <t>Pâtes (pesees cuites)</t>
  </si>
  <si>
    <t>Pâtes au gluten</t>
  </si>
  <si>
    <t>Pâté d'amandes</t>
  </si>
  <si>
    <t>Pâté de foie</t>
  </si>
  <si>
    <t>Pêche</t>
  </si>
  <si>
    <t>Pêche au sirop</t>
  </si>
  <si>
    <t>Radis</t>
  </si>
  <si>
    <t>Ragoût de boeuf</t>
  </si>
  <si>
    <t>Raie</t>
  </si>
  <si>
    <t>Raisin</t>
  </si>
  <si>
    <t>Raisins secs</t>
  </si>
  <si>
    <t>Rhum</t>
  </si>
  <si>
    <t>Rillettes</t>
  </si>
  <si>
    <t>Riz blanc (cuit)</t>
  </si>
  <si>
    <t>Riz complet (cuit)</t>
  </si>
  <si>
    <t>Rognon de boeuf</t>
  </si>
  <si>
    <t>Rognons de veau</t>
  </si>
  <si>
    <t>Romarin séché</t>
  </si>
  <si>
    <t>Roquefort</t>
  </si>
  <si>
    <t>Roussette</t>
  </si>
  <si>
    <t>Rumsteak</t>
  </si>
  <si>
    <t>Rôti de dinde</t>
  </si>
  <si>
    <t>Rôti de porc</t>
  </si>
  <si>
    <t>Rôti de veau</t>
  </si>
  <si>
    <t>Safran</t>
  </si>
  <si>
    <t>Safran des indes</t>
  </si>
  <si>
    <t>Salade de maïs</t>
  </si>
  <si>
    <t>Salade de thon</t>
  </si>
  <si>
    <t>Salsifis</t>
  </si>
  <si>
    <t>Sandwich jambon-beurre</t>
  </si>
  <si>
    <t>Sandwich jambon-fromage</t>
  </si>
  <si>
    <t>Sardine entiere</t>
  </si>
  <si>
    <t>Sardines à l'huile</t>
  </si>
  <si>
    <t>Sauce aioli</t>
  </si>
  <si>
    <t>Sauce salade</t>
  </si>
  <si>
    <t>Sauce spaghettis</t>
  </si>
  <si>
    <t>Sauce tomate</t>
  </si>
  <si>
    <t>Saucisse de francfort</t>
  </si>
  <si>
    <t>Saucisson sec</t>
  </si>
  <si>
    <t>Sauge</t>
  </si>
  <si>
    <t>Saumon</t>
  </si>
  <si>
    <t>Seiche</t>
  </si>
  <si>
    <t>Sel</t>
  </si>
  <si>
    <t>Semoule de blé</t>
  </si>
  <si>
    <t>Semoule de maïs</t>
  </si>
  <si>
    <t>Soja (grain sec)</t>
  </si>
  <si>
    <t>Sole</t>
  </si>
  <si>
    <t>Soupe au poulet</t>
  </si>
  <si>
    <t>Soupe aux champignons</t>
  </si>
  <si>
    <t>Soupe legumes</t>
  </si>
  <si>
    <t>Soupe minestrone</t>
  </si>
  <si>
    <t>Soupe à l'oignon</t>
  </si>
  <si>
    <t>Spaghettis (non cuits)</t>
  </si>
  <si>
    <t>Spaghettis cuits</t>
  </si>
  <si>
    <t>Steak aloyau</t>
  </si>
  <si>
    <t>Steak hache 5 mg</t>
  </si>
  <si>
    <t>Sucre blanc</t>
  </si>
  <si>
    <t>Sucre brun</t>
  </si>
  <si>
    <t>Sucre en poudre</t>
  </si>
  <si>
    <t>Tapioca (manioc)</t>
  </si>
  <si>
    <t>Tarte aux cerises</t>
  </si>
  <si>
    <t>Tarte aux fraises</t>
  </si>
  <si>
    <t>Tarte aux pommes</t>
  </si>
  <si>
    <t>Thon cru</t>
  </si>
  <si>
    <t>Thon en boîte</t>
  </si>
  <si>
    <t>Thym frais</t>
  </si>
  <si>
    <t>Thym moulu</t>
  </si>
  <si>
    <t>Thé</t>
  </si>
  <si>
    <t>Tomate</t>
  </si>
  <si>
    <t>Tripes</t>
  </si>
  <si>
    <t>Truite</t>
  </si>
  <si>
    <t>Truite de mer</t>
  </si>
  <si>
    <t>Turbot</t>
  </si>
  <si>
    <t>Vin blanc</t>
  </si>
  <si>
    <t>Vin rose</t>
  </si>
  <si>
    <t>Vin rouge</t>
  </si>
  <si>
    <t>Vinaigre</t>
  </si>
  <si>
    <t>Vinaigrette type (olive)</t>
  </si>
  <si>
    <t>Vodka</t>
  </si>
  <si>
    <t>Whisky</t>
  </si>
  <si>
    <t>Yaourt aux fruits</t>
  </si>
  <si>
    <t>Yaourt nature</t>
  </si>
  <si>
    <t xml:space="preserve">Date </t>
  </si>
  <si>
    <t>% Protéines</t>
  </si>
  <si>
    <t>% Glucides</t>
  </si>
  <si>
    <t>% Lipides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</si>
</sst>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0.00&quot; g&quot;"/>
    <numFmt numFmtId="165" formatCode="0.00\ &quot;kcal&quot;"/>
  </numFmts>
  <fonts count="26" x14ac:knownFonts="1">
    <font>
      <sz val="10"/>
      <name val="Arial"/>
    </font>
    <font>
      <sz val="12"/>
      <color indexed="8"/>
      <name val="Calibri"/>
      <family val="2"/>
    </font>
    <font>
      <sz val="12"/>
      <color indexed="9"/>
      <name val="Calibri"/>
      <family val="2"/>
    </font>
    <font>
      <sz val="12"/>
      <color indexed="10"/>
      <name val="Calibri"/>
      <family val="2"/>
    </font>
    <font>
      <sz val="12"/>
      <color indexed="17"/>
      <name val="Calibri"/>
      <family val="2"/>
    </font>
    <font>
      <b/>
      <sz val="12"/>
      <color indexed="52"/>
      <name val="Calibri"/>
      <family val="2"/>
    </font>
    <font>
      <sz val="12"/>
      <color indexed="52"/>
      <name val="Calibri"/>
      <family val="2"/>
    </font>
    <font>
      <sz val="12"/>
      <color indexed="62"/>
      <name val="Calibri"/>
      <family val="2"/>
    </font>
    <font>
      <sz val="12"/>
      <color indexed="14"/>
      <name val="Calibri"/>
      <family val="2"/>
    </font>
    <font>
      <sz val="12"/>
      <color indexed="60"/>
      <name val="Calibri"/>
      <family val="2"/>
    </font>
    <font>
      <b/>
      <sz val="12"/>
      <color indexed="63"/>
      <name val="Calibri"/>
      <family val="2"/>
    </font>
    <font>
      <i/>
      <sz val="12"/>
      <color indexed="23"/>
      <name val="Calibri"/>
      <family val="2"/>
    </font>
    <font>
      <b/>
      <sz val="15"/>
      <color indexed="56"/>
      <name val="Calibri"/>
      <family val="2"/>
    </font>
    <font>
      <b/>
      <sz val="13"/>
      <color indexed="56"/>
      <name val="Calibri"/>
      <family val="2"/>
    </font>
    <font>
      <b/>
      <sz val="11"/>
      <color indexed="56"/>
      <name val="Calibri"/>
      <family val="2"/>
    </font>
    <font>
      <b/>
      <sz val="18"/>
      <color indexed="56"/>
      <name val="Cambria"/>
      <family val="2"/>
    </font>
    <font>
      <b/>
      <sz val="12"/>
      <color indexed="8"/>
      <name val="Calibri"/>
      <family val="2"/>
    </font>
    <font>
      <b/>
      <sz val="12"/>
      <color indexed="9"/>
      <name val="Calibri"/>
      <family val="2"/>
    </font>
    <font>
      <sz val="8"/>
      <name val="Arial"/>
      <family val="2"/>
    </font>
    <font>
      <sz val="12"/>
      <name val="Calibri"/>
      <family val="2"/>
    </font>
    <font>
      <b/>
      <sz val="12"/>
      <name val="Calibri"/>
      <family val="2"/>
    </font>
    <font>
      <sz val="10"/>
      <name val="Arial"/>
      <family val="2"/>
    </font>
    <font>
      <sz val="22"/>
      <color rgb="FF000000"/>
      <name val="Calibri"/>
      <family val="2"/>
    </font>
    <font>
      <sz val="28"/>
      <color rgb="FF000000"/>
      <name val="Calibri"/>
      <family val="2"/>
    </font>
    <font>
      <sz val="9"/>
      <color rgb="FF000000"/>
      <name val="Calibri"/>
      <family val="2"/>
    </font>
    <font>
      <sz val="10"/>
      <color rgb="FF000000"/>
      <name val="Arial"/>
      <family val="2"/>
    </font>
  </fonts>
  <fills count="23">
    <fill>
      <patternFill patternType="none"/>
    </fill>
    <fill>
      <patternFill patternType="gray125"/>
    </fill>
    <fill>
      <patternFill patternType="solid">
        <fgColor indexed="9"/>
      </patternFill>
    </fill>
    <fill>
      <patternFill patternType="solid">
        <fgColor indexed="47"/>
      </patternFill>
    </fill>
    <fill>
      <patternFill patternType="solid">
        <fgColor indexed="31"/>
      </patternFill>
    </fill>
    <fill>
      <patternFill patternType="solid">
        <fgColor indexed="41"/>
      </patternFill>
    </fill>
    <fill>
      <patternFill patternType="solid">
        <fgColor indexed="44"/>
      </patternFill>
    </fill>
    <fill>
      <patternFill patternType="solid">
        <fgColor indexed="46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29"/>
      </patternFill>
    </fill>
    <fill>
      <patternFill patternType="solid">
        <fgColor indexed="22"/>
      </patternFill>
    </fill>
    <fill>
      <patternFill patternType="solid">
        <fgColor indexed="49"/>
      </patternFill>
    </fill>
    <fill>
      <patternFill patternType="solid">
        <fgColor indexed="62"/>
      </patternFill>
    </fill>
    <fill>
      <patternFill patternType="solid">
        <fgColor indexed="19"/>
      </patternFill>
    </fill>
    <fill>
      <patternFill patternType="solid">
        <fgColor indexed="36"/>
      </patternFill>
    </fill>
    <fill>
      <patternFill patternType="solid">
        <fgColor indexed="42"/>
      </patternFill>
    </fill>
    <fill>
      <patternFill patternType="solid">
        <fgColor indexed="45"/>
      </patternFill>
    </fill>
    <fill>
      <patternFill patternType="solid">
        <fgColor indexed="26"/>
      </patternFill>
    </fill>
    <fill>
      <patternFill patternType="solid">
        <fgColor indexed="43"/>
      </patternFill>
    </fill>
    <fill>
      <patternFill patternType="solid">
        <fgColor indexed="55"/>
      </patternFill>
    </fill>
    <fill>
      <patternFill patternType="solid">
        <fgColor indexed="55"/>
        <bgColor indexed="64"/>
      </patternFill>
    </fill>
    <fill>
      <patternFill patternType="solid">
        <fgColor indexed="9"/>
        <bgColor indexed="64"/>
      </patternFill>
    </fill>
  </fills>
  <borders count="50">
    <border>
      <left/>
      <right/>
      <top/>
      <bottom/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double">
        <color indexed="52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/>
      <top/>
      <bottom/>
      <diagonal/>
    </border>
    <border>
      <left/>
      <right style="thick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ck">
        <color indexed="64"/>
      </bottom>
      <diagonal/>
    </border>
    <border>
      <left/>
      <right style="thick">
        <color indexed="64"/>
      </right>
      <top/>
      <bottom style="thick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ck">
        <color indexed="64"/>
      </left>
      <right/>
      <top/>
      <bottom style="thick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thick">
        <color indexed="64"/>
      </left>
      <right/>
      <top style="thick">
        <color indexed="64"/>
      </top>
      <bottom/>
      <diagonal/>
    </border>
    <border>
      <left/>
      <right/>
      <top style="thick">
        <color indexed="64"/>
      </top>
      <bottom/>
      <diagonal/>
    </border>
    <border>
      <left/>
      <right style="thick">
        <color indexed="64"/>
      </right>
      <top style="thick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double">
        <color indexed="17"/>
      </left>
      <right/>
      <top style="double">
        <color indexed="17"/>
      </top>
      <bottom/>
      <diagonal/>
    </border>
    <border>
      <left/>
      <right/>
      <top style="double">
        <color indexed="17"/>
      </top>
      <bottom/>
      <diagonal/>
    </border>
    <border>
      <left/>
      <right style="double">
        <color indexed="17"/>
      </right>
      <top style="double">
        <color indexed="17"/>
      </top>
      <bottom/>
      <diagonal/>
    </border>
    <border>
      <left style="double">
        <color indexed="17"/>
      </left>
      <right/>
      <top/>
      <bottom/>
      <diagonal/>
    </border>
    <border>
      <left/>
      <right style="double">
        <color indexed="17"/>
      </right>
      <top/>
      <bottom/>
      <diagonal/>
    </border>
    <border>
      <left style="double">
        <color indexed="17"/>
      </left>
      <right/>
      <top/>
      <bottom style="double">
        <color indexed="17"/>
      </bottom>
      <diagonal/>
    </border>
    <border>
      <left/>
      <right/>
      <top/>
      <bottom style="double">
        <color indexed="17"/>
      </bottom>
      <diagonal/>
    </border>
    <border>
      <left/>
      <right style="double">
        <color indexed="17"/>
      </right>
      <top/>
      <bottom style="double">
        <color indexed="17"/>
      </bottom>
      <diagonal/>
    </border>
  </borders>
  <cellStyleXfs count="43">
    <xf numFmtId="0" fontId="0" fillId="0" borderId="0"/>
    <xf numFmtId="0" fontId="1" fillId="2" borderId="0" applyNumberFormat="0" applyBorder="0" applyAlignment="0" applyProtection="0"/>
    <xf numFmtId="0" fontId="1" fillId="3" borderId="0" applyNumberFormat="0" applyBorder="0" applyAlignment="0" applyProtection="0"/>
    <xf numFmtId="0" fontId="1" fillId="4" borderId="0" applyNumberFormat="0" applyBorder="0" applyAlignment="0" applyProtection="0"/>
    <xf numFmtId="0" fontId="1" fillId="2" borderId="0" applyNumberFormat="0" applyBorder="0" applyAlignment="0" applyProtection="0"/>
    <xf numFmtId="0" fontId="1" fillId="5" borderId="0" applyNumberFormat="0" applyBorder="0" applyAlignment="0" applyProtection="0"/>
    <xf numFmtId="0" fontId="1" fillId="3" borderId="0" applyNumberFormat="0" applyBorder="0" applyAlignment="0" applyProtection="0"/>
    <xf numFmtId="0" fontId="1" fillId="6" borderId="0" applyNumberFormat="0" applyBorder="0" applyAlignment="0" applyProtection="0"/>
    <xf numFmtId="0" fontId="1" fillId="3" borderId="0" applyNumberFormat="0" applyBorder="0" applyAlignment="0" applyProtection="0"/>
    <xf numFmtId="0" fontId="1" fillId="4" borderId="0" applyNumberFormat="0" applyBorder="0" applyAlignment="0" applyProtection="0"/>
    <xf numFmtId="0" fontId="1" fillId="7" borderId="0" applyNumberFormat="0" applyBorder="0" applyAlignment="0" applyProtection="0"/>
    <xf numFmtId="0" fontId="1" fillId="6" borderId="0" applyNumberFormat="0" applyBorder="0" applyAlignment="0" applyProtection="0"/>
    <xf numFmtId="0" fontId="1" fillId="8" borderId="0" applyNumberFormat="0" applyBorder="0" applyAlignment="0" applyProtection="0"/>
    <xf numFmtId="0" fontId="2" fillId="9" borderId="0" applyNumberFormat="0" applyBorder="0" applyAlignment="0" applyProtection="0"/>
    <xf numFmtId="0" fontId="2" fillId="10" borderId="0" applyNumberFormat="0" applyBorder="0" applyAlignment="0" applyProtection="0"/>
    <xf numFmtId="0" fontId="2" fillId="4" borderId="0" applyNumberFormat="0" applyBorder="0" applyAlignment="0" applyProtection="0"/>
    <xf numFmtId="0" fontId="2" fillId="11" borderId="0" applyNumberFormat="0" applyBorder="0" applyAlignment="0" applyProtection="0"/>
    <xf numFmtId="0" fontId="2" fillId="12" borderId="0" applyNumberFormat="0" applyBorder="0" applyAlignment="0" applyProtection="0"/>
    <xf numFmtId="0" fontId="2" fillId="3" borderId="0" applyNumberFormat="0" applyBorder="0" applyAlignment="0" applyProtection="0"/>
    <xf numFmtId="0" fontId="2" fillId="13" borderId="0" applyNumberFormat="0" applyBorder="0" applyAlignment="0" applyProtection="0"/>
    <xf numFmtId="0" fontId="2" fillId="14" borderId="0" applyNumberFormat="0" applyBorder="0" applyAlignment="0" applyProtection="0"/>
    <xf numFmtId="0" fontId="2" fillId="4" borderId="0" applyNumberFormat="0" applyBorder="0" applyAlignment="0" applyProtection="0"/>
    <xf numFmtId="0" fontId="2" fillId="15" borderId="0" applyNumberFormat="0" applyBorder="0" applyAlignment="0" applyProtection="0"/>
    <xf numFmtId="0" fontId="2" fillId="12" borderId="0" applyNumberFormat="0" applyBorder="0" applyAlignment="0" applyProtection="0"/>
    <xf numFmtId="0" fontId="2" fillId="10" borderId="0" applyNumberFormat="0" applyBorder="0" applyAlignment="0" applyProtection="0"/>
    <xf numFmtId="0" fontId="3" fillId="0" borderId="0" applyNumberFormat="0" applyFill="0" applyBorder="0" applyAlignment="0" applyProtection="0"/>
    <xf numFmtId="0" fontId="4" fillId="16" borderId="0" applyNumberFormat="0" applyBorder="0" applyAlignment="0" applyProtection="0"/>
    <xf numFmtId="0" fontId="5" fillId="11" borderId="1" applyNumberFormat="0" applyAlignment="0" applyProtection="0"/>
    <xf numFmtId="0" fontId="6" fillId="0" borderId="2" applyNumberFormat="0" applyFill="0" applyAlignment="0" applyProtection="0"/>
    <xf numFmtId="0" fontId="7" fillId="3" borderId="1" applyNumberFormat="0" applyAlignment="0" applyProtection="0"/>
    <xf numFmtId="0" fontId="8" fillId="17" borderId="0" applyNumberFormat="0" applyBorder="0" applyAlignment="0" applyProtection="0"/>
    <xf numFmtId="0" fontId="9" fillId="18" borderId="0" applyNumberFormat="0" applyBorder="0" applyAlignment="0" applyProtection="0"/>
    <xf numFmtId="0" fontId="1" fillId="0" borderId="0"/>
    <xf numFmtId="0" fontId="1" fillId="19" borderId="3" applyNumberFormat="0" applyFont="0" applyAlignment="0" applyProtection="0"/>
    <xf numFmtId="0" fontId="10" fillId="11" borderId="4" applyNumberFormat="0" applyAlignment="0" applyProtection="0"/>
    <xf numFmtId="0" fontId="11" fillId="0" borderId="0" applyNumberFormat="0" applyFill="0" applyBorder="0" applyAlignment="0" applyProtection="0"/>
    <xf numFmtId="0" fontId="12" fillId="0" borderId="5" applyNumberFormat="0" applyFill="0" applyAlignment="0" applyProtection="0"/>
    <xf numFmtId="0" fontId="13" fillId="0" borderId="6" applyNumberFormat="0" applyFill="0" applyAlignment="0" applyProtection="0"/>
    <xf numFmtId="0" fontId="14" fillId="0" borderId="7" applyNumberFormat="0" applyFill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6" fillId="0" borderId="8" applyNumberFormat="0" applyFill="0" applyAlignment="0" applyProtection="0"/>
    <xf numFmtId="0" fontId="17" fillId="20" borderId="9" applyNumberFormat="0" applyAlignment="0" applyProtection="0"/>
  </cellStyleXfs>
  <cellXfs count="95">
    <xf numFmtId="0" fontId="0" fillId="0" borderId="0" xfId="0"/>
    <xf numFmtId="0" fontId="19" fillId="0" borderId="0" xfId="32" applyFont="1"/>
    <xf numFmtId="0" fontId="19" fillId="0" borderId="0" xfId="32" applyFont="1" applyBorder="1" applyAlignment="1">
      <alignment horizontal="center" vertical="center" wrapText="1"/>
    </xf>
    <xf numFmtId="0" fontId="20" fillId="21" borderId="10" xfId="32" applyFont="1" applyFill="1" applyBorder="1"/>
    <xf numFmtId="0" fontId="20" fillId="21" borderId="11" xfId="32" applyFont="1" applyFill="1" applyBorder="1"/>
    <xf numFmtId="0" fontId="20" fillId="21" borderId="12" xfId="32" applyFont="1" applyFill="1" applyBorder="1"/>
    <xf numFmtId="0" fontId="20" fillId="21" borderId="13" xfId="32" applyFont="1" applyFill="1" applyBorder="1"/>
    <xf numFmtId="0" fontId="19" fillId="0" borderId="15" xfId="32" applyFont="1" applyBorder="1"/>
    <xf numFmtId="0" fontId="19" fillId="0" borderId="0" xfId="32" applyFont="1" applyBorder="1"/>
    <xf numFmtId="0" fontId="19" fillId="0" borderId="0" xfId="32" applyFont="1" applyFill="1" applyBorder="1"/>
    <xf numFmtId="0" fontId="19" fillId="0" borderId="16" xfId="32" applyFont="1" applyBorder="1"/>
    <xf numFmtId="4" fontId="19" fillId="0" borderId="17" xfId="32" applyNumberFormat="1" applyFont="1" applyBorder="1"/>
    <xf numFmtId="2" fontId="19" fillId="0" borderId="15" xfId="32" applyNumberFormat="1" applyFont="1" applyBorder="1"/>
    <xf numFmtId="1" fontId="19" fillId="0" borderId="0" xfId="32" applyNumberFormat="1" applyFont="1" applyFill="1" applyBorder="1"/>
    <xf numFmtId="2" fontId="19" fillId="0" borderId="0" xfId="32" applyNumberFormat="1" applyFont="1" applyBorder="1"/>
    <xf numFmtId="2" fontId="19" fillId="0" borderId="16" xfId="32" applyNumberFormat="1" applyFont="1" applyBorder="1"/>
    <xf numFmtId="1" fontId="19" fillId="0" borderId="0" xfId="32" applyNumberFormat="1" applyFont="1" applyBorder="1"/>
    <xf numFmtId="4" fontId="19" fillId="0" borderId="18" xfId="32" applyNumberFormat="1" applyFont="1" applyBorder="1"/>
    <xf numFmtId="2" fontId="20" fillId="0" borderId="0" xfId="32" applyNumberFormat="1" applyFont="1" applyBorder="1" applyAlignment="1">
      <alignment horizontal="center" vertical="center"/>
    </xf>
    <xf numFmtId="164" fontId="20" fillId="0" borderId="0" xfId="32" applyNumberFormat="1" applyFont="1" applyBorder="1"/>
    <xf numFmtId="165" fontId="20" fillId="0" borderId="16" xfId="32" applyNumberFormat="1" applyFont="1" applyBorder="1"/>
    <xf numFmtId="10" fontId="20" fillId="0" borderId="19" xfId="32" applyNumberFormat="1" applyFont="1" applyBorder="1"/>
    <xf numFmtId="2" fontId="20" fillId="0" borderId="20" xfId="32" applyNumberFormat="1" applyFont="1" applyBorder="1"/>
    <xf numFmtId="2" fontId="19" fillId="0" borderId="0" xfId="32" applyNumberFormat="1" applyFont="1"/>
    <xf numFmtId="2" fontId="19" fillId="0" borderId="0" xfId="32" applyNumberFormat="1" applyFont="1" applyFill="1" applyBorder="1"/>
    <xf numFmtId="0" fontId="19" fillId="0" borderId="21" xfId="32" applyFont="1" applyBorder="1"/>
    <xf numFmtId="2" fontId="19" fillId="0" borderId="14" xfId="32" applyNumberFormat="1" applyFont="1" applyBorder="1"/>
    <xf numFmtId="2" fontId="19" fillId="0" borderId="22" xfId="32" applyNumberFormat="1" applyFont="1" applyBorder="1"/>
    <xf numFmtId="2" fontId="19" fillId="0" borderId="23" xfId="32" applyNumberFormat="1" applyFont="1" applyBorder="1"/>
    <xf numFmtId="0" fontId="19" fillId="0" borderId="22" xfId="32" applyFont="1" applyBorder="1"/>
    <xf numFmtId="165" fontId="20" fillId="0" borderId="23" xfId="32" applyNumberFormat="1" applyFont="1" applyBorder="1"/>
    <xf numFmtId="10" fontId="20" fillId="0" borderId="24" xfId="32" applyNumberFormat="1" applyFont="1" applyBorder="1"/>
    <xf numFmtId="2" fontId="20" fillId="0" borderId="25" xfId="32" applyNumberFormat="1" applyFont="1" applyBorder="1"/>
    <xf numFmtId="10" fontId="20" fillId="0" borderId="0" xfId="32" applyNumberFormat="1" applyFont="1" applyBorder="1"/>
    <xf numFmtId="2" fontId="20" fillId="0" borderId="0" xfId="32" applyNumberFormat="1" applyFont="1" applyBorder="1"/>
    <xf numFmtId="2" fontId="20" fillId="0" borderId="15" xfId="32" applyNumberFormat="1" applyFont="1" applyBorder="1"/>
    <xf numFmtId="2" fontId="20" fillId="0" borderId="16" xfId="32" applyNumberFormat="1" applyFont="1" applyBorder="1"/>
    <xf numFmtId="164" fontId="20" fillId="0" borderId="15" xfId="32" applyNumberFormat="1" applyFont="1" applyBorder="1"/>
    <xf numFmtId="10" fontId="20" fillId="0" borderId="26" xfId="32" applyNumberFormat="1" applyFont="1" applyBorder="1"/>
    <xf numFmtId="0" fontId="19" fillId="0" borderId="27" xfId="32" applyFont="1" applyBorder="1"/>
    <xf numFmtId="0" fontId="19" fillId="0" borderId="28" xfId="32" applyFont="1" applyBorder="1"/>
    <xf numFmtId="2" fontId="19" fillId="0" borderId="28" xfId="32" applyNumberFormat="1" applyFont="1" applyBorder="1"/>
    <xf numFmtId="4" fontId="19" fillId="0" borderId="29" xfId="32" applyNumberFormat="1" applyFont="1" applyBorder="1"/>
    <xf numFmtId="0" fontId="19" fillId="22" borderId="21" xfId="0" applyFont="1" applyFill="1" applyBorder="1"/>
    <xf numFmtId="0" fontId="19" fillId="22" borderId="14" xfId="32" applyFont="1" applyFill="1" applyBorder="1"/>
    <xf numFmtId="0" fontId="19" fillId="22" borderId="14" xfId="0" applyFont="1" applyFill="1" applyBorder="1"/>
    <xf numFmtId="4" fontId="19" fillId="22" borderId="17" xfId="32" applyNumberFormat="1" applyFont="1" applyFill="1" applyBorder="1"/>
    <xf numFmtId="0" fontId="19" fillId="22" borderId="18" xfId="0" applyFont="1" applyFill="1" applyBorder="1"/>
    <xf numFmtId="0" fontId="19" fillId="22" borderId="18" xfId="0" applyFont="1" applyFill="1" applyBorder="1" applyAlignment="1">
      <alignment horizontal="left"/>
    </xf>
    <xf numFmtId="0" fontId="19" fillId="22" borderId="21" xfId="32" applyFont="1" applyFill="1" applyBorder="1"/>
    <xf numFmtId="2" fontId="19" fillId="22" borderId="14" xfId="32" applyNumberFormat="1" applyFont="1" applyFill="1" applyBorder="1"/>
    <xf numFmtId="0" fontId="19" fillId="22" borderId="18" xfId="32" applyFont="1" applyFill="1" applyBorder="1"/>
    <xf numFmtId="0" fontId="19" fillId="22" borderId="30" xfId="0" applyFont="1" applyFill="1" applyBorder="1"/>
    <xf numFmtId="0" fontId="19" fillId="22" borderId="0" xfId="0" applyFont="1" applyFill="1" applyBorder="1"/>
    <xf numFmtId="0" fontId="19" fillId="22" borderId="31" xfId="0" applyFont="1" applyFill="1" applyBorder="1" applyAlignment="1">
      <alignment horizontal="right"/>
    </xf>
    <xf numFmtId="0" fontId="19" fillId="22" borderId="17" xfId="0" applyFont="1" applyFill="1" applyBorder="1"/>
    <xf numFmtId="0" fontId="19" fillId="22" borderId="17" xfId="0" applyFont="1" applyFill="1" applyBorder="1" applyAlignment="1">
      <alignment horizontal="right"/>
    </xf>
    <xf numFmtId="0" fontId="19" fillId="22" borderId="32" xfId="0" applyFont="1" applyFill="1" applyBorder="1"/>
    <xf numFmtId="0" fontId="19" fillId="22" borderId="32" xfId="0" applyFont="1" applyFill="1" applyBorder="1" applyAlignment="1">
      <alignment horizontal="right"/>
    </xf>
    <xf numFmtId="4" fontId="19" fillId="22" borderId="18" xfId="32" applyNumberFormat="1" applyFont="1" applyFill="1" applyBorder="1"/>
    <xf numFmtId="0" fontId="19" fillId="22" borderId="33" xfId="0" applyFont="1" applyFill="1" applyBorder="1"/>
    <xf numFmtId="0" fontId="19" fillId="22" borderId="33" xfId="32" applyFont="1" applyFill="1" applyBorder="1"/>
    <xf numFmtId="2" fontId="19" fillId="22" borderId="34" xfId="32" applyNumberFormat="1" applyFont="1" applyFill="1" applyBorder="1"/>
    <xf numFmtId="0" fontId="19" fillId="22" borderId="35" xfId="0" applyFont="1" applyFill="1" applyBorder="1"/>
    <xf numFmtId="0" fontId="21" fillId="0" borderId="0" xfId="0" applyFont="1"/>
    <xf numFmtId="14" fontId="0" fillId="0" borderId="0" xfId="0" applyNumberFormat="1"/>
    <xf numFmtId="165" fontId="20" fillId="0" borderId="0" xfId="32" applyNumberFormat="1" applyFont="1" applyBorder="1"/>
    <xf numFmtId="2" fontId="20" fillId="0" borderId="36" xfId="32" applyNumberFormat="1" applyFont="1" applyBorder="1" applyAlignment="1">
      <alignment horizontal="center"/>
    </xf>
    <xf numFmtId="2" fontId="20" fillId="0" borderId="37" xfId="32" applyNumberFormat="1" applyFont="1" applyBorder="1" applyAlignment="1">
      <alignment horizontal="center"/>
    </xf>
    <xf numFmtId="2" fontId="20" fillId="0" borderId="38" xfId="32" applyNumberFormat="1" applyFont="1" applyBorder="1" applyAlignment="1">
      <alignment horizontal="center"/>
    </xf>
    <xf numFmtId="2" fontId="20" fillId="0" borderId="15" xfId="32" applyNumberFormat="1" applyFont="1" applyBorder="1" applyAlignment="1">
      <alignment horizontal="center" vertical="center"/>
    </xf>
    <xf numFmtId="2" fontId="20" fillId="0" borderId="0" xfId="32" applyNumberFormat="1" applyFont="1" applyBorder="1" applyAlignment="1">
      <alignment horizontal="center" vertical="center"/>
    </xf>
    <xf numFmtId="2" fontId="20" fillId="0" borderId="26" xfId="32" applyNumberFormat="1" applyFont="1" applyBorder="1" applyAlignment="1">
      <alignment horizontal="center" vertical="center"/>
    </xf>
    <xf numFmtId="2" fontId="20" fillId="0" borderId="19" xfId="32" applyNumberFormat="1" applyFont="1" applyBorder="1" applyAlignment="1">
      <alignment horizontal="center" vertical="center"/>
    </xf>
    <xf numFmtId="2" fontId="19" fillId="0" borderId="36" xfId="32" applyNumberFormat="1" applyFont="1" applyBorder="1" applyAlignment="1">
      <alignment horizontal="center"/>
    </xf>
    <xf numFmtId="2" fontId="19" fillId="0" borderId="37" xfId="32" applyNumberFormat="1" applyFont="1" applyBorder="1" applyAlignment="1">
      <alignment horizontal="center"/>
    </xf>
    <xf numFmtId="2" fontId="19" fillId="0" borderId="38" xfId="32" applyNumberFormat="1" applyFont="1" applyBorder="1" applyAlignment="1">
      <alignment horizontal="center"/>
    </xf>
    <xf numFmtId="2" fontId="19" fillId="0" borderId="10" xfId="32" applyNumberFormat="1" applyFont="1" applyBorder="1" applyAlignment="1">
      <alignment horizontal="center"/>
    </xf>
    <xf numFmtId="2" fontId="19" fillId="0" borderId="39" xfId="32" applyNumberFormat="1" applyFont="1" applyBorder="1" applyAlignment="1">
      <alignment horizontal="center"/>
    </xf>
    <xf numFmtId="2" fontId="19" fillId="0" borderId="40" xfId="32" applyNumberFormat="1" applyFont="1" applyBorder="1" applyAlignment="1">
      <alignment horizontal="center"/>
    </xf>
    <xf numFmtId="2" fontId="20" fillId="0" borderId="22" xfId="32" applyNumberFormat="1" applyFont="1" applyBorder="1" applyAlignment="1">
      <alignment horizontal="center" vertical="center"/>
    </xf>
    <xf numFmtId="2" fontId="20" fillId="0" borderId="41" xfId="32" applyNumberFormat="1" applyFont="1" applyBorder="1" applyAlignment="1">
      <alignment horizontal="center" vertical="center"/>
    </xf>
    <xf numFmtId="2" fontId="20" fillId="0" borderId="24" xfId="32" applyNumberFormat="1" applyFont="1" applyBorder="1" applyAlignment="1">
      <alignment horizontal="center" vertical="center"/>
    </xf>
    <xf numFmtId="0" fontId="19" fillId="0" borderId="42" xfId="32" applyFont="1" applyBorder="1" applyAlignment="1">
      <alignment horizontal="center" vertical="center" wrapText="1"/>
    </xf>
    <xf numFmtId="0" fontId="19" fillId="0" borderId="43" xfId="32" applyFont="1" applyBorder="1" applyAlignment="1">
      <alignment horizontal="center" vertical="center" wrapText="1"/>
    </xf>
    <xf numFmtId="0" fontId="19" fillId="0" borderId="44" xfId="32" applyFont="1" applyBorder="1" applyAlignment="1">
      <alignment horizontal="center" vertical="center" wrapText="1"/>
    </xf>
    <xf numFmtId="0" fontId="19" fillId="0" borderId="45" xfId="32" applyFont="1" applyBorder="1" applyAlignment="1">
      <alignment horizontal="center" vertical="center" wrapText="1"/>
    </xf>
    <xf numFmtId="0" fontId="19" fillId="0" borderId="0" xfId="32" applyFont="1" applyBorder="1" applyAlignment="1">
      <alignment horizontal="center" vertical="center" wrapText="1"/>
    </xf>
    <xf numFmtId="0" fontId="19" fillId="0" borderId="46" xfId="32" applyFont="1" applyBorder="1" applyAlignment="1">
      <alignment horizontal="center" vertical="center" wrapText="1"/>
    </xf>
    <xf numFmtId="0" fontId="19" fillId="0" borderId="47" xfId="32" applyFont="1" applyBorder="1" applyAlignment="1">
      <alignment horizontal="center" vertical="center" wrapText="1"/>
    </xf>
    <xf numFmtId="0" fontId="19" fillId="0" borderId="48" xfId="32" applyFont="1" applyBorder="1" applyAlignment="1">
      <alignment horizontal="center" vertical="center" wrapText="1"/>
    </xf>
    <xf numFmtId="0" fontId="19" fillId="0" borderId="49" xfId="32" applyFont="1" applyBorder="1" applyAlignment="1">
      <alignment horizontal="center" vertical="center" wrapText="1"/>
    </xf>
    <xf numFmtId="0" fontId="19" fillId="0" borderId="36" xfId="32" applyFont="1" applyBorder="1" applyAlignment="1">
      <alignment horizontal="center"/>
    </xf>
    <xf numFmtId="0" fontId="19" fillId="0" borderId="37" xfId="32" applyFont="1" applyBorder="1" applyAlignment="1">
      <alignment horizontal="center"/>
    </xf>
    <xf numFmtId="0" fontId="19" fillId="0" borderId="38" xfId="32" applyFont="1" applyBorder="1" applyAlignment="1">
      <alignment horizontal="center"/>
    </xf>
  </cellXfs>
  <cellStyles count="43">
    <cellStyle name="20 % - Accent1" xfId="1" builtinId="30" customBuiltin="1"/>
    <cellStyle name="20 % - Accent2" xfId="2" builtinId="34" customBuiltin="1"/>
    <cellStyle name="20 % - Accent3" xfId="3" builtinId="38" customBuiltin="1"/>
    <cellStyle name="20 % - Accent4" xfId="4" builtinId="42" customBuiltin="1"/>
    <cellStyle name="20 % - Accent5" xfId="5" builtinId="46" customBuiltin="1"/>
    <cellStyle name="20 % - Accent6" xfId="6" builtinId="50" customBuiltin="1"/>
    <cellStyle name="40 % - Accent1" xfId="7" builtinId="31" customBuiltin="1"/>
    <cellStyle name="40 % - Accent2" xfId="8" builtinId="35" customBuiltin="1"/>
    <cellStyle name="40 % - Accent3" xfId="9" builtinId="39" customBuiltin="1"/>
    <cellStyle name="40 % - Accent4" xfId="10" builtinId="43" customBuiltin="1"/>
    <cellStyle name="40 % - Accent5" xfId="11" builtinId="47" customBuiltin="1"/>
    <cellStyle name="40 % - Accent6" xfId="12" builtinId="51" customBuiltin="1"/>
    <cellStyle name="60 % - Accent1" xfId="13" builtinId="32" customBuiltin="1"/>
    <cellStyle name="60 % - Accent2" xfId="14" builtinId="36" customBuiltin="1"/>
    <cellStyle name="60 % - Accent3" xfId="15" builtinId="40" customBuiltin="1"/>
    <cellStyle name="60 % - Accent4" xfId="16" builtinId="44" customBuiltin="1"/>
    <cellStyle name="60 % - Accent5" xfId="17" builtinId="48" customBuiltin="1"/>
    <cellStyle name="60 % - Accent6" xfId="18" builtinId="52" customBuiltin="1"/>
    <cellStyle name="Accent1" xfId="19" builtinId="29" customBuiltin="1"/>
    <cellStyle name="Accent2" xfId="20" builtinId="33" customBuiltin="1"/>
    <cellStyle name="Accent3" xfId="21" builtinId="37" customBuiltin="1"/>
    <cellStyle name="Accent4" xfId="22" builtinId="41" customBuiltin="1"/>
    <cellStyle name="Accent5" xfId="23" builtinId="45" customBuiltin="1"/>
    <cellStyle name="Accent6" xfId="24" builtinId="49" customBuiltin="1"/>
    <cellStyle name="Avertissement" xfId="25" builtinId="11" customBuiltin="1"/>
    <cellStyle name="Bon" xfId="26" xr:uid="{00000000-0005-0000-0000-000019000000}"/>
    <cellStyle name="Calcul" xfId="27" builtinId="22" customBuiltin="1"/>
    <cellStyle name="Cellule liée" xfId="28" builtinId="24" customBuiltin="1"/>
    <cellStyle name="Entrée" xfId="29" builtinId="20" customBuiltin="1"/>
    <cellStyle name="Insatisfaisant" xfId="30" builtinId="27" customBuiltin="1"/>
    <cellStyle name="Neutre" xfId="31" builtinId="28" customBuiltin="1"/>
    <cellStyle name="Normal" xfId="0" builtinId="0"/>
    <cellStyle name="Normal_nutrition" xfId="32" xr:uid="{00000000-0005-0000-0000-000020000000}"/>
    <cellStyle name="Remarque" xfId="33" xr:uid="{00000000-0005-0000-0000-000021000000}"/>
    <cellStyle name="Sortie" xfId="34" builtinId="21" customBuiltin="1"/>
    <cellStyle name="Texte explicatif" xfId="35" builtinId="53" customBuiltin="1"/>
    <cellStyle name="Titre 1" xfId="36" xr:uid="{00000000-0005-0000-0000-000025000000}"/>
    <cellStyle name="Titre 2" xfId="37" xr:uid="{00000000-0005-0000-0000-000026000000}"/>
    <cellStyle name="Titre 3" xfId="38" xr:uid="{00000000-0005-0000-0000-000027000000}"/>
    <cellStyle name="Titre 4" xfId="39" xr:uid="{00000000-0005-0000-0000-000028000000}"/>
    <cellStyle name="Titre " xfId="40" xr:uid="{00000000-0005-0000-0000-000024000000}"/>
    <cellStyle name="Total" xfId="41" builtinId="25" customBuiltin="1"/>
    <cellStyle name="Vérification de cellule" xfId="42" xr:uid="{00000000-0005-0000-0000-00002A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16</xdr:col>
          <xdr:colOff>85725</xdr:colOff>
          <xdr:row>3</xdr:row>
          <xdr:rowOff>114300</xdr:rowOff>
        </xdr:from>
        <xdr:to>
          <xdr:col>17</xdr:col>
          <xdr:colOff>657225</xdr:colOff>
          <xdr:row>13</xdr:row>
          <xdr:rowOff>152400</xdr:rowOff>
        </xdr:to>
        <xdr:sp macro="" textlink="">
          <xdr:nvSpPr>
            <xdr:cNvPr id="1029" name="Button 5" hidden="1">
              <a:extLst>
                <a:ext uri="{63B3BB69-23CF-44E3-9099-C40C66FF867C}">
                  <a14:compatExt spid="_x0000_s1029"/>
                </a:ext>
                <a:ext uri="{FF2B5EF4-FFF2-40B4-BE49-F238E27FC236}">
                  <a16:creationId xmlns:a16="http://schemas.microsoft.com/office/drawing/2014/main" id="{00000000-0008-0000-0000-000005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45720" rIns="45720" bIns="45720" anchor="ctr" upright="1"/>
            <a:lstStyle/>
            <a:p>
              <a:pPr algn="ctr" rtl="0">
                <a:defRPr sz="1000"/>
              </a:pPr>
              <a:r>
                <a:rPr lang="fr-FR" sz="22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SUPPRIMER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16</xdr:col>
          <xdr:colOff>85725</xdr:colOff>
          <xdr:row>15</xdr:row>
          <xdr:rowOff>190500</xdr:rowOff>
        </xdr:from>
        <xdr:to>
          <xdr:col>17</xdr:col>
          <xdr:colOff>723900</xdr:colOff>
          <xdr:row>24</xdr:row>
          <xdr:rowOff>200025</xdr:rowOff>
        </xdr:to>
        <xdr:sp macro="" textlink="">
          <xdr:nvSpPr>
            <xdr:cNvPr id="1030" name="Button 6" hidden="1">
              <a:extLst>
                <a:ext uri="{63B3BB69-23CF-44E3-9099-C40C66FF867C}">
                  <a14:compatExt spid="_x0000_s1030"/>
                </a:ext>
                <a:ext uri="{FF2B5EF4-FFF2-40B4-BE49-F238E27FC236}">
                  <a16:creationId xmlns:a16="http://schemas.microsoft.com/office/drawing/2014/main" id="{00000000-0008-0000-0000-000006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54864" tIns="54864" rIns="54864" bIns="54864" anchor="ctr" upright="1"/>
            <a:lstStyle/>
            <a:p>
              <a:pPr algn="ctr" rtl="0">
                <a:defRPr sz="1000"/>
              </a:pPr>
              <a:r>
                <a:rPr lang="fr-FR" sz="28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Enregistrer</a:t>
              </a:r>
              <a:r>
                <a:rPr lang="fr-FR" sz="9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 </a:t>
              </a:r>
            </a:p>
          </xdr:txBody>
        </xdr:sp>
        <xdr:clientData fPrintsWithSheet="0"/>
      </xdr:twoCellAnchor>
    </mc:Choice>
    <mc:Fallback/>
  </mc:AlternateContent>
  <xdr:twoCellAnchor>
    <xdr:from>
      <xdr:col>16</xdr:col>
      <xdr:colOff>50800</xdr:colOff>
      <xdr:row>86</xdr:row>
      <xdr:rowOff>25400</xdr:rowOff>
    </xdr:from>
    <xdr:to>
      <xdr:col>23</xdr:col>
      <xdr:colOff>546100</xdr:colOff>
      <xdr:row>97</xdr:row>
      <xdr:rowOff>190500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 txBox="1"/>
      </xdr:nvSpPr>
      <xdr:spPr>
        <a:xfrm>
          <a:off x="19113500" y="17716500"/>
          <a:ext cx="6273800" cy="24638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600"/>
            <a:t>Novice en VBA, j'essaye de réaliser une macro pour copier les résultats de la ligne L92 à O92 de ma feuille "Bilan" vers une feuille Résultat en C4 à F4.</a:t>
          </a:r>
          <a:br>
            <a:rPr lang="fr-FR" sz="1600"/>
          </a:br>
          <a:r>
            <a:rPr lang="fr-FR" sz="1600"/>
            <a:t>Sauf que les résultats de la ligne L92 à O92 change régulièrement et je voudrais a chaque fois que j'appuie sur le bouton de la macro que les résultats viennent à la suite, à la ligne donc en D4 to F4 de la feuille "résultat" 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47625</xdr:colOff>
          <xdr:row>90</xdr:row>
          <xdr:rowOff>38100</xdr:rowOff>
        </xdr:from>
        <xdr:to>
          <xdr:col>9</xdr:col>
          <xdr:colOff>771525</xdr:colOff>
          <xdr:row>91</xdr:row>
          <xdr:rowOff>180975</xdr:rowOff>
        </xdr:to>
        <xdr:sp macro="" textlink="">
          <xdr:nvSpPr>
            <xdr:cNvPr id="1031" name="Button 7" hidden="1">
              <a:extLst>
                <a:ext uri="{63B3BB69-23CF-44E3-9099-C40C66FF867C}">
                  <a14:compatExt spid="_x0000_s1031"/>
                </a:ext>
                <a:ext uri="{FF2B5EF4-FFF2-40B4-BE49-F238E27FC236}">
                  <a16:creationId xmlns:a16="http://schemas.microsoft.com/office/drawing/2014/main" id="{00000000-0008-0000-0000-000007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MàJ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609600</xdr:colOff>
          <xdr:row>1</xdr:row>
          <xdr:rowOff>85725</xdr:rowOff>
        </xdr:from>
        <xdr:to>
          <xdr:col>10</xdr:col>
          <xdr:colOff>571500</xdr:colOff>
          <xdr:row>3</xdr:row>
          <xdr:rowOff>66675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  <a:ext uri="{FF2B5EF4-FFF2-40B4-BE49-F238E27FC236}">
                  <a16:creationId xmlns:a16="http://schemas.microsoft.com/office/drawing/2014/main" id="{00000000-0008-0000-0100-000001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MàJ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5" Type="http://schemas.openxmlformats.org/officeDocument/2006/relationships/ctrlProp" Target="../ctrlProps/ctrlProp3.xml"/><Relationship Id="rId4" Type="http://schemas.openxmlformats.org/officeDocument/2006/relationships/ctrlProp" Target="../ctrlProps/ctrlProp2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4.xml"/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B1:O484"/>
  <sheetViews>
    <sheetView topLeftCell="H73" zoomScale="75" zoomScaleNormal="75" workbookViewId="0">
      <selection activeCell="J94" sqref="J94"/>
    </sheetView>
  </sheetViews>
  <sheetFormatPr baseColWidth="10" defaultColWidth="12.42578125" defaultRowHeight="15.75" x14ac:dyDescent="0.25"/>
  <cols>
    <col min="1" max="1" width="6.28515625" style="1" customWidth="1"/>
    <col min="2" max="2" width="64.7109375" style="1" bestFit="1" customWidth="1"/>
    <col min="3" max="3" width="16.42578125" style="1" customWidth="1"/>
    <col min="4" max="7" width="12.42578125" style="1" customWidth="1"/>
    <col min="8" max="8" width="19.7109375" style="1" bestFit="1" customWidth="1"/>
    <col min="9" max="9" width="3.85546875" style="1" customWidth="1"/>
    <col min="10" max="10" width="46.42578125" style="1" customWidth="1"/>
    <col min="11" max="11" width="16.42578125" style="1" customWidth="1"/>
    <col min="12" max="14" width="12.42578125" style="1" customWidth="1"/>
    <col min="15" max="15" width="13" style="1" customWidth="1"/>
    <col min="16" max="16384" width="12.42578125" style="1"/>
  </cols>
  <sheetData>
    <row r="1" spans="2:15" ht="16.5" thickBot="1" x14ac:dyDescent="0.3"/>
    <row r="2" spans="2:15" ht="15.95" customHeight="1" thickTop="1" x14ac:dyDescent="0.25">
      <c r="B2" s="83" t="s">
        <v>0</v>
      </c>
      <c r="C2" s="84"/>
      <c r="D2" s="84"/>
      <c r="E2" s="84"/>
      <c r="F2" s="84"/>
      <c r="G2" s="85"/>
      <c r="H2" s="2"/>
      <c r="J2" s="83" t="s">
        <v>1</v>
      </c>
      <c r="K2" s="84"/>
      <c r="L2" s="84"/>
      <c r="M2" s="84"/>
      <c r="N2" s="84"/>
      <c r="O2" s="85"/>
    </row>
    <row r="3" spans="2:15" x14ac:dyDescent="0.25">
      <c r="B3" s="86"/>
      <c r="C3" s="87"/>
      <c r="D3" s="87"/>
      <c r="E3" s="87"/>
      <c r="F3" s="87"/>
      <c r="G3" s="88"/>
      <c r="H3" s="2"/>
      <c r="J3" s="86"/>
      <c r="K3" s="87"/>
      <c r="L3" s="87"/>
      <c r="M3" s="87"/>
      <c r="N3" s="87"/>
      <c r="O3" s="88"/>
    </row>
    <row r="4" spans="2:15" ht="16.5" thickBot="1" x14ac:dyDescent="0.3">
      <c r="B4" s="89"/>
      <c r="C4" s="90"/>
      <c r="D4" s="90"/>
      <c r="E4" s="90"/>
      <c r="F4" s="90"/>
      <c r="G4" s="91"/>
      <c r="H4" s="2"/>
      <c r="J4" s="89"/>
      <c r="K4" s="90"/>
      <c r="L4" s="90"/>
      <c r="M4" s="90"/>
      <c r="N4" s="90"/>
      <c r="O4" s="91"/>
    </row>
    <row r="5" spans="2:15" ht="17.25" thickTop="1" thickBot="1" x14ac:dyDescent="0.3"/>
    <row r="6" spans="2:15" ht="16.5" thickTop="1" x14ac:dyDescent="0.25">
      <c r="B6" s="3" t="s">
        <v>2</v>
      </c>
      <c r="C6" s="4" t="s">
        <v>3</v>
      </c>
      <c r="D6" s="5" t="s">
        <v>4</v>
      </c>
      <c r="E6" s="5" t="s">
        <v>5</v>
      </c>
      <c r="F6" s="4" t="s">
        <v>6</v>
      </c>
      <c r="G6" s="4" t="s">
        <v>7</v>
      </c>
      <c r="H6" s="6" t="s">
        <v>8</v>
      </c>
      <c r="J6" s="92" t="s">
        <v>9</v>
      </c>
      <c r="K6" s="93"/>
      <c r="L6" s="93"/>
      <c r="M6" s="93"/>
      <c r="N6" s="93"/>
      <c r="O6" s="94"/>
    </row>
    <row r="7" spans="2:15" x14ac:dyDescent="0.25">
      <c r="B7" s="43" t="s">
        <v>208</v>
      </c>
      <c r="C7" s="44">
        <v>100</v>
      </c>
      <c r="D7" s="45">
        <v>1</v>
      </c>
      <c r="E7" s="45">
        <v>28</v>
      </c>
      <c r="F7" s="45">
        <v>0</v>
      </c>
      <c r="G7" s="11">
        <f>(D7*4)+(E7*4)+(F7*9)</f>
        <v>116</v>
      </c>
      <c r="H7" s="47"/>
      <c r="J7" s="7" t="s">
        <v>2</v>
      </c>
      <c r="K7" s="8" t="s">
        <v>3</v>
      </c>
      <c r="L7" s="8" t="s">
        <v>10</v>
      </c>
      <c r="M7" s="8" t="s">
        <v>11</v>
      </c>
      <c r="N7" s="9" t="s">
        <v>12</v>
      </c>
      <c r="O7" s="10" t="s">
        <v>13</v>
      </c>
    </row>
    <row r="8" spans="2:15" x14ac:dyDescent="0.25">
      <c r="B8" s="43" t="s">
        <v>209</v>
      </c>
      <c r="C8" s="44">
        <v>100</v>
      </c>
      <c r="D8" s="45">
        <v>1</v>
      </c>
      <c r="E8" s="45">
        <v>21</v>
      </c>
      <c r="F8" s="45">
        <v>0</v>
      </c>
      <c r="G8" s="11">
        <f t="shared" ref="G8:G71" si="0">(D8*4)+(E8*4)+(F8*9)</f>
        <v>88</v>
      </c>
      <c r="H8" s="47"/>
      <c r="J8" s="12"/>
      <c r="K8" s="13"/>
      <c r="L8" s="14">
        <f>IF(ISNA((VLOOKUP(J8,$B$7:$G$123,3,FALSE))*K8/(VLOOKUP(J8,$B$7:$C$123,2,FALSE))),0,(VLOOKUP(J8,$B$7:$G$123,3,FALSE))*K8/(VLOOKUP(J8,$B$7:$C$123,2,FALSE)))</f>
        <v>0</v>
      </c>
      <c r="M8" s="14">
        <f t="shared" ref="M8:M18" si="1">IF(ISNA((VLOOKUP(J8,$B$7:$G$123,4,FALSE))*K8/(VLOOKUP(J8,$B$7:$C$123,2,FALSE))),0,(VLOOKUP(J8,$B$7:$G$123,4,FALSE))*K8/(VLOOKUP(J8,$B$7:$C$123,2,FALSE)))</f>
        <v>0</v>
      </c>
      <c r="N8" s="14">
        <f t="shared" ref="N8:N18" si="2">IF(ISNA((VLOOKUP(J8,$B$7:$G$123,5,FALSE))*K8/(VLOOKUP(J8,$B$7:$C$123,2,FALSE))),0,(VLOOKUP(J8,$B$7:$G$123,5,FALSE))*K8/(VLOOKUP(J8,$B$7:$C$123,2,FALSE)))</f>
        <v>0</v>
      </c>
      <c r="O8" s="15">
        <f t="shared" ref="O8:O18" si="3">IF(ISNA((VLOOKUP(J8,$B$7:$G$123,6,FALSE))*K8/(VLOOKUP(J8,$B$7:$C$123,2,FALSE))),0,(VLOOKUP(J8,$B$7:$G$123,6,FALSE))*K8/(VLOOKUP(J8,$B$7:$C$123,2,FALSE)))</f>
        <v>0</v>
      </c>
    </row>
    <row r="9" spans="2:15" x14ac:dyDescent="0.25">
      <c r="B9" s="43" t="s">
        <v>210</v>
      </c>
      <c r="C9" s="44">
        <v>100</v>
      </c>
      <c r="D9" s="45">
        <v>1</v>
      </c>
      <c r="E9" s="45">
        <v>11</v>
      </c>
      <c r="F9" s="45">
        <v>0</v>
      </c>
      <c r="G9" s="11">
        <f t="shared" si="0"/>
        <v>48</v>
      </c>
      <c r="H9" s="47"/>
      <c r="J9" s="12"/>
      <c r="K9" s="13"/>
      <c r="L9" s="14">
        <f t="shared" ref="L9:L18" si="4">IF(ISNA((VLOOKUP(J9,$B$7:$G$123,3,FALSE))*K9/(VLOOKUP(J9,$B$7:$C$123,2,FALSE))),0,(VLOOKUP(J9,$B$7:$G$123,3,FALSE))*K9/(VLOOKUP(J9,$B$7:$C$123,2,FALSE)))</f>
        <v>0</v>
      </c>
      <c r="M9" s="14">
        <f t="shared" si="1"/>
        <v>0</v>
      </c>
      <c r="N9" s="14">
        <f t="shared" si="2"/>
        <v>0</v>
      </c>
      <c r="O9" s="15">
        <f t="shared" si="3"/>
        <v>0</v>
      </c>
    </row>
    <row r="10" spans="2:15" x14ac:dyDescent="0.25">
      <c r="B10" s="43" t="s">
        <v>211</v>
      </c>
      <c r="C10" s="44">
        <v>100</v>
      </c>
      <c r="D10" s="45">
        <v>4</v>
      </c>
      <c r="E10" s="45">
        <v>39</v>
      </c>
      <c r="F10" s="45">
        <v>1</v>
      </c>
      <c r="G10" s="11">
        <f t="shared" si="0"/>
        <v>181</v>
      </c>
      <c r="H10" s="47"/>
      <c r="J10" s="12"/>
      <c r="K10" s="16"/>
      <c r="L10" s="14">
        <f t="shared" si="4"/>
        <v>0</v>
      </c>
      <c r="M10" s="14">
        <f t="shared" si="1"/>
        <v>0</v>
      </c>
      <c r="N10" s="14">
        <f t="shared" si="2"/>
        <v>0</v>
      </c>
      <c r="O10" s="15">
        <f t="shared" si="3"/>
        <v>0</v>
      </c>
    </row>
    <row r="11" spans="2:15" x14ac:dyDescent="0.25">
      <c r="B11" s="43" t="s">
        <v>212</v>
      </c>
      <c r="C11" s="44">
        <v>100</v>
      </c>
      <c r="D11" s="45">
        <v>20</v>
      </c>
      <c r="E11" s="45">
        <v>11</v>
      </c>
      <c r="F11" s="45">
        <v>8</v>
      </c>
      <c r="G11" s="11">
        <f t="shared" si="0"/>
        <v>196</v>
      </c>
      <c r="H11" s="47"/>
      <c r="J11" s="12"/>
      <c r="K11" s="16"/>
      <c r="L11" s="14">
        <f t="shared" si="4"/>
        <v>0</v>
      </c>
      <c r="M11" s="14">
        <f t="shared" si="1"/>
        <v>0</v>
      </c>
      <c r="N11" s="14">
        <f t="shared" si="2"/>
        <v>0</v>
      </c>
      <c r="O11" s="15">
        <f t="shared" si="3"/>
        <v>0</v>
      </c>
    </row>
    <row r="12" spans="2:15" x14ac:dyDescent="0.25">
      <c r="B12" s="43" t="s">
        <v>213</v>
      </c>
      <c r="C12" s="44">
        <v>100</v>
      </c>
      <c r="D12" s="45">
        <v>3</v>
      </c>
      <c r="E12" s="45">
        <v>72</v>
      </c>
      <c r="F12" s="45">
        <v>13</v>
      </c>
      <c r="G12" s="11">
        <f t="shared" si="0"/>
        <v>417</v>
      </c>
      <c r="H12" s="47"/>
      <c r="J12" s="12" t="s">
        <v>208</v>
      </c>
      <c r="K12" s="16">
        <v>16</v>
      </c>
      <c r="L12" s="14">
        <f t="shared" si="4"/>
        <v>0.16</v>
      </c>
      <c r="M12" s="14">
        <f t="shared" si="1"/>
        <v>4.4800000000000004</v>
      </c>
      <c r="N12" s="14">
        <f t="shared" si="2"/>
        <v>0</v>
      </c>
      <c r="O12" s="15">
        <f t="shared" si="3"/>
        <v>18.559999999999999</v>
      </c>
    </row>
    <row r="13" spans="2:15" x14ac:dyDescent="0.25">
      <c r="B13" s="43" t="s">
        <v>214</v>
      </c>
      <c r="C13" s="44">
        <v>100</v>
      </c>
      <c r="D13" s="45">
        <v>21</v>
      </c>
      <c r="E13" s="45">
        <v>1</v>
      </c>
      <c r="F13" s="45">
        <v>17</v>
      </c>
      <c r="G13" s="11">
        <f t="shared" si="0"/>
        <v>241</v>
      </c>
      <c r="H13" s="47"/>
      <c r="J13" s="12"/>
      <c r="K13" s="16"/>
      <c r="L13" s="14">
        <f t="shared" si="4"/>
        <v>0</v>
      </c>
      <c r="M13" s="14">
        <f t="shared" si="1"/>
        <v>0</v>
      </c>
      <c r="N13" s="14">
        <f t="shared" si="2"/>
        <v>0</v>
      </c>
      <c r="O13" s="15">
        <f t="shared" si="3"/>
        <v>0</v>
      </c>
    </row>
    <row r="14" spans="2:15" x14ac:dyDescent="0.25">
      <c r="B14" s="43" t="s">
        <v>215</v>
      </c>
      <c r="C14" s="44">
        <v>100</v>
      </c>
      <c r="D14" s="45" t="s">
        <v>22</v>
      </c>
      <c r="E14" s="45">
        <v>33</v>
      </c>
      <c r="F14" s="45" t="s">
        <v>23</v>
      </c>
      <c r="G14" s="11">
        <f t="shared" si="0"/>
        <v>162.1</v>
      </c>
      <c r="H14" s="47"/>
      <c r="J14" s="12" t="s">
        <v>209</v>
      </c>
      <c r="K14" s="16">
        <v>12</v>
      </c>
      <c r="L14" s="14">
        <f t="shared" si="4"/>
        <v>0.12</v>
      </c>
      <c r="M14" s="14">
        <f t="shared" si="1"/>
        <v>2.52</v>
      </c>
      <c r="N14" s="14">
        <f t="shared" si="2"/>
        <v>0</v>
      </c>
      <c r="O14" s="15">
        <f t="shared" si="3"/>
        <v>10.56</v>
      </c>
    </row>
    <row r="15" spans="2:15" x14ac:dyDescent="0.25">
      <c r="B15" s="43" t="s">
        <v>216</v>
      </c>
      <c r="C15" s="44">
        <v>100</v>
      </c>
      <c r="D15" s="45" t="s">
        <v>25</v>
      </c>
      <c r="E15" s="45" t="s">
        <v>24</v>
      </c>
      <c r="F15" s="45" t="s">
        <v>26</v>
      </c>
      <c r="G15" s="11">
        <f t="shared" si="0"/>
        <v>365.2</v>
      </c>
      <c r="H15" s="47"/>
      <c r="J15" s="12"/>
      <c r="K15" s="16"/>
      <c r="L15" s="14">
        <f t="shared" si="4"/>
        <v>0</v>
      </c>
      <c r="M15" s="14">
        <f t="shared" si="1"/>
        <v>0</v>
      </c>
      <c r="N15" s="14">
        <f t="shared" si="2"/>
        <v>0</v>
      </c>
      <c r="O15" s="15">
        <f t="shared" si="3"/>
        <v>0</v>
      </c>
    </row>
    <row r="16" spans="2:15" x14ac:dyDescent="0.25">
      <c r="B16" s="43" t="s">
        <v>217</v>
      </c>
      <c r="C16" s="44">
        <v>100</v>
      </c>
      <c r="D16" s="45">
        <v>7</v>
      </c>
      <c r="E16" s="45">
        <v>25</v>
      </c>
      <c r="F16" s="45">
        <v>1</v>
      </c>
      <c r="G16" s="11">
        <f t="shared" si="0"/>
        <v>137</v>
      </c>
      <c r="H16" s="47"/>
      <c r="J16" s="12"/>
      <c r="K16" s="16"/>
      <c r="L16" s="14">
        <f t="shared" si="4"/>
        <v>0</v>
      </c>
      <c r="M16" s="14">
        <f t="shared" si="1"/>
        <v>0</v>
      </c>
      <c r="N16" s="14">
        <f t="shared" si="2"/>
        <v>0</v>
      </c>
      <c r="O16" s="15">
        <f t="shared" si="3"/>
        <v>0</v>
      </c>
    </row>
    <row r="17" spans="2:15" x14ac:dyDescent="0.25">
      <c r="B17" s="43" t="s">
        <v>218</v>
      </c>
      <c r="C17" s="44">
        <v>100</v>
      </c>
      <c r="D17" s="45">
        <v>3</v>
      </c>
      <c r="E17" s="45">
        <v>3</v>
      </c>
      <c r="F17" s="45">
        <v>76</v>
      </c>
      <c r="G17" s="11">
        <f t="shared" si="0"/>
        <v>708</v>
      </c>
      <c r="H17" s="47"/>
      <c r="J17" s="12"/>
      <c r="K17" s="16"/>
      <c r="L17" s="14">
        <f t="shared" si="4"/>
        <v>0</v>
      </c>
      <c r="M17" s="14">
        <f t="shared" si="1"/>
        <v>0</v>
      </c>
      <c r="N17" s="14">
        <f t="shared" si="2"/>
        <v>0</v>
      </c>
      <c r="O17" s="15">
        <f t="shared" si="3"/>
        <v>0</v>
      </c>
    </row>
    <row r="18" spans="2:15" x14ac:dyDescent="0.25">
      <c r="B18" s="43" t="s">
        <v>219</v>
      </c>
      <c r="C18" s="44">
        <v>100</v>
      </c>
      <c r="D18" s="45">
        <v>0</v>
      </c>
      <c r="E18" s="45">
        <v>30</v>
      </c>
      <c r="F18" s="45">
        <v>0</v>
      </c>
      <c r="G18" s="11">
        <f t="shared" si="0"/>
        <v>120</v>
      </c>
      <c r="H18" s="59"/>
      <c r="J18" s="12"/>
      <c r="K18" s="16"/>
      <c r="L18" s="14">
        <f t="shared" si="4"/>
        <v>0</v>
      </c>
      <c r="M18" s="14">
        <f t="shared" si="1"/>
        <v>0</v>
      </c>
      <c r="N18" s="14">
        <f t="shared" si="2"/>
        <v>0</v>
      </c>
      <c r="O18" s="15">
        <f t="shared" si="3"/>
        <v>0</v>
      </c>
    </row>
    <row r="19" spans="2:15" x14ac:dyDescent="0.25">
      <c r="B19" s="60" t="s">
        <v>220</v>
      </c>
      <c r="C19" s="44">
        <v>100</v>
      </c>
      <c r="D19" s="45">
        <v>0</v>
      </c>
      <c r="E19" s="45">
        <v>1</v>
      </c>
      <c r="F19" s="45">
        <v>0</v>
      </c>
      <c r="G19" s="11">
        <f t="shared" si="0"/>
        <v>4</v>
      </c>
      <c r="H19" s="59"/>
      <c r="J19" s="70" t="s">
        <v>14</v>
      </c>
      <c r="K19" s="71"/>
      <c r="L19" s="19">
        <f>SUM(L8:L18)</f>
        <v>0.28000000000000003</v>
      </c>
      <c r="M19" s="19">
        <f>SUM(M8:M13)</f>
        <v>4.4800000000000004</v>
      </c>
      <c r="N19" s="19">
        <f>SUM(N8:N18)</f>
        <v>0</v>
      </c>
      <c r="O19" s="20">
        <f>SUM(O8:O13)</f>
        <v>18.559999999999999</v>
      </c>
    </row>
    <row r="20" spans="2:15" ht="16.5" thickBot="1" x14ac:dyDescent="0.3">
      <c r="B20" s="60" t="s">
        <v>221</v>
      </c>
      <c r="C20" s="44">
        <v>1</v>
      </c>
      <c r="D20" s="45">
        <v>12</v>
      </c>
      <c r="E20" s="45">
        <v>42</v>
      </c>
      <c r="F20" s="45">
        <v>3</v>
      </c>
      <c r="G20" s="11">
        <f t="shared" si="0"/>
        <v>243</v>
      </c>
      <c r="H20" s="59"/>
      <c r="J20" s="72"/>
      <c r="K20" s="73"/>
      <c r="L20" s="21">
        <f>IF(ISERR(L19/O19*4),0,L19/O19*4)</f>
        <v>6.0344827586206906E-2</v>
      </c>
      <c r="M20" s="21">
        <f>IF(ISERR(M19/O19*4),0,M19/O19*4)</f>
        <v>0.9655172413793105</v>
      </c>
      <c r="N20" s="21">
        <f>IF(ISERR(N19/O19*9),0,N19/O19*9)</f>
        <v>0</v>
      </c>
      <c r="O20" s="22"/>
    </row>
    <row r="21" spans="2:15" ht="17.25" thickTop="1" thickBot="1" x14ac:dyDescent="0.3">
      <c r="B21" s="60" t="s">
        <v>222</v>
      </c>
      <c r="C21" s="44">
        <v>100</v>
      </c>
      <c r="D21" s="45">
        <v>17</v>
      </c>
      <c r="E21" s="45">
        <v>0</v>
      </c>
      <c r="F21" s="45">
        <v>14</v>
      </c>
      <c r="G21" s="11">
        <f t="shared" si="0"/>
        <v>194</v>
      </c>
      <c r="H21" s="59"/>
      <c r="J21" s="23"/>
      <c r="K21" s="23"/>
      <c r="L21" s="23"/>
      <c r="M21" s="23"/>
      <c r="N21" s="23"/>
      <c r="O21" s="23"/>
    </row>
    <row r="22" spans="2:15" ht="16.5" thickTop="1" x14ac:dyDescent="0.25">
      <c r="B22" s="43" t="s">
        <v>223</v>
      </c>
      <c r="C22" s="44">
        <v>100</v>
      </c>
      <c r="D22" s="45">
        <v>22</v>
      </c>
      <c r="E22" s="45">
        <v>0</v>
      </c>
      <c r="F22" s="45">
        <v>18</v>
      </c>
      <c r="G22" s="11">
        <f t="shared" si="0"/>
        <v>250</v>
      </c>
      <c r="H22" s="47"/>
      <c r="J22" s="74" t="s">
        <v>15</v>
      </c>
      <c r="K22" s="75"/>
      <c r="L22" s="75"/>
      <c r="M22" s="75"/>
      <c r="N22" s="75"/>
      <c r="O22" s="76"/>
    </row>
    <row r="23" spans="2:15" x14ac:dyDescent="0.25">
      <c r="B23" s="43" t="s">
        <v>224</v>
      </c>
      <c r="C23" s="44">
        <v>100</v>
      </c>
      <c r="D23" s="45">
        <v>17</v>
      </c>
      <c r="E23" s="45">
        <v>0</v>
      </c>
      <c r="F23" s="45">
        <v>22</v>
      </c>
      <c r="G23" s="11">
        <f t="shared" si="0"/>
        <v>266</v>
      </c>
      <c r="H23" s="47"/>
      <c r="J23" s="12" t="s">
        <v>2</v>
      </c>
      <c r="K23" s="8" t="s">
        <v>16</v>
      </c>
      <c r="L23" s="14" t="s">
        <v>10</v>
      </c>
      <c r="M23" s="14" t="s">
        <v>11</v>
      </c>
      <c r="N23" s="24" t="s">
        <v>12</v>
      </c>
      <c r="O23" s="15" t="s">
        <v>13</v>
      </c>
    </row>
    <row r="24" spans="2:15" x14ac:dyDescent="0.25">
      <c r="B24" s="43" t="s">
        <v>225</v>
      </c>
      <c r="C24" s="44">
        <v>100</v>
      </c>
      <c r="D24" s="45">
        <v>19</v>
      </c>
      <c r="E24" s="45">
        <v>0</v>
      </c>
      <c r="F24" s="45">
        <v>11</v>
      </c>
      <c r="G24" s="11">
        <f t="shared" si="0"/>
        <v>175</v>
      </c>
      <c r="H24" s="47"/>
      <c r="J24" s="12"/>
      <c r="K24" s="13"/>
      <c r="L24" s="14">
        <f>IF(ISNA((VLOOKUP(J24,$B$7:$G$123,3,FALSE))*K24/(VLOOKUP(J24,$B$7:$C$123,2,FALSE))),0,(VLOOKUP(J24,$B$7:$G$123,3,FALSE))*K24/(VLOOKUP(J24,$B$7:$C$123,2,FALSE)))</f>
        <v>0</v>
      </c>
      <c r="M24" s="14">
        <f>IF(ISNA((VLOOKUP(J24,$B$7:$G$123,4,FALSE))*K24/(VLOOKUP(J24,$B$7:$C$123,2,FALSE))),0,(VLOOKUP(J24,$B$7:$G$123,4,FALSE))*K24/(VLOOKUP(J24,$B$7:$C$123,2,FALSE)))</f>
        <v>0</v>
      </c>
      <c r="N24" s="14">
        <f>IF(ISNA((VLOOKUP(J24,$B$7:$G$123,5,FALSE))*K24/(VLOOKUP(J24,$B$7:$C$123,2,FALSE))),0,(VLOOKUP(J24,$B$7:$G$123,5,FALSE))*K24/(VLOOKUP(J24,$B$7:$C$123,2,FALSE)))</f>
        <v>0</v>
      </c>
      <c r="O24" s="15">
        <f>IF(ISNA((VLOOKUP(J24,$B$7:$G$123,6,FALSE))*K24/(VLOOKUP(J24,$B$7:$C$123,2,FALSE))),0,(VLOOKUP(J24,$B$7:$G$123,6,FALSE))*K24/(VLOOKUP(J24,$B$7:$C$123,2,FALSE)))</f>
        <v>0</v>
      </c>
    </row>
    <row r="25" spans="2:15" x14ac:dyDescent="0.25">
      <c r="B25" s="43" t="s">
        <v>226</v>
      </c>
      <c r="C25" s="44">
        <v>100</v>
      </c>
      <c r="D25" s="45">
        <v>20</v>
      </c>
      <c r="E25" s="45">
        <v>4</v>
      </c>
      <c r="F25" s="45">
        <v>54</v>
      </c>
      <c r="G25" s="11">
        <f t="shared" si="0"/>
        <v>582</v>
      </c>
      <c r="H25" s="48"/>
      <c r="J25" s="12"/>
      <c r="K25" s="16"/>
      <c r="L25" s="14">
        <f>IF(ISNA((VLOOKUP(J25,$B$7:$G$123,3,FALSE))*K25/(VLOOKUP(J25,$B$7:$C$123,2,FALSE))),0,(VLOOKUP(J25,$B$7:$G$123,3,FALSE))*K25/(VLOOKUP(J25,$B$7:$C$123,2,FALSE)))</f>
        <v>0</v>
      </c>
      <c r="M25" s="14">
        <f>IF(ISNA((VLOOKUP(J25,$B$7:$G$123,4,FALSE))*K25/(VLOOKUP(J25,$B$7:$C$123,2,FALSE))),0,(VLOOKUP(J25,$B$7:$G$123,4,FALSE))*K25/(VLOOKUP(J25,$B$7:$C$123,2,FALSE)))</f>
        <v>0</v>
      </c>
      <c r="N25" s="14">
        <f>IF(ISNA((VLOOKUP(J25,$B$7:$G$123,5,FALSE))*K25/(VLOOKUP(J25,$B$7:$C$123,2,FALSE))),0,(VLOOKUP(J25,$B$7:$G$123,5,FALSE))*K25/(VLOOKUP(J25,$B$7:$C$123,2,FALSE)))</f>
        <v>0</v>
      </c>
      <c r="O25" s="15">
        <f>IF(ISNA((VLOOKUP(J25,$B$7:$G$123,6,FALSE))*K25/(VLOOKUP(J25,$B$7:$C$123,2,FALSE))),0,(VLOOKUP(J25,$B$7:$G$123,6,FALSE))*K25/(VLOOKUP(J25,$B$7:$C$123,2,FALSE)))</f>
        <v>0</v>
      </c>
    </row>
    <row r="26" spans="2:15" x14ac:dyDescent="0.25">
      <c r="B26" s="43" t="s">
        <v>227</v>
      </c>
      <c r="C26" s="44">
        <v>100</v>
      </c>
      <c r="D26" s="45" t="s">
        <v>28</v>
      </c>
      <c r="E26" s="45" t="s">
        <v>27</v>
      </c>
      <c r="F26" s="45" t="s">
        <v>29</v>
      </c>
      <c r="G26" s="11">
        <f t="shared" si="0"/>
        <v>628.1</v>
      </c>
      <c r="H26" s="47"/>
      <c r="J26" s="12"/>
      <c r="K26" s="16"/>
      <c r="L26" s="14">
        <f>IF(ISNA((VLOOKUP(J26,$B$7:$G$123,3,FALSE))*K26/(VLOOKUP(J26,$B$7:$C$123,2,FALSE))),0,(VLOOKUP(J26,$B$7:$G$123,3,FALSE))*K26/(VLOOKUP(J26,$B$7:$C$123,2,FALSE)))</f>
        <v>0</v>
      </c>
      <c r="M26" s="14">
        <f>IF(ISNA((VLOOKUP(J26,$B$7:$G$123,4,FALSE))*K26/(VLOOKUP(J26,$B$7:$C$123,2,FALSE))),0,(VLOOKUP(J26,$B$7:$G$123,4,FALSE))*K26/(VLOOKUP(J26,$B$7:$C$123,2,FALSE)))</f>
        <v>0</v>
      </c>
      <c r="N26" s="14">
        <f>IF(ISNA((VLOOKUP(J26,$B$7:$G$123,5,FALSE))*K26/(VLOOKUP(J26,$B$7:$C$123,2,FALSE))),0,(VLOOKUP(J26,$B$7:$G$123,5,FALSE))*K26/(VLOOKUP(J26,$B$7:$C$123,2,FALSE)))</f>
        <v>0</v>
      </c>
      <c r="O26" s="15">
        <f>IF(ISNA((VLOOKUP(J26,$B$7:$G$123,6,FALSE))*K26/(VLOOKUP(J26,$B$7:$C$123,2,FALSE))),0,(VLOOKUP(J26,$B$7:$G$123,6,FALSE))*K26/(VLOOKUP(J26,$B$7:$C$123,2,FALSE)))</f>
        <v>0</v>
      </c>
    </row>
    <row r="27" spans="2:15" x14ac:dyDescent="0.25">
      <c r="B27" s="49" t="s">
        <v>228</v>
      </c>
      <c r="C27" s="44">
        <v>100</v>
      </c>
      <c r="D27" s="50">
        <v>20</v>
      </c>
      <c r="E27" s="50" t="s">
        <v>28</v>
      </c>
      <c r="F27" s="50">
        <v>52</v>
      </c>
      <c r="G27" s="11">
        <f t="shared" si="0"/>
        <v>629.6</v>
      </c>
      <c r="H27" s="51"/>
      <c r="J27" s="70" t="s">
        <v>14</v>
      </c>
      <c r="K27" s="71"/>
      <c r="L27" s="19">
        <f>SUM(L24:L26)</f>
        <v>0</v>
      </c>
      <c r="M27" s="19">
        <f>SUM(M24:M26)</f>
        <v>0</v>
      </c>
      <c r="N27" s="19">
        <f>SUM(N24:N26)</f>
        <v>0</v>
      </c>
      <c r="O27" s="20">
        <f>SUM(O24:O26)</f>
        <v>0</v>
      </c>
    </row>
    <row r="28" spans="2:15" ht="16.5" thickBot="1" x14ac:dyDescent="0.3">
      <c r="B28" s="60" t="s">
        <v>229</v>
      </c>
      <c r="C28" s="44">
        <v>100</v>
      </c>
      <c r="D28" s="45">
        <v>8</v>
      </c>
      <c r="E28" s="45">
        <v>41</v>
      </c>
      <c r="F28" s="45">
        <v>24</v>
      </c>
      <c r="G28" s="11">
        <f t="shared" si="0"/>
        <v>412</v>
      </c>
      <c r="H28" s="59"/>
      <c r="J28" s="72"/>
      <c r="K28" s="73"/>
      <c r="L28" s="21">
        <f>IF(ISERR(L27/O27*4),0,L27/O27*4)</f>
        <v>0</v>
      </c>
      <c r="M28" s="21">
        <f>IF(ISERR(M27/O27*4),0,M27/O27*4)</f>
        <v>0</v>
      </c>
      <c r="N28" s="21">
        <f>IF(ISERR(N27/O27*9),0,N27/O27*9)</f>
        <v>0</v>
      </c>
      <c r="O28" s="22"/>
    </row>
    <row r="29" spans="2:15" ht="17.25" thickTop="1" thickBot="1" x14ac:dyDescent="0.3">
      <c r="B29" s="43" t="s">
        <v>230</v>
      </c>
      <c r="C29" s="44">
        <v>100</v>
      </c>
      <c r="D29" s="45">
        <v>8</v>
      </c>
      <c r="E29" s="45">
        <v>56</v>
      </c>
      <c r="F29" s="45">
        <v>27</v>
      </c>
      <c r="G29" s="11">
        <f t="shared" si="0"/>
        <v>499</v>
      </c>
      <c r="H29" s="47"/>
      <c r="J29" s="23"/>
      <c r="K29" s="23"/>
      <c r="L29" s="23"/>
      <c r="M29" s="23"/>
      <c r="N29" s="23"/>
      <c r="O29" s="23"/>
    </row>
    <row r="30" spans="2:15" ht="16.5" thickTop="1" x14ac:dyDescent="0.25">
      <c r="B30" s="43" t="s">
        <v>231</v>
      </c>
      <c r="C30" s="44">
        <v>100</v>
      </c>
      <c r="D30" s="45">
        <v>0</v>
      </c>
      <c r="E30" s="45">
        <v>16</v>
      </c>
      <c r="F30" s="45">
        <v>0</v>
      </c>
      <c r="G30" s="11">
        <f t="shared" si="0"/>
        <v>64</v>
      </c>
      <c r="H30" s="47"/>
      <c r="J30" s="74" t="s">
        <v>17</v>
      </c>
      <c r="K30" s="75"/>
      <c r="L30" s="75"/>
      <c r="M30" s="75"/>
      <c r="N30" s="75"/>
      <c r="O30" s="76"/>
    </row>
    <row r="31" spans="2:15" x14ac:dyDescent="0.25">
      <c r="B31" s="43" t="s">
        <v>232</v>
      </c>
      <c r="C31" s="44">
        <v>100</v>
      </c>
      <c r="D31" s="45">
        <v>1</v>
      </c>
      <c r="E31" s="45">
        <v>11</v>
      </c>
      <c r="F31" s="45">
        <v>0</v>
      </c>
      <c r="G31" s="11">
        <f t="shared" si="0"/>
        <v>48</v>
      </c>
      <c r="H31" s="47"/>
      <c r="J31" s="12" t="s">
        <v>2</v>
      </c>
      <c r="K31" s="8" t="s">
        <v>16</v>
      </c>
      <c r="L31" s="14" t="s">
        <v>10</v>
      </c>
      <c r="M31" s="14" t="s">
        <v>11</v>
      </c>
      <c r="N31" s="14" t="s">
        <v>12</v>
      </c>
      <c r="O31" s="15" t="s">
        <v>13</v>
      </c>
    </row>
    <row r="32" spans="2:15" x14ac:dyDescent="0.25">
      <c r="B32" s="43" t="s">
        <v>233</v>
      </c>
      <c r="C32" s="44">
        <v>100</v>
      </c>
      <c r="D32" s="45">
        <v>22</v>
      </c>
      <c r="E32" s="45">
        <v>0</v>
      </c>
      <c r="F32" s="45">
        <v>13</v>
      </c>
      <c r="G32" s="11">
        <f t="shared" si="0"/>
        <v>205</v>
      </c>
      <c r="H32" s="47"/>
      <c r="J32" s="12"/>
      <c r="K32" s="13"/>
      <c r="L32" s="14">
        <f t="shared" ref="L32:L43" si="5">IF(ISNA((VLOOKUP(J32,$B$7:$G$123,3,FALSE))*K32/(VLOOKUP(J32,$B$7:$C$123,2,FALSE))),0,(VLOOKUP(J32,$B$7:$G$123,3,FALSE))*K32/(VLOOKUP(J32,$B$7:$C$123,2,FALSE)))</f>
        <v>0</v>
      </c>
      <c r="M32" s="14">
        <f t="shared" ref="M32:M43" si="6">IF(ISNA((VLOOKUP(J32,$B$7:$G$123,4,FALSE))*K32/(VLOOKUP(J32,$B$7:$C$123,2,FALSE))),0,(VLOOKUP(J32,$B$7:$G$123,4,FALSE))*K32/(VLOOKUP(J32,$B$7:$C$123,2,FALSE)))</f>
        <v>0</v>
      </c>
      <c r="N32" s="14">
        <f t="shared" ref="N32:N43" si="7">IF(ISNA((VLOOKUP(J32,$B$7:$G$123,5,FALSE))*K32/(VLOOKUP(J32,$B$7:$C$123,2,FALSE))),0,(VLOOKUP(J32,$B$7:$G$123,5,FALSE))*K32/(VLOOKUP(J32,$B$7:$C$123,2,FALSE)))</f>
        <v>0</v>
      </c>
      <c r="O32" s="15">
        <f t="shared" ref="O32:O43" si="8">IF(ISNA((VLOOKUP(J32,$B$7:$G$123,6,FALSE))*K32/(VLOOKUP(J32,$B$7:$C$123,2,FALSE))),0,(VLOOKUP(J32,$B$7:$G$123,6,FALSE))*K32/(VLOOKUP(J32,$B$7:$C$123,2,FALSE)))</f>
        <v>0</v>
      </c>
    </row>
    <row r="33" spans="2:15" x14ac:dyDescent="0.25">
      <c r="B33" s="43" t="s">
        <v>234</v>
      </c>
      <c r="C33" s="44">
        <v>100</v>
      </c>
      <c r="D33" s="45">
        <v>20</v>
      </c>
      <c r="E33" s="45">
        <v>0</v>
      </c>
      <c r="F33" s="45">
        <v>14</v>
      </c>
      <c r="G33" s="11">
        <f t="shared" si="0"/>
        <v>206</v>
      </c>
      <c r="H33" s="47"/>
      <c r="J33" s="12"/>
      <c r="K33" s="16"/>
      <c r="L33" s="14">
        <f t="shared" si="5"/>
        <v>0</v>
      </c>
      <c r="M33" s="14">
        <f t="shared" si="6"/>
        <v>0</v>
      </c>
      <c r="N33" s="14">
        <f t="shared" si="7"/>
        <v>0</v>
      </c>
      <c r="O33" s="15">
        <f t="shared" si="8"/>
        <v>0</v>
      </c>
    </row>
    <row r="34" spans="2:15" x14ac:dyDescent="0.25">
      <c r="B34" s="43" t="s">
        <v>235</v>
      </c>
      <c r="C34" s="44">
        <v>100</v>
      </c>
      <c r="D34" s="45">
        <v>22</v>
      </c>
      <c r="E34" s="45">
        <v>0</v>
      </c>
      <c r="F34" s="45">
        <v>8</v>
      </c>
      <c r="G34" s="11">
        <f t="shared" si="0"/>
        <v>160</v>
      </c>
      <c r="H34" s="47"/>
      <c r="J34" s="12"/>
      <c r="K34" s="16"/>
      <c r="L34" s="14">
        <f t="shared" si="5"/>
        <v>0</v>
      </c>
      <c r="M34" s="14">
        <f t="shared" si="6"/>
        <v>0</v>
      </c>
      <c r="N34" s="14">
        <f t="shared" si="7"/>
        <v>0</v>
      </c>
      <c r="O34" s="15">
        <f t="shared" si="8"/>
        <v>0</v>
      </c>
    </row>
    <row r="35" spans="2:15" x14ac:dyDescent="0.25">
      <c r="B35" s="43" t="s">
        <v>236</v>
      </c>
      <c r="C35" s="44">
        <v>100</v>
      </c>
      <c r="D35" s="45">
        <v>18</v>
      </c>
      <c r="E35" s="45">
        <v>1</v>
      </c>
      <c r="F35" s="45">
        <v>18</v>
      </c>
      <c r="G35" s="11">
        <f t="shared" si="0"/>
        <v>238</v>
      </c>
      <c r="H35" s="47"/>
      <c r="J35" s="12"/>
      <c r="K35" s="16"/>
      <c r="L35" s="14">
        <f t="shared" si="5"/>
        <v>0</v>
      </c>
      <c r="M35" s="14">
        <f t="shared" si="6"/>
        <v>0</v>
      </c>
      <c r="N35" s="14">
        <f t="shared" si="7"/>
        <v>0</v>
      </c>
      <c r="O35" s="15">
        <f t="shared" si="8"/>
        <v>0</v>
      </c>
    </row>
    <row r="36" spans="2:15" x14ac:dyDescent="0.25">
      <c r="B36" s="49" t="s">
        <v>237</v>
      </c>
      <c r="C36" s="44">
        <v>100</v>
      </c>
      <c r="D36" s="50" t="s">
        <v>30</v>
      </c>
      <c r="E36" s="50">
        <v>7</v>
      </c>
      <c r="F36" s="50">
        <v>1</v>
      </c>
      <c r="G36" s="11">
        <f t="shared" si="0"/>
        <v>51</v>
      </c>
      <c r="H36" s="51"/>
      <c r="J36" s="12"/>
      <c r="K36" s="16"/>
      <c r="L36" s="14">
        <f t="shared" si="5"/>
        <v>0</v>
      </c>
      <c r="M36" s="14">
        <f t="shared" si="6"/>
        <v>0</v>
      </c>
      <c r="N36" s="14">
        <f t="shared" si="7"/>
        <v>0</v>
      </c>
      <c r="O36" s="15">
        <f t="shared" si="8"/>
        <v>0</v>
      </c>
    </row>
    <row r="37" spans="2:15" x14ac:dyDescent="0.25">
      <c r="B37" s="60" t="s">
        <v>238</v>
      </c>
      <c r="C37" s="44">
        <v>100</v>
      </c>
      <c r="D37" s="45">
        <v>20</v>
      </c>
      <c r="E37" s="45" t="s">
        <v>31</v>
      </c>
      <c r="F37" s="45" t="s">
        <v>32</v>
      </c>
      <c r="G37" s="11">
        <f t="shared" si="0"/>
        <v>342.8</v>
      </c>
      <c r="H37" s="59"/>
      <c r="J37" s="12"/>
      <c r="K37" s="16"/>
      <c r="L37" s="14">
        <f t="shared" si="5"/>
        <v>0</v>
      </c>
      <c r="M37" s="14">
        <f t="shared" si="6"/>
        <v>0</v>
      </c>
      <c r="N37" s="14">
        <f t="shared" si="7"/>
        <v>0</v>
      </c>
      <c r="O37" s="15">
        <f t="shared" si="8"/>
        <v>0</v>
      </c>
    </row>
    <row r="38" spans="2:15" x14ac:dyDescent="0.25">
      <c r="B38" s="43" t="s">
        <v>239</v>
      </c>
      <c r="C38" s="44">
        <v>100</v>
      </c>
      <c r="D38" s="52">
        <v>24</v>
      </c>
      <c r="E38" s="53">
        <v>0</v>
      </c>
      <c r="F38" s="54">
        <v>15</v>
      </c>
      <c r="G38" s="11">
        <f t="shared" si="0"/>
        <v>231</v>
      </c>
      <c r="H38" s="47"/>
      <c r="J38" s="12"/>
      <c r="K38" s="13"/>
      <c r="L38" s="14">
        <f t="shared" si="5"/>
        <v>0</v>
      </c>
      <c r="M38" s="14">
        <f t="shared" si="6"/>
        <v>0</v>
      </c>
      <c r="N38" s="14">
        <f t="shared" si="7"/>
        <v>0</v>
      </c>
      <c r="O38" s="15">
        <f t="shared" si="8"/>
        <v>0</v>
      </c>
    </row>
    <row r="39" spans="2:15" x14ac:dyDescent="0.25">
      <c r="B39" s="43" t="s">
        <v>240</v>
      </c>
      <c r="C39" s="44">
        <v>100</v>
      </c>
      <c r="D39" s="55">
        <v>19</v>
      </c>
      <c r="E39" s="55">
        <v>0</v>
      </c>
      <c r="F39" s="56">
        <v>28</v>
      </c>
      <c r="G39" s="11">
        <f t="shared" si="0"/>
        <v>328</v>
      </c>
      <c r="H39" s="47"/>
      <c r="J39" s="12"/>
      <c r="K39" s="13"/>
      <c r="L39" s="14">
        <f t="shared" si="5"/>
        <v>0</v>
      </c>
      <c r="M39" s="14">
        <f t="shared" si="6"/>
        <v>0</v>
      </c>
      <c r="N39" s="14">
        <f t="shared" si="7"/>
        <v>0</v>
      </c>
      <c r="O39" s="15">
        <f t="shared" si="8"/>
        <v>0</v>
      </c>
    </row>
    <row r="40" spans="2:15" x14ac:dyDescent="0.25">
      <c r="B40" s="43" t="s">
        <v>241</v>
      </c>
      <c r="C40" s="44">
        <v>100</v>
      </c>
      <c r="D40" s="57">
        <v>10</v>
      </c>
      <c r="E40" s="55">
        <v>1</v>
      </c>
      <c r="F40" s="56">
        <v>12</v>
      </c>
      <c r="G40" s="11">
        <f t="shared" si="0"/>
        <v>152</v>
      </c>
      <c r="H40" s="47"/>
      <c r="J40" s="12"/>
      <c r="K40" s="13"/>
      <c r="L40" s="14">
        <f t="shared" si="5"/>
        <v>0</v>
      </c>
      <c r="M40" s="14">
        <f t="shared" si="6"/>
        <v>0</v>
      </c>
      <c r="N40" s="14">
        <f t="shared" si="7"/>
        <v>0</v>
      </c>
      <c r="O40" s="15">
        <f t="shared" si="8"/>
        <v>0</v>
      </c>
    </row>
    <row r="41" spans="2:15" x14ac:dyDescent="0.25">
      <c r="B41" s="43" t="s">
        <v>242</v>
      </c>
      <c r="C41" s="44">
        <v>100</v>
      </c>
      <c r="D41" s="57">
        <v>22</v>
      </c>
      <c r="E41" s="55">
        <v>0</v>
      </c>
      <c r="F41" s="56">
        <v>15</v>
      </c>
      <c r="G41" s="11">
        <f t="shared" si="0"/>
        <v>223</v>
      </c>
      <c r="H41" s="47"/>
      <c r="J41" s="12"/>
      <c r="K41" s="16"/>
      <c r="L41" s="14">
        <f t="shared" si="5"/>
        <v>0</v>
      </c>
      <c r="M41" s="14">
        <f t="shared" si="6"/>
        <v>0</v>
      </c>
      <c r="N41" s="14">
        <f t="shared" si="7"/>
        <v>0</v>
      </c>
      <c r="O41" s="15">
        <f t="shared" si="8"/>
        <v>0</v>
      </c>
    </row>
    <row r="42" spans="2:15" x14ac:dyDescent="0.25">
      <c r="B42" s="43" t="s">
        <v>243</v>
      </c>
      <c r="C42" s="44">
        <v>100</v>
      </c>
      <c r="D42" s="57">
        <v>16</v>
      </c>
      <c r="E42" s="45">
        <v>1</v>
      </c>
      <c r="F42" s="58">
        <v>3</v>
      </c>
      <c r="G42" s="11">
        <f t="shared" si="0"/>
        <v>95</v>
      </c>
      <c r="H42" s="47"/>
      <c r="J42" s="12"/>
      <c r="K42" s="16"/>
      <c r="L42" s="14">
        <f t="shared" si="5"/>
        <v>0</v>
      </c>
      <c r="M42" s="14">
        <f t="shared" si="6"/>
        <v>0</v>
      </c>
      <c r="N42" s="14">
        <f t="shared" si="7"/>
        <v>0</v>
      </c>
      <c r="O42" s="15">
        <f t="shared" si="8"/>
        <v>0</v>
      </c>
    </row>
    <row r="43" spans="2:15" x14ac:dyDescent="0.25">
      <c r="B43" s="49" t="s">
        <v>244</v>
      </c>
      <c r="C43" s="44">
        <v>100</v>
      </c>
      <c r="D43" s="50">
        <v>3</v>
      </c>
      <c r="E43" s="50">
        <v>2</v>
      </c>
      <c r="F43" s="50">
        <v>0</v>
      </c>
      <c r="G43" s="11">
        <f t="shared" si="0"/>
        <v>20</v>
      </c>
      <c r="H43" s="51"/>
      <c r="J43" s="12"/>
      <c r="K43" s="16"/>
      <c r="L43" s="14">
        <f t="shared" si="5"/>
        <v>0</v>
      </c>
      <c r="M43" s="14">
        <f t="shared" si="6"/>
        <v>0</v>
      </c>
      <c r="N43" s="14">
        <f t="shared" si="7"/>
        <v>0</v>
      </c>
      <c r="O43" s="15">
        <f t="shared" si="8"/>
        <v>0</v>
      </c>
    </row>
    <row r="44" spans="2:15" x14ac:dyDescent="0.25">
      <c r="B44" s="60" t="s">
        <v>245</v>
      </c>
      <c r="C44" s="44">
        <v>100</v>
      </c>
      <c r="D44" s="45">
        <v>0</v>
      </c>
      <c r="E44" s="45" t="s">
        <v>33</v>
      </c>
      <c r="F44" s="45">
        <v>0</v>
      </c>
      <c r="G44" s="11">
        <f t="shared" si="0"/>
        <v>57.6</v>
      </c>
      <c r="H44" s="59"/>
      <c r="J44" s="70" t="s">
        <v>14</v>
      </c>
      <c r="K44" s="71"/>
      <c r="L44" s="19">
        <f>SUM(L32:L43)</f>
        <v>0</v>
      </c>
      <c r="M44" s="19">
        <f>SUM(M32:M43)</f>
        <v>0</v>
      </c>
      <c r="N44" s="19">
        <f>SUM(N32:N43)</f>
        <v>0</v>
      </c>
      <c r="O44" s="20">
        <f>SUM(O32:O43)</f>
        <v>0</v>
      </c>
    </row>
    <row r="45" spans="2:15" ht="16.5" thickBot="1" x14ac:dyDescent="0.3">
      <c r="B45" s="43" t="s">
        <v>246</v>
      </c>
      <c r="C45" s="44">
        <v>100</v>
      </c>
      <c r="D45" s="45">
        <v>0</v>
      </c>
      <c r="E45" s="45" t="s">
        <v>34</v>
      </c>
      <c r="F45" s="45">
        <v>0</v>
      </c>
      <c r="G45" s="11">
        <f t="shared" si="0"/>
        <v>9.6</v>
      </c>
      <c r="H45" s="47"/>
      <c r="J45" s="72"/>
      <c r="K45" s="73"/>
      <c r="L45" s="21">
        <f>IF(ISERR(L44/O44*4),0,L44/O44*4)</f>
        <v>0</v>
      </c>
      <c r="M45" s="21">
        <f>IF(ISERR(M44/O44*4),0,M44/O44*4)</f>
        <v>0</v>
      </c>
      <c r="N45" s="21">
        <f>IF(ISERR(N44/O44*9),0,N44/O44*9)</f>
        <v>0</v>
      </c>
      <c r="O45" s="22"/>
    </row>
    <row r="46" spans="2:15" ht="17.25" thickTop="1" thickBot="1" x14ac:dyDescent="0.3">
      <c r="B46" s="43" t="s">
        <v>247</v>
      </c>
      <c r="C46" s="44">
        <v>100</v>
      </c>
      <c r="D46" s="45">
        <v>3</v>
      </c>
      <c r="E46" s="45">
        <v>2</v>
      </c>
      <c r="F46" s="45">
        <v>0</v>
      </c>
      <c r="G46" s="11">
        <f t="shared" si="0"/>
        <v>20</v>
      </c>
      <c r="H46" s="47"/>
      <c r="J46" s="23"/>
      <c r="K46" s="23"/>
      <c r="L46" s="23"/>
      <c r="M46" s="23"/>
      <c r="N46" s="23"/>
      <c r="O46" s="23"/>
    </row>
    <row r="47" spans="2:15" x14ac:dyDescent="0.25">
      <c r="B47" s="43" t="s">
        <v>248</v>
      </c>
      <c r="C47" s="44">
        <v>100</v>
      </c>
      <c r="D47" s="45">
        <v>2</v>
      </c>
      <c r="E47" s="45">
        <v>3</v>
      </c>
      <c r="F47" s="45">
        <v>0</v>
      </c>
      <c r="G47" s="11">
        <f t="shared" si="0"/>
        <v>20</v>
      </c>
      <c r="H47" s="47"/>
      <c r="J47" s="77" t="s">
        <v>18</v>
      </c>
      <c r="K47" s="78"/>
      <c r="L47" s="78"/>
      <c r="M47" s="78"/>
      <c r="N47" s="78"/>
      <c r="O47" s="79"/>
    </row>
    <row r="48" spans="2:15" x14ac:dyDescent="0.25">
      <c r="B48" s="43" t="s">
        <v>249</v>
      </c>
      <c r="C48" s="44">
        <v>100</v>
      </c>
      <c r="D48" s="45" t="s">
        <v>34</v>
      </c>
      <c r="E48" s="45">
        <v>4</v>
      </c>
      <c r="F48" s="45" t="s">
        <v>35</v>
      </c>
      <c r="G48" s="11">
        <f t="shared" si="0"/>
        <v>28.3</v>
      </c>
      <c r="H48" s="47"/>
      <c r="J48" s="27" t="s">
        <v>2</v>
      </c>
      <c r="K48" s="8" t="s">
        <v>16</v>
      </c>
      <c r="L48" s="14" t="s">
        <v>10</v>
      </c>
      <c r="M48" s="14" t="s">
        <v>11</v>
      </c>
      <c r="N48" s="14" t="s">
        <v>12</v>
      </c>
      <c r="O48" s="28" t="s">
        <v>13</v>
      </c>
    </row>
    <row r="49" spans="2:15" x14ac:dyDescent="0.25">
      <c r="B49" s="43" t="s">
        <v>250</v>
      </c>
      <c r="C49" s="44">
        <v>100</v>
      </c>
      <c r="D49" s="45">
        <v>1</v>
      </c>
      <c r="E49" s="45">
        <v>3</v>
      </c>
      <c r="F49" s="45">
        <v>0</v>
      </c>
      <c r="G49" s="11">
        <f t="shared" si="0"/>
        <v>16</v>
      </c>
      <c r="H49" s="47"/>
      <c r="J49" s="27"/>
      <c r="K49" s="13"/>
      <c r="L49" s="14">
        <f>IF(ISNA((VLOOKUP(J49,$B$7:$G$123,3,FALSE))*K49/(VLOOKUP(J49,$B$7:$C$123,2,FALSE))),0,(VLOOKUP(J49,$B$7:$G$123,3,FALSE))*K49/(VLOOKUP(J49,$B$7:$C$123,2,FALSE)))</f>
        <v>0</v>
      </c>
      <c r="M49" s="14">
        <f>IF(ISNA((VLOOKUP(J49,$B$7:$G$123,4,FALSE))*K49/(VLOOKUP(J49,$B$7:$C$123,2,FALSE))),0,(VLOOKUP(J49,$B$7:$G$123,4,FALSE))*K49/(VLOOKUP(J49,$B$7:$C$123,2,FALSE)))</f>
        <v>0</v>
      </c>
      <c r="N49" s="14">
        <f>IF(ISNA((VLOOKUP(J49,$B$7:$G$123,5,FALSE))*K49/(VLOOKUP(J49,$B$7:$C$123,2,FALSE))),0,(VLOOKUP(J49,$B$7:$G$123,5,FALSE))*K49/(VLOOKUP(J49,$B$7:$C$123,2,FALSE)))</f>
        <v>0</v>
      </c>
      <c r="O49" s="28">
        <f>IF(ISNA((VLOOKUP(J49,$B$7:$G$123,6,FALSE))*K49/(VLOOKUP(J49,$B$7:$C$123,2,FALSE))),0,(VLOOKUP(J49,$B$7:$G$123,6,FALSE))*K49/(VLOOKUP(J49,$B$7:$C$123,2,FALSE)))</f>
        <v>0</v>
      </c>
    </row>
    <row r="50" spans="2:15" x14ac:dyDescent="0.25">
      <c r="B50" s="43" t="s">
        <v>251</v>
      </c>
      <c r="C50" s="44">
        <v>100</v>
      </c>
      <c r="D50" s="45">
        <v>1</v>
      </c>
      <c r="E50" s="45">
        <v>3</v>
      </c>
      <c r="F50" s="45">
        <v>0</v>
      </c>
      <c r="G50" s="11">
        <f t="shared" si="0"/>
        <v>16</v>
      </c>
      <c r="H50" s="47"/>
      <c r="J50" s="27"/>
      <c r="K50" s="16"/>
      <c r="L50" s="14">
        <f>IF(ISNA((VLOOKUP(J50,$B$7:$G$123,3,FALSE))*K50/(VLOOKUP(J50,$B$7:$C$123,2,FALSE))),0,(VLOOKUP(J50,$B$7:$G$123,3,FALSE))*K50/(VLOOKUP(J50,$B$7:$C$123,2,FALSE)))</f>
        <v>0</v>
      </c>
      <c r="M50" s="14">
        <f>IF(ISNA((VLOOKUP(J50,$B$7:$G$123,4,FALSE))*K50/(VLOOKUP(J50,$B$7:$C$123,2,FALSE))),0,(VLOOKUP(J50,$B$7:$G$123,4,FALSE))*K50/(VLOOKUP(J50,$B$7:$C$123,2,FALSE)))</f>
        <v>0</v>
      </c>
      <c r="N50" s="14">
        <f>IF(ISNA((VLOOKUP(J50,$B$7:$G$123,5,FALSE))*K50/(VLOOKUP(J50,$B$7:$C$123,2,FALSE))),0,(VLOOKUP(J50,$B$7:$G$123,5,FALSE))*K50/(VLOOKUP(J50,$B$7:$C$123,2,FALSE)))</f>
        <v>0</v>
      </c>
      <c r="O50" s="28">
        <f>IF(ISNA((VLOOKUP(J50,$B$7:$G$123,6,FALSE))*K50/(VLOOKUP(J50,$B$7:$C$123,2,FALSE))),0,(VLOOKUP(J50,$B$7:$G$123,6,FALSE))*K50/(VLOOKUP(J50,$B$7:$C$123,2,FALSE)))</f>
        <v>0</v>
      </c>
    </row>
    <row r="51" spans="2:15" x14ac:dyDescent="0.25">
      <c r="B51" s="43" t="s">
        <v>252</v>
      </c>
      <c r="C51" s="44">
        <v>100</v>
      </c>
      <c r="D51" s="45">
        <v>22</v>
      </c>
      <c r="E51" s="45">
        <v>0</v>
      </c>
      <c r="F51" s="45">
        <v>2</v>
      </c>
      <c r="G51" s="11">
        <f t="shared" si="0"/>
        <v>106</v>
      </c>
      <c r="H51" s="47"/>
      <c r="J51" s="29"/>
      <c r="K51" s="16"/>
      <c r="L51" s="14">
        <f>IF(ISNA((VLOOKUP(J36,$B$7:$G$123,3,FALSE))*K51/(VLOOKUP(J36,$B$7:$C$123,2,FALSE))),0,(VLOOKUP(J36,$B$7:$G$123,3,FALSE))*K51/(VLOOKUP(J36,$B$7:$C$123,2,FALSE)))</f>
        <v>0</v>
      </c>
      <c r="M51" s="14">
        <f>IF(ISNA((VLOOKUP(J36,$B$7:$G$123,4,FALSE))*K51/(VLOOKUP(J36,$B$7:$C$123,2,FALSE))),0,(VLOOKUP(J36,$B$7:$G$123,4,FALSE))*K51/(VLOOKUP(J36,$B$7:$C$123,2,FALSE)))</f>
        <v>0</v>
      </c>
      <c r="N51" s="14">
        <f>IF(ISNA((VLOOKUP(J36,$B$7:$G$123,5,FALSE))*K51/(VLOOKUP(J36,$B$7:$C$123,2,FALSE))),0,(VLOOKUP(J36,$B$7:$G$123,5,FALSE))*K51/(VLOOKUP(J36,$B$7:$C$123,2,FALSE)))</f>
        <v>0</v>
      </c>
      <c r="O51" s="28">
        <f>IF(ISNA((VLOOKUP(J36,$B$7:$G$123,6,FALSE))*K51/(VLOOKUP(J36,$B$7:$C$123,2,FALSE))),0,(VLOOKUP(J36,$B$7:$G$123,6,FALSE))*K51/(VLOOKUP(J36,$B$7:$C$123,2,FALSE)))</f>
        <v>0</v>
      </c>
    </row>
    <row r="52" spans="2:15" x14ac:dyDescent="0.25">
      <c r="B52" s="43" t="s">
        <v>253</v>
      </c>
      <c r="C52" s="44">
        <v>100</v>
      </c>
      <c r="D52" s="45" t="s">
        <v>37</v>
      </c>
      <c r="E52" s="45" t="s">
        <v>36</v>
      </c>
      <c r="F52" s="45">
        <v>19</v>
      </c>
      <c r="G52" s="11">
        <f t="shared" si="0"/>
        <v>208.2</v>
      </c>
      <c r="H52" s="47"/>
      <c r="J52" s="80" t="s">
        <v>14</v>
      </c>
      <c r="K52" s="71"/>
      <c r="L52" s="19">
        <f>SUM(L49:L51)</f>
        <v>0</v>
      </c>
      <c r="M52" s="19">
        <f>SUM(M49:M51)</f>
        <v>0</v>
      </c>
      <c r="N52" s="19">
        <f>SUM(N49:N51)</f>
        <v>0</v>
      </c>
      <c r="O52" s="30">
        <f>SUM(O49:O51)</f>
        <v>0</v>
      </c>
    </row>
    <row r="53" spans="2:15" ht="16.5" thickBot="1" x14ac:dyDescent="0.3">
      <c r="B53" s="43" t="s">
        <v>254</v>
      </c>
      <c r="C53" s="44">
        <v>100</v>
      </c>
      <c r="D53" s="45">
        <v>5</v>
      </c>
      <c r="E53" s="45">
        <v>1</v>
      </c>
      <c r="F53" s="45">
        <v>8</v>
      </c>
      <c r="G53" s="11">
        <f t="shared" si="0"/>
        <v>96</v>
      </c>
      <c r="H53" s="47"/>
      <c r="J53" s="81"/>
      <c r="K53" s="82"/>
      <c r="L53" s="31">
        <f>IF(ISERR(L52/O52*4),0,L52/O52*4)</f>
        <v>0</v>
      </c>
      <c r="M53" s="31">
        <f>IF(ISERR(M52/O52*4),0,M52/O52*4)</f>
        <v>0</v>
      </c>
      <c r="N53" s="31">
        <f>IF(ISERR(N52/O52*9),0,N52/O52*9)</f>
        <v>0</v>
      </c>
      <c r="O53" s="32"/>
    </row>
    <row r="54" spans="2:15" x14ac:dyDescent="0.25">
      <c r="B54" s="43" t="s">
        <v>255</v>
      </c>
      <c r="C54" s="44">
        <v>100</v>
      </c>
      <c r="D54" s="45">
        <v>2</v>
      </c>
      <c r="E54" s="45">
        <v>1</v>
      </c>
      <c r="F54" s="45">
        <v>15</v>
      </c>
      <c r="G54" s="11">
        <f t="shared" si="0"/>
        <v>147</v>
      </c>
      <c r="H54" s="47"/>
      <c r="J54" s="18"/>
      <c r="K54" s="18"/>
      <c r="L54" s="33"/>
      <c r="M54" s="33"/>
      <c r="N54" s="33"/>
      <c r="O54" s="34"/>
    </row>
    <row r="55" spans="2:15" x14ac:dyDescent="0.25">
      <c r="B55" s="43" t="s">
        <v>256</v>
      </c>
      <c r="C55" s="44">
        <v>100</v>
      </c>
      <c r="D55" s="45">
        <v>2</v>
      </c>
      <c r="E55" s="45">
        <v>34</v>
      </c>
      <c r="F55" s="45">
        <v>3</v>
      </c>
      <c r="G55" s="11">
        <f t="shared" si="0"/>
        <v>171</v>
      </c>
      <c r="H55" s="47"/>
      <c r="J55" s="18"/>
      <c r="K55" s="18"/>
      <c r="L55" s="33"/>
      <c r="M55" s="33"/>
      <c r="N55" s="33"/>
      <c r="O55" s="34"/>
    </row>
    <row r="56" spans="2:15" ht="16.5" thickBot="1" x14ac:dyDescent="0.3">
      <c r="B56" s="43" t="s">
        <v>257</v>
      </c>
      <c r="C56" s="44">
        <v>100</v>
      </c>
      <c r="D56" s="45">
        <v>29</v>
      </c>
      <c r="E56" s="45">
        <v>3</v>
      </c>
      <c r="F56" s="45">
        <v>25</v>
      </c>
      <c r="G56" s="11">
        <f t="shared" si="0"/>
        <v>353</v>
      </c>
      <c r="H56" s="47"/>
      <c r="J56" s="23"/>
      <c r="K56" s="23"/>
      <c r="L56" s="23"/>
      <c r="M56" s="23"/>
      <c r="N56" s="23"/>
      <c r="O56" s="23"/>
    </row>
    <row r="57" spans="2:15" x14ac:dyDescent="0.25">
      <c r="B57" s="43" t="s">
        <v>258</v>
      </c>
      <c r="C57" s="44">
        <v>100</v>
      </c>
      <c r="D57" s="45">
        <v>17</v>
      </c>
      <c r="E57" s="45">
        <v>0</v>
      </c>
      <c r="F57" s="45">
        <v>22</v>
      </c>
      <c r="G57" s="11">
        <f t="shared" si="0"/>
        <v>266</v>
      </c>
      <c r="H57" s="47"/>
      <c r="J57" s="77" t="s">
        <v>19</v>
      </c>
      <c r="K57" s="78"/>
      <c r="L57" s="78"/>
      <c r="M57" s="78"/>
      <c r="N57" s="78"/>
      <c r="O57" s="79"/>
    </row>
    <row r="58" spans="2:15" x14ac:dyDescent="0.25">
      <c r="B58" s="43" t="s">
        <v>259</v>
      </c>
      <c r="C58" s="44">
        <v>100</v>
      </c>
      <c r="D58" s="45" t="s">
        <v>39</v>
      </c>
      <c r="E58" s="45" t="s">
        <v>38</v>
      </c>
      <c r="F58" s="45" t="s">
        <v>32</v>
      </c>
      <c r="G58" s="11">
        <f t="shared" si="0"/>
        <v>53.36</v>
      </c>
      <c r="H58" s="47"/>
      <c r="J58" s="27" t="s">
        <v>2</v>
      </c>
      <c r="K58" s="8" t="s">
        <v>16</v>
      </c>
      <c r="L58" s="14" t="s">
        <v>10</v>
      </c>
      <c r="M58" s="14" t="s">
        <v>11</v>
      </c>
      <c r="N58" s="14" t="s">
        <v>12</v>
      </c>
      <c r="O58" s="28" t="s">
        <v>13</v>
      </c>
    </row>
    <row r="59" spans="2:15" x14ac:dyDescent="0.25">
      <c r="B59" s="43" t="s">
        <v>260</v>
      </c>
      <c r="C59" s="44">
        <v>100</v>
      </c>
      <c r="D59" s="45">
        <v>23</v>
      </c>
      <c r="E59" s="45">
        <v>0</v>
      </c>
      <c r="F59" s="45">
        <v>4</v>
      </c>
      <c r="G59" s="11">
        <f t="shared" si="0"/>
        <v>128</v>
      </c>
      <c r="H59" s="47"/>
      <c r="J59" s="27"/>
      <c r="K59" s="13"/>
      <c r="L59" s="14">
        <f>IF(ISNA((VLOOKUP(J59,$B$7:$G$123,3,FALSE))*K59/(VLOOKUP(J59,$B$7:$C$123,2,FALSE))),0,(VLOOKUP(J59,$B$7:$G$123,3,FALSE))*K59/(VLOOKUP(J59,$B$7:$C$123,2,FALSE)))</f>
        <v>0</v>
      </c>
      <c r="M59" s="14">
        <f>IF(ISNA((VLOOKUP(J59,$B$7:$G$123,4,FALSE))*K59/(VLOOKUP(J59,$B$7:$C$123,2,FALSE))),0,(VLOOKUP(J59,$B$7:$G$123,4,FALSE))*K59/(VLOOKUP(J59,$B$7:$C$123,2,FALSE)))</f>
        <v>0</v>
      </c>
      <c r="N59" s="14">
        <f>IF(ISNA((VLOOKUP(J59,$B$7:$G$123,5,FALSE))*K59/(VLOOKUP(J59,$B$7:$C$123,2,FALSE))),0,(VLOOKUP(J59,$B$7:$G$123,5,FALSE))*K59/(VLOOKUP(J59,$B$7:$C$123,2,FALSE)))</f>
        <v>0</v>
      </c>
      <c r="O59" s="28">
        <f>IF(ISNA((VLOOKUP(J59,$B$7:$G$123,6,FALSE))*K59/(VLOOKUP(J59,$B$7:$C$123,2,FALSE))),0,(VLOOKUP(J59,$B$7:$G$123,6,FALSE))*K59/(VLOOKUP(J59,$B$7:$C$123,2,FALSE)))</f>
        <v>0</v>
      </c>
    </row>
    <row r="60" spans="2:15" x14ac:dyDescent="0.25">
      <c r="B60" s="43" t="s">
        <v>261</v>
      </c>
      <c r="C60" s="44">
        <v>100</v>
      </c>
      <c r="D60" s="45">
        <v>8</v>
      </c>
      <c r="E60" s="45">
        <v>56</v>
      </c>
      <c r="F60" s="45">
        <v>1</v>
      </c>
      <c r="G60" s="11">
        <f t="shared" si="0"/>
        <v>265</v>
      </c>
      <c r="H60" s="47"/>
      <c r="J60" s="27"/>
      <c r="K60" s="16"/>
      <c r="L60" s="14">
        <f>IF(ISNA((VLOOKUP(J60,$B$7:$G$123,3,FALSE))*K60/(VLOOKUP(J60,$B$7:$C$123,2,FALSE))),0,(VLOOKUP(J60,$B$7:$G$123,3,FALSE))*K60/(VLOOKUP(J60,$B$7:$C$123,2,FALSE)))</f>
        <v>0</v>
      </c>
      <c r="M60" s="14">
        <f>IF(ISNA((VLOOKUP(J60,$B$7:$G$123,4,FALSE))*K60/(VLOOKUP(J60,$B$7:$C$123,2,FALSE))),0,(VLOOKUP(J60,$B$7:$G$123,4,FALSE))*K60/(VLOOKUP(J60,$B$7:$C$123,2,FALSE)))</f>
        <v>0</v>
      </c>
      <c r="N60" s="14">
        <f>IF(ISNA((VLOOKUP(J60,$B$7:$G$123,5,FALSE))*K60/(VLOOKUP(J60,$B$7:$C$123,2,FALSE))),0,(VLOOKUP(J60,$B$7:$G$123,5,FALSE))*K60/(VLOOKUP(J60,$B$7:$C$123,2,FALSE)))</f>
        <v>0</v>
      </c>
      <c r="O60" s="28">
        <f>IF(ISNA((VLOOKUP(J60,$B$7:$G$123,6,FALSE))*K60/(VLOOKUP(J60,$B$7:$C$123,2,FALSE))),0,(VLOOKUP(J60,$B$7:$G$123,6,FALSE))*K60/(VLOOKUP(J60,$B$7:$C$123,2,FALSE)))</f>
        <v>0</v>
      </c>
    </row>
    <row r="61" spans="2:15" x14ac:dyDescent="0.25">
      <c r="B61" s="43" t="s">
        <v>262</v>
      </c>
      <c r="C61" s="44">
        <v>100</v>
      </c>
      <c r="D61" s="45">
        <v>7</v>
      </c>
      <c r="E61" s="45">
        <v>42</v>
      </c>
      <c r="F61" s="45">
        <v>2</v>
      </c>
      <c r="G61" s="11">
        <f t="shared" si="0"/>
        <v>214</v>
      </c>
      <c r="H61" s="47"/>
      <c r="J61" s="27"/>
      <c r="K61" s="16"/>
      <c r="L61" s="14">
        <f>IF(ISNA((VLOOKUP(J61,$B$7:$G$123,3,FALSE))*K61/(VLOOKUP(J61,$B$7:$C$123,2,FALSE))),0,(VLOOKUP(J61,$B$7:$G$123,3,FALSE))*K61/(VLOOKUP(J61,$B$7:$C$123,2,FALSE)))</f>
        <v>0</v>
      </c>
      <c r="M61" s="14">
        <f>IF(ISNA((VLOOKUP(J61,$B$7:$G$123,4,FALSE))*K61/(VLOOKUP(J61,$B$7:$C$123,2,FALSE))),0,(VLOOKUP(J61,$B$7:$G$123,4,FALSE))*K61/(VLOOKUP(J61,$B$7:$C$123,2,FALSE)))</f>
        <v>0</v>
      </c>
      <c r="N61" s="14">
        <f>IF(ISNA((VLOOKUP(J61,$B$7:$G$123,5,FALSE))*K61/(VLOOKUP(J61,$B$7:$C$123,2,FALSE))),0,(VLOOKUP(J61,$B$7:$G$123,5,FALSE))*K61/(VLOOKUP(J61,$B$7:$C$123,2,FALSE)))</f>
        <v>0</v>
      </c>
      <c r="O61" s="28">
        <f>IF(ISNA((VLOOKUP(J61,$B$7:$G$123,6,FALSE))*K61/(VLOOKUP(J61,$B$7:$C$123,2,FALSE))),0,(VLOOKUP(J61,$B$7:$G$123,6,FALSE))*K61/(VLOOKUP(J61,$B$7:$C$123,2,FALSE)))</f>
        <v>0</v>
      </c>
    </row>
    <row r="62" spans="2:15" x14ac:dyDescent="0.25">
      <c r="B62" s="49" t="s">
        <v>263</v>
      </c>
      <c r="C62" s="44">
        <v>100</v>
      </c>
      <c r="D62" s="45">
        <v>4</v>
      </c>
      <c r="E62" s="50">
        <v>27</v>
      </c>
      <c r="F62" s="50">
        <v>9</v>
      </c>
      <c r="G62" s="11">
        <f t="shared" si="0"/>
        <v>205</v>
      </c>
      <c r="H62" s="51"/>
      <c r="J62" s="27" t="s">
        <v>212</v>
      </c>
      <c r="K62" s="16">
        <v>54</v>
      </c>
      <c r="L62" s="14">
        <f>IF(ISNA((VLOOKUP(J62,$B$7:$G$123,3,FALSE))*K62/(VLOOKUP(J62,$B$7:$C$123,2,FALSE))),0,(VLOOKUP(J62,$B$7:$G$123,3,FALSE))*K62/(VLOOKUP(J62,$B$7:$C$123,2,FALSE)))</f>
        <v>10.8</v>
      </c>
      <c r="M62" s="14">
        <f>IF(ISNA((VLOOKUP(J62,$B$7:$G$123,4,FALSE))*K62/(VLOOKUP(J62,$B$7:$C$123,2,FALSE))),0,(VLOOKUP(J62,$B$7:$G$123,4,FALSE))*K62/(VLOOKUP(J62,$B$7:$C$123,2,FALSE)))</f>
        <v>5.94</v>
      </c>
      <c r="N62" s="14">
        <f>IF(ISNA((VLOOKUP(J62,$B$7:$G$123,5,FALSE))*K62/(VLOOKUP(J62,$B$7:$C$123,2,FALSE))),0,(VLOOKUP(J62,$B$7:$G$123,5,FALSE))*K62/(VLOOKUP(J62,$B$7:$C$123,2,FALSE)))</f>
        <v>4.32</v>
      </c>
      <c r="O62" s="28">
        <f>IF(ISNA((VLOOKUP(J62,$B$7:$G$123,6,FALSE))*K62/(VLOOKUP(J62,$B$7:$C$123,2,FALSE))),0,(VLOOKUP(J62,$B$7:$G$123,6,FALSE))*K62/(VLOOKUP(J62,$B$7:$C$123,2,FALSE)))</f>
        <v>105.84</v>
      </c>
    </row>
    <row r="63" spans="2:15" x14ac:dyDescent="0.25">
      <c r="B63" s="49" t="s">
        <v>264</v>
      </c>
      <c r="C63" s="44">
        <v>100</v>
      </c>
      <c r="D63" s="45" t="s">
        <v>41</v>
      </c>
      <c r="E63" s="50" t="s">
        <v>40</v>
      </c>
      <c r="F63" s="50" t="s">
        <v>23</v>
      </c>
      <c r="G63" s="11">
        <f t="shared" si="0"/>
        <v>100.5</v>
      </c>
      <c r="H63" s="51"/>
      <c r="J63" s="27"/>
      <c r="K63" s="16"/>
      <c r="L63" s="14">
        <f>IF(ISNA((VLOOKUP(J63,$B$7:$G$123,3,FALSE))*K63/(VLOOKUP(J63,$B$7:$C$123,2,FALSE))),0,(VLOOKUP(J63,$B$7:$G$123,3,FALSE))*K63/(VLOOKUP(J63,$B$7:$C$123,2,FALSE)))</f>
        <v>0</v>
      </c>
      <c r="M63" s="14">
        <f>IF(ISNA((VLOOKUP(J63,$B$7:$G$123,4,FALSE))*K63/(VLOOKUP(J63,$B$7:$C$123,2,FALSE))),0,(VLOOKUP(J63,$B$7:$G$123,4,FALSE))*K63/(VLOOKUP(J63,$B$7:$C$123,2,FALSE)))</f>
        <v>0</v>
      </c>
      <c r="N63" s="14">
        <f>IF(ISNA((VLOOKUP(J63,$B$7:$G$123,5,FALSE))*K63/(VLOOKUP(J63,$B$7:$C$123,2,FALSE))),0,(VLOOKUP(J63,$B$7:$G$123,5,FALSE))*K63/(VLOOKUP(J63,$B$7:$C$123,2,FALSE)))</f>
        <v>0</v>
      </c>
      <c r="O63" s="28">
        <f>IF(ISNA((VLOOKUP(J63,$B$7:$G$123,6,FALSE))*K63/(VLOOKUP(J63,$B$7:$C$123,2,FALSE))),0,(VLOOKUP(J63,$B$7:$G$123,6,FALSE))*K63/(VLOOKUP(J63,$B$7:$C$123,2,FALSE)))</f>
        <v>0</v>
      </c>
    </row>
    <row r="64" spans="2:15" x14ac:dyDescent="0.25">
      <c r="B64" s="61" t="s">
        <v>265</v>
      </c>
      <c r="C64" s="44">
        <v>100</v>
      </c>
      <c r="D64" s="45">
        <v>1</v>
      </c>
      <c r="E64" s="50">
        <v>20</v>
      </c>
      <c r="F64" s="62">
        <v>1</v>
      </c>
      <c r="G64" s="11">
        <f t="shared" si="0"/>
        <v>93</v>
      </c>
      <c r="H64" s="51"/>
      <c r="J64" s="27"/>
      <c r="K64" s="16"/>
      <c r="L64" s="14">
        <f t="shared" ref="L64:L65" si="9">IF(ISNA((VLOOKUP(J64,$B$7:$G$123,3,FALSE))*K64/(VLOOKUP(J64,$B$7:$C$123,2,FALSE))),0,(VLOOKUP(J64,$B$7:$G$123,3,FALSE))*K64/(VLOOKUP(J64,$B$7:$C$123,2,FALSE)))</f>
        <v>0</v>
      </c>
      <c r="M64" s="14">
        <f t="shared" ref="M64:M65" si="10">IF(ISNA((VLOOKUP(J64,$B$7:$G$123,4,FALSE))*K64/(VLOOKUP(J64,$B$7:$C$123,2,FALSE))),0,(VLOOKUP(J64,$B$7:$G$123,4,FALSE))*K64/(VLOOKUP(J64,$B$7:$C$123,2,FALSE)))</f>
        <v>0</v>
      </c>
      <c r="N64" s="14">
        <f t="shared" ref="N64:N65" si="11">IF(ISNA((VLOOKUP(J64,$B$7:$G$123,5,FALSE))*K64/(VLOOKUP(J64,$B$7:$C$123,2,FALSE))),0,(VLOOKUP(J64,$B$7:$G$123,5,FALSE))*K64/(VLOOKUP(J64,$B$7:$C$123,2,FALSE)))</f>
        <v>0</v>
      </c>
      <c r="O64" s="28">
        <f t="shared" ref="O64:O65" si="12">IF(ISNA((VLOOKUP(J64,$B$7:$G$123,6,FALSE))*K64/(VLOOKUP(J64,$B$7:$C$123,2,FALSE))),0,(VLOOKUP(J64,$B$7:$G$123,6,FALSE))*K64/(VLOOKUP(J64,$B$7:$C$123,2,FALSE)))</f>
        <v>0</v>
      </c>
    </row>
    <row r="65" spans="2:15" x14ac:dyDescent="0.25">
      <c r="B65" s="60" t="s">
        <v>266</v>
      </c>
      <c r="C65" s="44">
        <v>100</v>
      </c>
      <c r="D65" s="45">
        <v>4</v>
      </c>
      <c r="E65" s="45">
        <v>66</v>
      </c>
      <c r="F65" s="45">
        <v>1</v>
      </c>
      <c r="G65" s="11">
        <f t="shared" si="0"/>
        <v>289</v>
      </c>
      <c r="H65" s="59"/>
      <c r="J65" s="27"/>
      <c r="K65" s="16"/>
      <c r="L65" s="14">
        <f t="shared" si="9"/>
        <v>0</v>
      </c>
      <c r="M65" s="14">
        <f t="shared" si="10"/>
        <v>0</v>
      </c>
      <c r="N65" s="14">
        <f t="shared" si="11"/>
        <v>0</v>
      </c>
      <c r="O65" s="28">
        <f t="shared" si="12"/>
        <v>0</v>
      </c>
    </row>
    <row r="66" spans="2:15" x14ac:dyDescent="0.25">
      <c r="B66" s="60" t="s">
        <v>267</v>
      </c>
      <c r="C66" s="44">
        <v>100</v>
      </c>
      <c r="D66" s="45">
        <v>20</v>
      </c>
      <c r="E66" s="45">
        <v>0</v>
      </c>
      <c r="F66" s="45">
        <v>1</v>
      </c>
      <c r="G66" s="11">
        <f t="shared" si="0"/>
        <v>89</v>
      </c>
      <c r="H66" s="59"/>
      <c r="J66" s="27"/>
      <c r="K66" s="16"/>
      <c r="L66" s="14">
        <f t="shared" ref="L66:L78" si="13">IF(ISNA((VLOOKUP(J66,$B$7:$G$123,3,FALSE))*K66/(VLOOKUP(J66,$B$7:$C$123,2,FALSE))),0,(VLOOKUP(J66,$B$7:$G$123,3,FALSE))*K66/(VLOOKUP(J66,$B$7:$C$123,2,FALSE)))</f>
        <v>0</v>
      </c>
      <c r="M66" s="14">
        <f t="shared" ref="M66:M78" si="14">IF(ISNA((VLOOKUP(J66,$B$7:$G$123,4,FALSE))*K66/(VLOOKUP(J66,$B$7:$C$123,2,FALSE))),0,(VLOOKUP(J66,$B$7:$G$123,4,FALSE))*K66/(VLOOKUP(J66,$B$7:$C$123,2,FALSE)))</f>
        <v>0</v>
      </c>
      <c r="N66" s="14">
        <f t="shared" ref="N66:N78" si="15">IF(ISNA((VLOOKUP(J66,$B$7:$G$123,5,FALSE))*K66/(VLOOKUP(J66,$B$7:$C$123,2,FALSE))),0,(VLOOKUP(J66,$B$7:$G$123,5,FALSE))*K66/(VLOOKUP(J66,$B$7:$C$123,2,FALSE)))</f>
        <v>0</v>
      </c>
      <c r="O66" s="28">
        <f t="shared" ref="O66:O78" si="16">IF(ISNA((VLOOKUP(J66,$B$7:$G$123,6,FALSE))*K66/(VLOOKUP(J66,$B$7:$C$123,2,FALSE))),0,(VLOOKUP(J66,$B$7:$G$123,6,FALSE))*K66/(VLOOKUP(J66,$B$7:$C$123,2,FALSE)))</f>
        <v>0</v>
      </c>
    </row>
    <row r="67" spans="2:15" x14ac:dyDescent="0.25">
      <c r="B67" s="43" t="s">
        <v>268</v>
      </c>
      <c r="C67" s="44">
        <v>100</v>
      </c>
      <c r="D67" s="45">
        <v>20</v>
      </c>
      <c r="E67" s="45">
        <v>0</v>
      </c>
      <c r="F67" s="45">
        <v>2</v>
      </c>
      <c r="G67" s="11">
        <f t="shared" si="0"/>
        <v>98</v>
      </c>
      <c r="H67" s="47"/>
      <c r="J67" s="27"/>
      <c r="K67" s="13"/>
      <c r="L67" s="14">
        <f t="shared" si="13"/>
        <v>0</v>
      </c>
      <c r="M67" s="14">
        <f t="shared" si="14"/>
        <v>0</v>
      </c>
      <c r="N67" s="14">
        <f t="shared" si="15"/>
        <v>0</v>
      </c>
      <c r="O67" s="28">
        <f t="shared" si="16"/>
        <v>0</v>
      </c>
    </row>
    <row r="68" spans="2:15" x14ac:dyDescent="0.25">
      <c r="B68" s="43" t="s">
        <v>269</v>
      </c>
      <c r="C68" s="44">
        <v>100</v>
      </c>
      <c r="D68" s="45">
        <v>18</v>
      </c>
      <c r="E68" s="45">
        <v>0</v>
      </c>
      <c r="F68" s="45">
        <v>5</v>
      </c>
      <c r="G68" s="11">
        <f t="shared" si="0"/>
        <v>117</v>
      </c>
      <c r="H68" s="47"/>
      <c r="J68" s="27"/>
      <c r="K68" s="13"/>
      <c r="L68" s="14">
        <f t="shared" si="13"/>
        <v>0</v>
      </c>
      <c r="M68" s="14">
        <f t="shared" si="14"/>
        <v>0</v>
      </c>
      <c r="N68" s="14">
        <f t="shared" si="15"/>
        <v>0</v>
      </c>
      <c r="O68" s="28">
        <f t="shared" si="16"/>
        <v>0</v>
      </c>
    </row>
    <row r="69" spans="2:15" x14ac:dyDescent="0.25">
      <c r="B69" s="43" t="s">
        <v>270</v>
      </c>
      <c r="C69" s="44">
        <v>100</v>
      </c>
      <c r="D69" s="45">
        <v>7</v>
      </c>
      <c r="E69" s="45">
        <v>63</v>
      </c>
      <c r="F69" s="45">
        <v>25</v>
      </c>
      <c r="G69" s="11">
        <f t="shared" si="0"/>
        <v>505</v>
      </c>
      <c r="H69" s="47"/>
      <c r="J69" s="27"/>
      <c r="K69" s="16"/>
      <c r="L69" s="14">
        <f t="shared" si="13"/>
        <v>0</v>
      </c>
      <c r="M69" s="14">
        <f t="shared" si="14"/>
        <v>0</v>
      </c>
      <c r="N69" s="14">
        <f t="shared" si="15"/>
        <v>0</v>
      </c>
      <c r="O69" s="28">
        <f t="shared" si="16"/>
        <v>0</v>
      </c>
    </row>
    <row r="70" spans="2:15" x14ac:dyDescent="0.25">
      <c r="B70" s="43" t="s">
        <v>271</v>
      </c>
      <c r="C70" s="44">
        <v>100</v>
      </c>
      <c r="D70" s="45">
        <v>5</v>
      </c>
      <c r="E70" s="45">
        <v>66</v>
      </c>
      <c r="F70" s="45">
        <v>19</v>
      </c>
      <c r="G70" s="11">
        <f t="shared" si="0"/>
        <v>455</v>
      </c>
      <c r="H70" s="47"/>
      <c r="J70" s="27"/>
      <c r="K70" s="16"/>
      <c r="L70" s="14">
        <f t="shared" si="13"/>
        <v>0</v>
      </c>
      <c r="M70" s="14">
        <f t="shared" si="14"/>
        <v>0</v>
      </c>
      <c r="N70" s="14">
        <f t="shared" si="15"/>
        <v>0</v>
      </c>
      <c r="O70" s="28">
        <f t="shared" si="16"/>
        <v>0</v>
      </c>
    </row>
    <row r="71" spans="2:15" x14ac:dyDescent="0.25">
      <c r="B71" s="43" t="s">
        <v>272</v>
      </c>
      <c r="C71" s="44">
        <v>100</v>
      </c>
      <c r="D71" s="45">
        <v>27</v>
      </c>
      <c r="E71" s="45">
        <v>46</v>
      </c>
      <c r="F71" s="45">
        <v>7</v>
      </c>
      <c r="G71" s="11">
        <f t="shared" si="0"/>
        <v>355</v>
      </c>
      <c r="H71" s="47"/>
      <c r="J71" s="27"/>
      <c r="K71" s="16"/>
      <c r="L71" s="14">
        <f t="shared" si="13"/>
        <v>0</v>
      </c>
      <c r="M71" s="14">
        <f t="shared" si="14"/>
        <v>0</v>
      </c>
      <c r="N71" s="14">
        <f t="shared" si="15"/>
        <v>0</v>
      </c>
      <c r="O71" s="28">
        <f t="shared" si="16"/>
        <v>0</v>
      </c>
    </row>
    <row r="72" spans="2:15" x14ac:dyDescent="0.25">
      <c r="B72" s="43" t="s">
        <v>273</v>
      </c>
      <c r="C72" s="44">
        <v>100</v>
      </c>
      <c r="D72" s="45">
        <v>28</v>
      </c>
      <c r="E72" s="45">
        <v>0</v>
      </c>
      <c r="F72" s="45">
        <v>7</v>
      </c>
      <c r="G72" s="11">
        <f t="shared" ref="G72:G123" si="17">(D72*4)+(E72*4)+(F72*9)</f>
        <v>175</v>
      </c>
      <c r="H72" s="47"/>
      <c r="J72" s="27"/>
      <c r="K72" s="16"/>
      <c r="L72" s="14">
        <f t="shared" si="13"/>
        <v>0</v>
      </c>
      <c r="M72" s="14">
        <f t="shared" si="14"/>
        <v>0</v>
      </c>
      <c r="N72" s="14">
        <f t="shared" si="15"/>
        <v>0</v>
      </c>
      <c r="O72" s="28">
        <f t="shared" si="16"/>
        <v>0</v>
      </c>
    </row>
    <row r="73" spans="2:15" x14ac:dyDescent="0.25">
      <c r="B73" s="43" t="s">
        <v>274</v>
      </c>
      <c r="C73" s="44">
        <v>100</v>
      </c>
      <c r="D73" s="45">
        <v>3</v>
      </c>
      <c r="E73" s="45">
        <v>4</v>
      </c>
      <c r="F73" s="45">
        <v>1</v>
      </c>
      <c r="G73" s="11">
        <f t="shared" si="17"/>
        <v>37</v>
      </c>
      <c r="H73" s="47"/>
      <c r="J73" s="27"/>
      <c r="K73" s="13"/>
      <c r="L73" s="14">
        <f t="shared" si="13"/>
        <v>0</v>
      </c>
      <c r="M73" s="14">
        <f t="shared" si="14"/>
        <v>0</v>
      </c>
      <c r="N73" s="14">
        <f t="shared" si="15"/>
        <v>0</v>
      </c>
      <c r="O73" s="28">
        <f t="shared" si="16"/>
        <v>0</v>
      </c>
    </row>
    <row r="74" spans="2:15" x14ac:dyDescent="0.25">
      <c r="B74" s="43" t="s">
        <v>275</v>
      </c>
      <c r="C74" s="44">
        <v>100</v>
      </c>
      <c r="D74" s="45" t="s">
        <v>33</v>
      </c>
      <c r="E74" s="45">
        <v>61</v>
      </c>
      <c r="F74" s="45">
        <v>4</v>
      </c>
      <c r="G74" s="11">
        <f t="shared" si="17"/>
        <v>337.6</v>
      </c>
      <c r="H74" s="47"/>
      <c r="J74" s="27"/>
      <c r="K74" s="13"/>
      <c r="L74" s="14">
        <f t="shared" si="13"/>
        <v>0</v>
      </c>
      <c r="M74" s="14">
        <f t="shared" si="14"/>
        <v>0</v>
      </c>
      <c r="N74" s="14">
        <f t="shared" si="15"/>
        <v>0</v>
      </c>
      <c r="O74" s="28">
        <f t="shared" si="16"/>
        <v>0</v>
      </c>
    </row>
    <row r="75" spans="2:15" x14ac:dyDescent="0.25">
      <c r="B75" s="63" t="s">
        <v>276</v>
      </c>
      <c r="C75" s="44">
        <v>100</v>
      </c>
      <c r="D75" s="45" t="s">
        <v>43</v>
      </c>
      <c r="E75" s="45" t="s">
        <v>42</v>
      </c>
      <c r="F75" s="45" t="s">
        <v>44</v>
      </c>
      <c r="G75" s="11">
        <f t="shared" si="17"/>
        <v>32.6</v>
      </c>
      <c r="H75" s="47"/>
      <c r="J75" s="27"/>
      <c r="K75" s="13"/>
      <c r="L75" s="14">
        <f t="shared" si="13"/>
        <v>0</v>
      </c>
      <c r="M75" s="14">
        <f t="shared" si="14"/>
        <v>0</v>
      </c>
      <c r="N75" s="14">
        <f t="shared" si="15"/>
        <v>0</v>
      </c>
      <c r="O75" s="28">
        <f t="shared" si="16"/>
        <v>0</v>
      </c>
    </row>
    <row r="76" spans="2:15" x14ac:dyDescent="0.25">
      <c r="B76" s="63" t="s">
        <v>277</v>
      </c>
      <c r="C76" s="44">
        <v>100</v>
      </c>
      <c r="D76" s="45">
        <v>2</v>
      </c>
      <c r="E76" s="45">
        <v>4</v>
      </c>
      <c r="F76" s="45">
        <v>11</v>
      </c>
      <c r="G76" s="11">
        <f t="shared" si="17"/>
        <v>123</v>
      </c>
      <c r="H76" s="47"/>
      <c r="J76" s="27"/>
      <c r="K76" s="13"/>
      <c r="L76" s="14">
        <f t="shared" si="13"/>
        <v>0</v>
      </c>
      <c r="M76" s="14">
        <f t="shared" si="14"/>
        <v>0</v>
      </c>
      <c r="N76" s="14">
        <f t="shared" si="15"/>
        <v>0</v>
      </c>
      <c r="O76" s="28">
        <f t="shared" si="16"/>
        <v>0</v>
      </c>
    </row>
    <row r="77" spans="2:15" x14ac:dyDescent="0.25">
      <c r="B77" s="63" t="s">
        <v>278</v>
      </c>
      <c r="C77" s="44">
        <v>100</v>
      </c>
      <c r="D77" s="45">
        <v>2</v>
      </c>
      <c r="E77" s="45">
        <v>4</v>
      </c>
      <c r="F77" s="45">
        <v>0</v>
      </c>
      <c r="G77" s="11">
        <f t="shared" si="17"/>
        <v>24</v>
      </c>
      <c r="H77" s="47"/>
      <c r="J77" s="27"/>
      <c r="K77" s="13"/>
      <c r="L77" s="14">
        <f t="shared" si="13"/>
        <v>0</v>
      </c>
      <c r="M77" s="14">
        <f t="shared" si="14"/>
        <v>0</v>
      </c>
      <c r="N77" s="14">
        <f t="shared" si="15"/>
        <v>0</v>
      </c>
      <c r="O77" s="28">
        <f t="shared" si="16"/>
        <v>0</v>
      </c>
    </row>
    <row r="78" spans="2:15" x14ac:dyDescent="0.25">
      <c r="B78" s="63" t="s">
        <v>279</v>
      </c>
      <c r="C78" s="44">
        <v>100</v>
      </c>
      <c r="D78" s="45">
        <v>18</v>
      </c>
      <c r="E78" s="45">
        <v>0</v>
      </c>
      <c r="F78" s="46">
        <v>1</v>
      </c>
      <c r="G78" s="11">
        <f t="shared" si="17"/>
        <v>81</v>
      </c>
      <c r="H78" s="47"/>
      <c r="J78" s="27"/>
      <c r="K78" s="13"/>
      <c r="L78" s="14">
        <f t="shared" si="13"/>
        <v>0</v>
      </c>
      <c r="M78" s="14">
        <f t="shared" si="14"/>
        <v>0</v>
      </c>
      <c r="N78" s="14">
        <f t="shared" si="15"/>
        <v>0</v>
      </c>
      <c r="O78" s="28">
        <f t="shared" si="16"/>
        <v>0</v>
      </c>
    </row>
    <row r="79" spans="2:15" x14ac:dyDescent="0.25">
      <c r="B79" s="43" t="s">
        <v>280</v>
      </c>
      <c r="C79" s="44">
        <v>100</v>
      </c>
      <c r="D79" s="45">
        <v>19</v>
      </c>
      <c r="E79" s="45">
        <v>0</v>
      </c>
      <c r="F79" s="45">
        <v>10</v>
      </c>
      <c r="G79" s="11">
        <f t="shared" si="17"/>
        <v>166</v>
      </c>
      <c r="H79" s="47"/>
      <c r="J79" s="80" t="s">
        <v>14</v>
      </c>
      <c r="K79" s="71"/>
      <c r="L79" s="19">
        <f>SUM(L59:L78)</f>
        <v>10.8</v>
      </c>
      <c r="M79" s="19">
        <f>SUM(M59:M78)</f>
        <v>5.94</v>
      </c>
      <c r="N79" s="19">
        <f>SUM(N59:N78)</f>
        <v>4.32</v>
      </c>
      <c r="O79" s="30">
        <f>SUM(O59:O78)</f>
        <v>105.84</v>
      </c>
    </row>
    <row r="80" spans="2:15" ht="16.5" thickBot="1" x14ac:dyDescent="0.3">
      <c r="B80" s="49" t="s">
        <v>281</v>
      </c>
      <c r="C80" s="44">
        <v>100</v>
      </c>
      <c r="D80" s="50">
        <v>27</v>
      </c>
      <c r="E80" s="50">
        <v>0</v>
      </c>
      <c r="F80" s="50">
        <v>33</v>
      </c>
      <c r="G80" s="11">
        <f t="shared" si="17"/>
        <v>405</v>
      </c>
      <c r="H80" s="51"/>
      <c r="J80" s="81"/>
      <c r="K80" s="82"/>
      <c r="L80" s="31">
        <f>IF(ISERR(L79/O79*4),0,L79/O79*4)</f>
        <v>0.40816326530612246</v>
      </c>
      <c r="M80" s="31">
        <f>IF(ISERR(M79/O79*4),0,M79/O79*4)</f>
        <v>0.22448979591836735</v>
      </c>
      <c r="N80" s="31">
        <f>IF(ISERR(N79/O79*9),0,N79/O79*9)</f>
        <v>0.36734693877551022</v>
      </c>
      <c r="O80" s="32"/>
    </row>
    <row r="81" spans="2:15" ht="16.5" thickBot="1" x14ac:dyDescent="0.3">
      <c r="B81" s="60" t="s">
        <v>282</v>
      </c>
      <c r="C81" s="44">
        <v>100</v>
      </c>
      <c r="D81" s="45">
        <v>7</v>
      </c>
      <c r="E81" s="45">
        <v>47</v>
      </c>
      <c r="F81" s="45">
        <v>14</v>
      </c>
      <c r="G81" s="11">
        <f t="shared" si="17"/>
        <v>342</v>
      </c>
      <c r="H81" s="59"/>
      <c r="J81" s="23"/>
      <c r="K81" s="23"/>
      <c r="L81" s="23"/>
      <c r="M81" s="23"/>
      <c r="N81" s="23"/>
      <c r="O81" s="23"/>
    </row>
    <row r="82" spans="2:15" ht="16.5" thickTop="1" x14ac:dyDescent="0.25">
      <c r="B82" s="49" t="s">
        <v>283</v>
      </c>
      <c r="C82" s="44">
        <v>100</v>
      </c>
      <c r="D82" s="50">
        <v>2</v>
      </c>
      <c r="E82" s="50">
        <v>8</v>
      </c>
      <c r="F82" s="50">
        <v>0</v>
      </c>
      <c r="G82" s="11">
        <f t="shared" si="17"/>
        <v>40</v>
      </c>
      <c r="H82" s="59"/>
      <c r="J82" s="74" t="s">
        <v>20</v>
      </c>
      <c r="K82" s="75"/>
      <c r="L82" s="75"/>
      <c r="M82" s="75"/>
      <c r="N82" s="75"/>
      <c r="O82" s="76"/>
    </row>
    <row r="83" spans="2:15" x14ac:dyDescent="0.25">
      <c r="B83" s="25" t="s">
        <v>284</v>
      </c>
      <c r="C83" s="44">
        <v>100</v>
      </c>
      <c r="D83" s="26">
        <v>2</v>
      </c>
      <c r="E83" s="26">
        <v>9</v>
      </c>
      <c r="F83" s="26">
        <v>0</v>
      </c>
      <c r="G83" s="11">
        <f t="shared" si="17"/>
        <v>44</v>
      </c>
      <c r="H83" s="17"/>
      <c r="J83" s="12" t="s">
        <v>2</v>
      </c>
      <c r="K83" s="8" t="s">
        <v>16</v>
      </c>
      <c r="L83" s="14" t="s">
        <v>10</v>
      </c>
      <c r="M83" s="14" t="s">
        <v>11</v>
      </c>
      <c r="N83" s="14" t="s">
        <v>12</v>
      </c>
      <c r="O83" s="15" t="s">
        <v>13</v>
      </c>
    </row>
    <row r="84" spans="2:15" x14ac:dyDescent="0.25">
      <c r="B84" s="25" t="s">
        <v>285</v>
      </c>
      <c r="C84" s="44">
        <v>100</v>
      </c>
      <c r="D84" s="26">
        <v>2</v>
      </c>
      <c r="E84" s="26">
        <v>2</v>
      </c>
      <c r="F84" s="26">
        <v>1</v>
      </c>
      <c r="G84" s="11">
        <f t="shared" si="17"/>
        <v>25</v>
      </c>
      <c r="H84" s="17"/>
      <c r="J84" s="12" t="s">
        <v>216</v>
      </c>
      <c r="K84" s="13">
        <v>23</v>
      </c>
      <c r="L84" s="14">
        <f>IF(ISNA((VLOOKUP(J84,$B$7:$G$123,3,FALSE))*K84/(VLOOKUP(J84,$B$7:$C$123,2,FALSE))),0,(VLOOKUP(J84,$B$7:$G$123,3,FALSE))*K84/(VLOOKUP(J84,$B$7:$C$123,2,FALSE)))</f>
        <v>3.8640000000000003</v>
      </c>
      <c r="M84" s="14">
        <f>IF(ISNA((VLOOKUP(J84,$B$7:$G$123,4,FALSE))*K84/(VLOOKUP(J84,$B$7:$C$123,2,FALSE))),0,(VLOOKUP(J84,$B$7:$G$123,4,FALSE))*K84/(VLOOKUP(J84,$B$7:$C$123,2,FALSE)))</f>
        <v>16.721</v>
      </c>
      <c r="N84" s="14">
        <f>IF(ISNA((VLOOKUP(J84,$B$7:$G$123,5,FALSE))*K84/(VLOOKUP(J84,$B$7:$C$123,2,FALSE))),0,(VLOOKUP(J84,$B$7:$G$123,5,FALSE))*K84/(VLOOKUP(J84,$B$7:$C$123,2,FALSE)))</f>
        <v>0.18400000000000002</v>
      </c>
      <c r="O84" s="15">
        <f>IF(ISNA((VLOOKUP(J84,$B$7:$G$123,6,FALSE))*K84/(VLOOKUP(J84,$B$7:$C$123,2,FALSE))),0,(VLOOKUP(J84,$B$7:$G$123,6,FALSE))*K84/(VLOOKUP(J84,$B$7:$C$123,2,FALSE)))</f>
        <v>83.996000000000009</v>
      </c>
    </row>
    <row r="85" spans="2:15" x14ac:dyDescent="0.25">
      <c r="B85" s="25" t="s">
        <v>286</v>
      </c>
      <c r="C85" s="44">
        <v>100</v>
      </c>
      <c r="D85" s="26" t="s">
        <v>26</v>
      </c>
      <c r="E85" s="26">
        <v>0</v>
      </c>
      <c r="F85" s="26">
        <v>82</v>
      </c>
      <c r="G85" s="11">
        <f t="shared" si="17"/>
        <v>741.2</v>
      </c>
      <c r="H85" s="17"/>
      <c r="J85" s="12"/>
      <c r="K85" s="16"/>
      <c r="L85" s="14">
        <f>IF(ISNA((VLOOKUP(J85,$B$7:$G$123,3,FALSE))*K85/(VLOOKUP(J85,$B$7:$C$123,2,FALSE))),0,(VLOOKUP(J85,$B$7:$G$123,3,FALSE))*K85/(VLOOKUP(J85,$B$7:$C$123,2,FALSE)))</f>
        <v>0</v>
      </c>
      <c r="M85" s="14">
        <f>IF(ISNA((VLOOKUP(J85,$B$7:$G$123,4,FALSE))*K85/(VLOOKUP(J85,$B$7:$C$123,2,FALSE))),0,(VLOOKUP(J85,$B$7:$G$123,4,FALSE))*K85/(VLOOKUP(J85,$B$7:$C$123,2,FALSE)))</f>
        <v>0</v>
      </c>
      <c r="N85" s="14">
        <f>IF(ISNA((VLOOKUP(J85,$B$7:$G$123,5,FALSE))*K85/(VLOOKUP(J85,$B$7:$C$123,2,FALSE))),0,(VLOOKUP(J85,$B$7:$G$123,5,FALSE))*K85/(VLOOKUP(J85,$B$7:$C$123,2,FALSE)))</f>
        <v>0</v>
      </c>
      <c r="O85" s="15">
        <f>IF(ISNA((VLOOKUP(J85,$B$7:$G$123,6,FALSE))*K85/(VLOOKUP(J85,$B$7:$C$123,2,FALSE))),0,(VLOOKUP(J85,$B$7:$G$123,6,FALSE))*K85/(VLOOKUP(J85,$B$7:$C$123,2,FALSE)))</f>
        <v>0</v>
      </c>
    </row>
    <row r="86" spans="2:15" x14ac:dyDescent="0.25">
      <c r="B86" s="25" t="s">
        <v>287</v>
      </c>
      <c r="C86" s="44">
        <v>100</v>
      </c>
      <c r="D86" s="26">
        <v>7</v>
      </c>
      <c r="E86" s="26">
        <v>1</v>
      </c>
      <c r="F86" s="26">
        <v>41</v>
      </c>
      <c r="G86" s="11">
        <f t="shared" si="17"/>
        <v>401</v>
      </c>
      <c r="H86" s="17"/>
      <c r="J86" s="12"/>
      <c r="K86" s="16"/>
      <c r="L86" s="14">
        <f>IF(ISNA((VLOOKUP(J86,$B$7:$G$123,3,FALSE))*K86/(VLOOKUP(J86,$B$7:$C$123,2,FALSE))),0,(VLOOKUP(J86,$B$7:$G$123,3,FALSE))*K86/(VLOOKUP(J86,$B$7:$C$123,2,FALSE)))</f>
        <v>0</v>
      </c>
      <c r="M86" s="14">
        <f>IF(ISNA((VLOOKUP(J86,$B$7:$G$123,4,FALSE))*K86/(VLOOKUP(J86,$B$7:$C$123,2,FALSE))),0,(VLOOKUP(J86,$B$7:$G$123,4,FALSE))*K86/(VLOOKUP(J86,$B$7:$C$123,2,FALSE)))</f>
        <v>0</v>
      </c>
      <c r="N86" s="14">
        <f>IF(ISNA((VLOOKUP(J86,$B$7:$G$123,5,FALSE))*K86/(VLOOKUP(J86,$B$7:$C$123,2,FALSE))),0,(VLOOKUP(J86,$B$7:$G$123,5,FALSE))*K86/(VLOOKUP(J86,$B$7:$C$123,2,FALSE)))</f>
        <v>0</v>
      </c>
      <c r="O86" s="15">
        <f>IF(ISNA((VLOOKUP(J86,$B$7:$G$123,6,FALSE))*K86/(VLOOKUP(J86,$B$7:$C$123,2,FALSE))),0,(VLOOKUP(J86,$B$7:$G$123,6,FALSE))*K86/(VLOOKUP(J86,$B$7:$C$123,2,FALSE)))</f>
        <v>0</v>
      </c>
    </row>
    <row r="87" spans="2:15" x14ac:dyDescent="0.25">
      <c r="B87" s="25" t="s">
        <v>288</v>
      </c>
      <c r="C87" s="44">
        <v>100</v>
      </c>
      <c r="D87" s="26">
        <v>1</v>
      </c>
      <c r="E87" s="26">
        <v>1</v>
      </c>
      <c r="F87" s="26">
        <v>82</v>
      </c>
      <c r="G87" s="11">
        <f t="shared" si="17"/>
        <v>746</v>
      </c>
      <c r="H87" s="17"/>
      <c r="J87" s="70" t="s">
        <v>14</v>
      </c>
      <c r="K87" s="71"/>
      <c r="L87" s="19">
        <f>SUM(L84:L86)</f>
        <v>3.8640000000000003</v>
      </c>
      <c r="M87" s="19">
        <f>SUM(M84:M86)</f>
        <v>16.721</v>
      </c>
      <c r="N87" s="19">
        <f>SUM(N84:N86)</f>
        <v>0.18400000000000002</v>
      </c>
      <c r="O87" s="20">
        <f>SUM(O84:O86)</f>
        <v>83.996000000000009</v>
      </c>
    </row>
    <row r="88" spans="2:15" ht="16.5" thickBot="1" x14ac:dyDescent="0.3">
      <c r="B88" s="25" t="s">
        <v>289</v>
      </c>
      <c r="C88" s="44">
        <v>100</v>
      </c>
      <c r="D88" s="26">
        <v>33</v>
      </c>
      <c r="E88" s="26">
        <v>0</v>
      </c>
      <c r="F88" s="26">
        <v>4</v>
      </c>
      <c r="G88" s="11">
        <f t="shared" si="17"/>
        <v>168</v>
      </c>
      <c r="H88" s="17"/>
      <c r="J88" s="72"/>
      <c r="K88" s="73"/>
      <c r="L88" s="21">
        <f>IF(ISERR(L87/O87*4),0,L87/O87*4)</f>
        <v>0.18400876232201532</v>
      </c>
      <c r="M88" s="21">
        <f>IF(ISERR(M87/O87*4),0,M87/O87*4)</f>
        <v>0.79627601314348295</v>
      </c>
      <c r="N88" s="21">
        <f>IF(ISERR(N87/O87*9),0,N87/O87*9)</f>
        <v>1.9715224534501641E-2</v>
      </c>
      <c r="O88" s="22"/>
    </row>
    <row r="89" spans="2:15" ht="17.25" thickTop="1" thickBot="1" x14ac:dyDescent="0.3">
      <c r="B89" s="25" t="s">
        <v>290</v>
      </c>
      <c r="C89" s="44">
        <v>100</v>
      </c>
      <c r="D89" s="26">
        <v>25</v>
      </c>
      <c r="E89" s="26" t="s">
        <v>23</v>
      </c>
      <c r="F89" s="26">
        <v>8</v>
      </c>
      <c r="G89" s="11">
        <f t="shared" si="17"/>
        <v>174</v>
      </c>
      <c r="H89" s="17"/>
      <c r="J89" s="23"/>
      <c r="K89" s="23"/>
      <c r="L89" s="23"/>
      <c r="M89" s="23"/>
      <c r="N89" s="23"/>
      <c r="O89" s="23"/>
    </row>
    <row r="90" spans="2:15" ht="16.5" thickTop="1" x14ac:dyDescent="0.25">
      <c r="B90" s="25" t="s">
        <v>291</v>
      </c>
      <c r="C90" s="44">
        <v>100</v>
      </c>
      <c r="D90" s="26">
        <v>23</v>
      </c>
      <c r="E90" s="26">
        <v>1</v>
      </c>
      <c r="F90" s="26">
        <v>3</v>
      </c>
      <c r="G90" s="11">
        <f t="shared" si="17"/>
        <v>123</v>
      </c>
      <c r="H90" s="17"/>
      <c r="J90" s="23"/>
      <c r="K90" s="23"/>
      <c r="L90" s="67" t="s">
        <v>21</v>
      </c>
      <c r="M90" s="68"/>
      <c r="N90" s="68"/>
      <c r="O90" s="69"/>
    </row>
    <row r="91" spans="2:15" x14ac:dyDescent="0.25">
      <c r="B91" s="25" t="s">
        <v>292</v>
      </c>
      <c r="C91" s="44">
        <v>100</v>
      </c>
      <c r="D91" s="26">
        <v>28</v>
      </c>
      <c r="E91" s="26">
        <v>0</v>
      </c>
      <c r="F91" s="26">
        <v>4</v>
      </c>
      <c r="G91" s="11">
        <f t="shared" si="17"/>
        <v>148</v>
      </c>
      <c r="H91" s="17"/>
      <c r="J91" s="23"/>
      <c r="K91" s="23"/>
      <c r="L91" s="35" t="s">
        <v>10</v>
      </c>
      <c r="M91" s="34" t="s">
        <v>11</v>
      </c>
      <c r="N91" s="34" t="s">
        <v>12</v>
      </c>
      <c r="O91" s="36" t="s">
        <v>13</v>
      </c>
    </row>
    <row r="92" spans="2:15" x14ac:dyDescent="0.25">
      <c r="B92" s="25" t="s">
        <v>293</v>
      </c>
      <c r="C92" s="44">
        <v>100</v>
      </c>
      <c r="D92" s="26">
        <v>26</v>
      </c>
      <c r="E92" s="26">
        <v>39</v>
      </c>
      <c r="F92" s="26">
        <v>24</v>
      </c>
      <c r="G92" s="11">
        <f t="shared" si="17"/>
        <v>476</v>
      </c>
      <c r="H92" s="17"/>
      <c r="J92" s="23"/>
      <c r="K92" s="23"/>
      <c r="L92" s="37">
        <f>L19+L27+L44+L52+L79+L87</f>
        <v>14.944000000000001</v>
      </c>
      <c r="M92" s="19">
        <f>M19+M27+M44+M52+M79+M87</f>
        <v>27.141000000000002</v>
      </c>
      <c r="N92" s="19">
        <f>N19+N27+N44+N52+N79+N87</f>
        <v>4.5040000000000004</v>
      </c>
      <c r="O92" s="20">
        <f>O19+O27+O44+O52+O79+O87</f>
        <v>208.39600000000002</v>
      </c>
    </row>
    <row r="93" spans="2:15" ht="16.5" thickBot="1" x14ac:dyDescent="0.3">
      <c r="B93" s="25" t="s">
        <v>294</v>
      </c>
      <c r="C93" s="44">
        <v>100</v>
      </c>
      <c r="D93" s="26">
        <v>26</v>
      </c>
      <c r="E93" s="26">
        <v>1</v>
      </c>
      <c r="F93" s="26">
        <v>5</v>
      </c>
      <c r="G93" s="11">
        <f t="shared" si="17"/>
        <v>153</v>
      </c>
      <c r="H93" s="17"/>
      <c r="J93" s="23"/>
      <c r="K93" s="23"/>
      <c r="L93" s="38">
        <f>IF(ISERR(L92/O92*4),0,L92/O92*4)</f>
        <v>0.28683851897349277</v>
      </c>
      <c r="M93" s="21">
        <f>IF(ISERR(M92/O92*4),0,M92/O92*4)</f>
        <v>0.52095049809017446</v>
      </c>
      <c r="N93" s="21">
        <f>IF(ISERR(N92/O92*9),0,N92/O92*9)</f>
        <v>0.19451429010153748</v>
      </c>
      <c r="O93" s="22"/>
    </row>
    <row r="94" spans="2:15" ht="16.5" thickTop="1" x14ac:dyDescent="0.25">
      <c r="B94" s="25" t="s">
        <v>295</v>
      </c>
      <c r="C94" s="44">
        <v>100</v>
      </c>
      <c r="D94" s="26">
        <v>10</v>
      </c>
      <c r="E94" s="26">
        <v>79</v>
      </c>
      <c r="F94" s="26">
        <v>4</v>
      </c>
      <c r="G94" s="11">
        <f t="shared" si="17"/>
        <v>392</v>
      </c>
      <c r="H94" s="17"/>
      <c r="J94" s="23"/>
      <c r="K94" s="23"/>
      <c r="L94" s="23"/>
      <c r="M94" s="23"/>
      <c r="N94" s="23"/>
      <c r="O94" s="23"/>
    </row>
    <row r="95" spans="2:15" x14ac:dyDescent="0.25">
      <c r="B95" s="25" t="s">
        <v>296</v>
      </c>
      <c r="C95" s="44">
        <v>100</v>
      </c>
      <c r="D95" s="26">
        <v>7</v>
      </c>
      <c r="E95" s="26">
        <v>60</v>
      </c>
      <c r="F95" s="26">
        <v>24</v>
      </c>
      <c r="G95" s="11">
        <f t="shared" si="17"/>
        <v>484</v>
      </c>
      <c r="H95" s="17"/>
      <c r="J95" s="23"/>
      <c r="K95" s="23"/>
      <c r="L95" s="23"/>
      <c r="M95" s="23"/>
      <c r="N95" s="23"/>
      <c r="O95" s="23"/>
    </row>
    <row r="96" spans="2:15" x14ac:dyDescent="0.25">
      <c r="B96" s="25" t="s">
        <v>297</v>
      </c>
      <c r="C96" s="44">
        <v>100</v>
      </c>
      <c r="D96" s="26" t="s">
        <v>45</v>
      </c>
      <c r="E96" s="26">
        <v>75</v>
      </c>
      <c r="F96" s="26">
        <v>15</v>
      </c>
      <c r="G96" s="11">
        <f t="shared" si="17"/>
        <v>457</v>
      </c>
      <c r="H96" s="17"/>
    </row>
    <row r="97" spans="2:8" x14ac:dyDescent="0.25">
      <c r="B97" s="25" t="s">
        <v>298</v>
      </c>
      <c r="C97" s="44">
        <v>100</v>
      </c>
      <c r="D97" s="26">
        <v>9</v>
      </c>
      <c r="E97" s="26">
        <v>70</v>
      </c>
      <c r="F97" s="26">
        <v>12</v>
      </c>
      <c r="G97" s="11">
        <f t="shared" si="17"/>
        <v>424</v>
      </c>
      <c r="H97" s="17"/>
    </row>
    <row r="98" spans="2:8" x14ac:dyDescent="0.25">
      <c r="B98" s="25" t="s">
        <v>299</v>
      </c>
      <c r="C98" s="44">
        <v>100</v>
      </c>
      <c r="D98" s="26">
        <v>35</v>
      </c>
      <c r="E98" s="26">
        <v>0</v>
      </c>
      <c r="F98" s="26">
        <v>3</v>
      </c>
      <c r="G98" s="11">
        <f t="shared" si="17"/>
        <v>167</v>
      </c>
      <c r="H98" s="17"/>
    </row>
    <row r="99" spans="2:8" x14ac:dyDescent="0.25">
      <c r="B99" s="25" t="s">
        <v>300</v>
      </c>
      <c r="C99" s="44">
        <v>100</v>
      </c>
      <c r="D99" s="26">
        <v>3</v>
      </c>
      <c r="E99" s="26">
        <v>2</v>
      </c>
      <c r="F99" s="26">
        <v>1</v>
      </c>
      <c r="G99" s="11">
        <f t="shared" si="17"/>
        <v>29</v>
      </c>
      <c r="H99" s="17"/>
    </row>
    <row r="100" spans="2:8" x14ac:dyDescent="0.25">
      <c r="B100" s="25" t="s">
        <v>301</v>
      </c>
      <c r="C100" s="44">
        <v>100</v>
      </c>
      <c r="D100" s="26" t="s">
        <v>46</v>
      </c>
      <c r="E100" s="26">
        <v>13</v>
      </c>
      <c r="F100" s="26">
        <v>0</v>
      </c>
      <c r="G100" s="11">
        <f t="shared" si="17"/>
        <v>56.28</v>
      </c>
      <c r="H100" s="17"/>
    </row>
    <row r="101" spans="2:8" x14ac:dyDescent="0.25">
      <c r="B101" s="25" t="s">
        <v>302</v>
      </c>
      <c r="C101" s="44">
        <v>100</v>
      </c>
      <c r="D101" s="26" t="s">
        <v>47</v>
      </c>
      <c r="E101" s="26" t="s">
        <v>30</v>
      </c>
      <c r="F101" s="26">
        <v>0</v>
      </c>
      <c r="G101" s="11">
        <f t="shared" si="17"/>
        <v>15.6</v>
      </c>
      <c r="H101" s="17"/>
    </row>
    <row r="102" spans="2:8" x14ac:dyDescent="0.25">
      <c r="B102" s="25" t="s">
        <v>303</v>
      </c>
      <c r="C102" s="44">
        <v>100</v>
      </c>
      <c r="D102" s="26">
        <v>0</v>
      </c>
      <c r="E102" s="26">
        <v>3</v>
      </c>
      <c r="F102" s="26">
        <v>0</v>
      </c>
      <c r="G102" s="11">
        <f t="shared" si="17"/>
        <v>12</v>
      </c>
      <c r="H102" s="17"/>
    </row>
    <row r="103" spans="2:8" x14ac:dyDescent="0.25">
      <c r="B103" s="25" t="s">
        <v>304</v>
      </c>
      <c r="C103" s="44">
        <v>100</v>
      </c>
      <c r="D103" s="26">
        <v>0</v>
      </c>
      <c r="E103" s="26">
        <v>11</v>
      </c>
      <c r="F103" s="26">
        <v>0</v>
      </c>
      <c r="G103" s="11">
        <f t="shared" si="17"/>
        <v>44</v>
      </c>
      <c r="H103" s="17"/>
    </row>
    <row r="104" spans="2:8" x14ac:dyDescent="0.25">
      <c r="B104" s="25" t="s">
        <v>305</v>
      </c>
      <c r="C104" s="44">
        <v>100</v>
      </c>
      <c r="D104" s="26">
        <v>0</v>
      </c>
      <c r="E104" s="26">
        <v>6</v>
      </c>
      <c r="F104" s="26">
        <v>0</v>
      </c>
      <c r="G104" s="11">
        <f t="shared" si="17"/>
        <v>24</v>
      </c>
      <c r="H104" s="17"/>
    </row>
    <row r="105" spans="2:8" x14ac:dyDescent="0.25">
      <c r="B105" s="25" t="s">
        <v>306</v>
      </c>
      <c r="C105" s="44">
        <v>100</v>
      </c>
      <c r="D105" s="26" t="s">
        <v>48</v>
      </c>
      <c r="E105" s="26">
        <v>1</v>
      </c>
      <c r="F105" s="26">
        <v>0</v>
      </c>
      <c r="G105" s="11">
        <f t="shared" si="17"/>
        <v>46</v>
      </c>
      <c r="H105" s="17"/>
    </row>
    <row r="106" spans="2:8" x14ac:dyDescent="0.25">
      <c r="B106" s="25" t="s">
        <v>307</v>
      </c>
      <c r="C106" s="44">
        <v>100</v>
      </c>
      <c r="D106" s="26">
        <v>10</v>
      </c>
      <c r="E106" s="26">
        <v>1</v>
      </c>
      <c r="F106" s="26">
        <v>0</v>
      </c>
      <c r="G106" s="11">
        <f t="shared" si="17"/>
        <v>44</v>
      </c>
      <c r="H106" s="17"/>
    </row>
    <row r="107" spans="2:8" x14ac:dyDescent="0.25">
      <c r="B107" s="25" t="s">
        <v>308</v>
      </c>
      <c r="C107" s="44">
        <v>100</v>
      </c>
      <c r="D107" s="26">
        <v>17</v>
      </c>
      <c r="E107" s="26">
        <v>0</v>
      </c>
      <c r="F107" s="26">
        <v>16</v>
      </c>
      <c r="G107" s="11">
        <f t="shared" si="17"/>
        <v>212</v>
      </c>
      <c r="H107" s="17"/>
    </row>
    <row r="108" spans="2:8" x14ac:dyDescent="0.25">
      <c r="B108" s="25" t="s">
        <v>309</v>
      </c>
      <c r="C108" s="44">
        <v>100</v>
      </c>
      <c r="D108" s="26">
        <v>22</v>
      </c>
      <c r="E108" s="26">
        <v>0</v>
      </c>
      <c r="F108" s="26">
        <v>3</v>
      </c>
      <c r="G108" s="11">
        <f t="shared" si="17"/>
        <v>115</v>
      </c>
      <c r="H108" s="17"/>
    </row>
    <row r="109" spans="2:8" x14ac:dyDescent="0.25">
      <c r="B109" s="25" t="s">
        <v>310</v>
      </c>
      <c r="C109" s="44">
        <v>100</v>
      </c>
      <c r="D109" s="26">
        <v>16</v>
      </c>
      <c r="E109" s="26">
        <v>3</v>
      </c>
      <c r="F109" s="26">
        <v>10</v>
      </c>
      <c r="G109" s="11">
        <f t="shared" si="17"/>
        <v>166</v>
      </c>
      <c r="H109" s="17"/>
    </row>
    <row r="110" spans="2:8" x14ac:dyDescent="0.25">
      <c r="B110" s="25" t="s">
        <v>311</v>
      </c>
      <c r="C110" s="44">
        <v>100</v>
      </c>
      <c r="D110" s="26">
        <v>2</v>
      </c>
      <c r="E110" s="26">
        <v>2</v>
      </c>
      <c r="F110" s="26">
        <v>1</v>
      </c>
      <c r="G110" s="11">
        <f t="shared" si="17"/>
        <v>25</v>
      </c>
      <c r="H110" s="17"/>
    </row>
    <row r="111" spans="2:8" x14ac:dyDescent="0.25">
      <c r="B111" s="25" t="s">
        <v>312</v>
      </c>
      <c r="C111" s="44">
        <v>100</v>
      </c>
      <c r="D111" s="26">
        <v>22</v>
      </c>
      <c r="E111" s="26">
        <v>1</v>
      </c>
      <c r="F111" s="26">
        <v>34</v>
      </c>
      <c r="G111" s="11">
        <f t="shared" si="17"/>
        <v>398</v>
      </c>
      <c r="H111" s="17"/>
    </row>
    <row r="112" spans="2:8" x14ac:dyDescent="0.25">
      <c r="B112" s="25" t="s">
        <v>313</v>
      </c>
      <c r="C112" s="44">
        <v>100</v>
      </c>
      <c r="D112" s="26">
        <v>7</v>
      </c>
      <c r="E112" s="26">
        <v>35</v>
      </c>
      <c r="F112" s="26">
        <v>17</v>
      </c>
      <c r="G112" s="11">
        <f t="shared" si="17"/>
        <v>321</v>
      </c>
      <c r="H112" s="17"/>
    </row>
    <row r="113" spans="2:8" x14ac:dyDescent="0.25">
      <c r="B113" s="25" t="s">
        <v>314</v>
      </c>
      <c r="C113" s="44">
        <v>100</v>
      </c>
      <c r="D113" s="26">
        <v>12</v>
      </c>
      <c r="E113" s="26">
        <v>2</v>
      </c>
      <c r="F113" s="26">
        <v>5</v>
      </c>
      <c r="G113" s="11">
        <f t="shared" si="17"/>
        <v>101</v>
      </c>
      <c r="H113" s="17"/>
    </row>
    <row r="114" spans="2:8" x14ac:dyDescent="0.25">
      <c r="B114" s="25" t="s">
        <v>315</v>
      </c>
      <c r="C114" s="44">
        <v>100</v>
      </c>
      <c r="D114" s="26">
        <v>31</v>
      </c>
      <c r="E114" s="26">
        <v>0</v>
      </c>
      <c r="F114" s="26">
        <v>12</v>
      </c>
      <c r="G114" s="11">
        <f t="shared" si="17"/>
        <v>232</v>
      </c>
      <c r="H114" s="17"/>
    </row>
    <row r="115" spans="2:8" x14ac:dyDescent="0.25">
      <c r="B115" s="25" t="s">
        <v>316</v>
      </c>
      <c r="C115" s="44">
        <v>100</v>
      </c>
      <c r="D115" s="26">
        <v>6</v>
      </c>
      <c r="E115" s="26">
        <v>80</v>
      </c>
      <c r="F115" s="26">
        <v>3</v>
      </c>
      <c r="G115" s="11">
        <f t="shared" si="17"/>
        <v>371</v>
      </c>
      <c r="H115" s="17"/>
    </row>
    <row r="116" spans="2:8" x14ac:dyDescent="0.25">
      <c r="B116" s="25" t="s">
        <v>317</v>
      </c>
      <c r="C116" s="44">
        <v>100</v>
      </c>
      <c r="D116" s="26">
        <v>1</v>
      </c>
      <c r="E116" s="26">
        <v>99</v>
      </c>
      <c r="F116" s="26">
        <v>0</v>
      </c>
      <c r="G116" s="11">
        <f t="shared" si="17"/>
        <v>400</v>
      </c>
      <c r="H116" s="17"/>
    </row>
    <row r="117" spans="2:8" x14ac:dyDescent="0.25">
      <c r="B117" s="25" t="s">
        <v>318</v>
      </c>
      <c r="C117" s="44">
        <v>100</v>
      </c>
      <c r="D117" s="26">
        <v>11</v>
      </c>
      <c r="E117" s="26">
        <v>1</v>
      </c>
      <c r="F117" s="26">
        <v>27</v>
      </c>
      <c r="G117" s="11">
        <f t="shared" si="17"/>
        <v>291</v>
      </c>
      <c r="H117" s="17"/>
    </row>
    <row r="118" spans="2:8" x14ac:dyDescent="0.25">
      <c r="B118" s="25" t="s">
        <v>319</v>
      </c>
      <c r="C118" s="44">
        <v>100</v>
      </c>
      <c r="D118" s="26">
        <v>11</v>
      </c>
      <c r="E118" s="26">
        <v>2</v>
      </c>
      <c r="F118" s="26">
        <v>33</v>
      </c>
      <c r="G118" s="11">
        <f t="shared" si="17"/>
        <v>349</v>
      </c>
      <c r="H118" s="17"/>
    </row>
    <row r="119" spans="2:8" x14ac:dyDescent="0.25">
      <c r="B119" s="25" t="s">
        <v>320</v>
      </c>
      <c r="C119" s="44">
        <v>100</v>
      </c>
      <c r="D119" s="26">
        <v>13</v>
      </c>
      <c r="E119" s="26">
        <v>2</v>
      </c>
      <c r="F119" s="26">
        <v>4</v>
      </c>
      <c r="G119" s="11">
        <f t="shared" si="17"/>
        <v>96</v>
      </c>
      <c r="H119" s="17"/>
    </row>
    <row r="120" spans="2:8" x14ac:dyDescent="0.25">
      <c r="B120" s="25" t="s">
        <v>321</v>
      </c>
      <c r="C120" s="44">
        <v>100</v>
      </c>
      <c r="D120" s="26">
        <v>20</v>
      </c>
      <c r="E120" s="26">
        <v>8</v>
      </c>
      <c r="F120" s="26">
        <v>8</v>
      </c>
      <c r="G120" s="11">
        <f t="shared" si="17"/>
        <v>184</v>
      </c>
      <c r="H120" s="17"/>
    </row>
    <row r="121" spans="2:8" x14ac:dyDescent="0.25">
      <c r="B121" s="25" t="s">
        <v>322</v>
      </c>
      <c r="C121" s="44">
        <v>100</v>
      </c>
      <c r="D121" s="26">
        <v>0</v>
      </c>
      <c r="E121" s="26">
        <v>54</v>
      </c>
      <c r="F121" s="26">
        <v>0</v>
      </c>
      <c r="G121" s="11">
        <f t="shared" si="17"/>
        <v>216</v>
      </c>
      <c r="H121" s="17"/>
    </row>
    <row r="122" spans="2:8" x14ac:dyDescent="0.25">
      <c r="B122" s="25" t="s">
        <v>323</v>
      </c>
      <c r="C122" s="44">
        <v>100</v>
      </c>
      <c r="D122" s="26" t="s">
        <v>50</v>
      </c>
      <c r="E122" s="26" t="s">
        <v>49</v>
      </c>
      <c r="F122" s="26" t="s">
        <v>36</v>
      </c>
      <c r="G122" s="11">
        <f t="shared" si="17"/>
        <v>368.29999999999995</v>
      </c>
      <c r="H122" s="17"/>
    </row>
    <row r="123" spans="2:8" ht="16.5" thickBot="1" x14ac:dyDescent="0.3">
      <c r="B123" s="39" t="s">
        <v>324</v>
      </c>
      <c r="C123" s="40"/>
      <c r="D123" s="41">
        <v>4</v>
      </c>
      <c r="E123" s="41">
        <v>57</v>
      </c>
      <c r="F123" s="41">
        <v>26</v>
      </c>
      <c r="G123" s="11">
        <f t="shared" si="17"/>
        <v>478</v>
      </c>
      <c r="H123" s="42"/>
    </row>
    <row r="124" spans="2:8" x14ac:dyDescent="0.25">
      <c r="B124" s="1" t="s">
        <v>325</v>
      </c>
      <c r="D124" s="1">
        <v>31</v>
      </c>
      <c r="E124" s="1">
        <v>8</v>
      </c>
      <c r="F124" s="1">
        <v>22</v>
      </c>
    </row>
    <row r="125" spans="2:8" x14ac:dyDescent="0.25">
      <c r="B125" s="1" t="s">
        <v>326</v>
      </c>
      <c r="D125" s="1">
        <v>7</v>
      </c>
      <c r="E125" s="1">
        <v>2</v>
      </c>
      <c r="F125" s="1">
        <v>42</v>
      </c>
    </row>
    <row r="126" spans="2:8" x14ac:dyDescent="0.25">
      <c r="B126" s="1" t="s">
        <v>327</v>
      </c>
      <c r="D126" s="1">
        <v>12</v>
      </c>
      <c r="E126" s="1">
        <v>6</v>
      </c>
      <c r="F126" s="1">
        <v>12</v>
      </c>
    </row>
    <row r="127" spans="2:8" x14ac:dyDescent="0.25">
      <c r="B127" s="1" t="s">
        <v>328</v>
      </c>
      <c r="D127" s="1">
        <v>5</v>
      </c>
      <c r="E127" s="1">
        <v>31</v>
      </c>
      <c r="F127" s="1">
        <v>16</v>
      </c>
    </row>
    <row r="128" spans="2:8" x14ac:dyDescent="0.25">
      <c r="B128" s="1" t="s">
        <v>329</v>
      </c>
      <c r="D128" s="1">
        <v>9</v>
      </c>
      <c r="E128" s="1">
        <v>74</v>
      </c>
      <c r="F128" s="1">
        <v>3</v>
      </c>
    </row>
    <row r="129" spans="2:6" x14ac:dyDescent="0.25">
      <c r="B129" s="1" t="s">
        <v>330</v>
      </c>
      <c r="D129" s="1">
        <v>21</v>
      </c>
      <c r="E129" s="1">
        <v>0</v>
      </c>
      <c r="F129" s="1">
        <v>1</v>
      </c>
    </row>
    <row r="130" spans="2:6" x14ac:dyDescent="0.25">
      <c r="B130" s="1" t="s">
        <v>331</v>
      </c>
      <c r="D130" s="1">
        <v>16</v>
      </c>
      <c r="E130" s="1">
        <v>0</v>
      </c>
      <c r="F130" s="1">
        <v>1</v>
      </c>
    </row>
    <row r="131" spans="2:6" x14ac:dyDescent="0.25">
      <c r="B131" s="1" t="s">
        <v>332</v>
      </c>
      <c r="D131" s="1">
        <v>23</v>
      </c>
      <c r="E131" s="1">
        <v>22</v>
      </c>
      <c r="F131" s="1">
        <v>44</v>
      </c>
    </row>
    <row r="132" spans="2:6" x14ac:dyDescent="0.25">
      <c r="B132" s="1" t="s">
        <v>333</v>
      </c>
      <c r="D132" s="1">
        <v>0</v>
      </c>
      <c r="E132" s="1" t="s">
        <v>51</v>
      </c>
      <c r="F132" s="1" t="s">
        <v>52</v>
      </c>
    </row>
    <row r="133" spans="2:6" x14ac:dyDescent="0.25">
      <c r="B133" s="1" t="s">
        <v>334</v>
      </c>
      <c r="D133" s="1">
        <v>0</v>
      </c>
      <c r="E133" s="1" t="s">
        <v>26</v>
      </c>
      <c r="F133" s="1">
        <v>0</v>
      </c>
    </row>
    <row r="134" spans="2:6" x14ac:dyDescent="0.25">
      <c r="B134" s="1" t="s">
        <v>335</v>
      </c>
      <c r="D134" s="1">
        <v>24</v>
      </c>
      <c r="E134" s="1" t="s">
        <v>23</v>
      </c>
      <c r="F134" s="1" t="s">
        <v>53</v>
      </c>
    </row>
    <row r="135" spans="2:6" x14ac:dyDescent="0.25">
      <c r="B135" s="1" t="s">
        <v>336</v>
      </c>
      <c r="D135" s="1" t="s">
        <v>22</v>
      </c>
      <c r="E135" s="1" t="s">
        <v>54</v>
      </c>
      <c r="F135" s="1" t="s">
        <v>55</v>
      </c>
    </row>
    <row r="136" spans="2:6" x14ac:dyDescent="0.25">
      <c r="B136" s="1" t="s">
        <v>337</v>
      </c>
      <c r="D136" s="1">
        <v>15</v>
      </c>
      <c r="E136" s="1" t="s">
        <v>56</v>
      </c>
      <c r="F136" s="1" t="s">
        <v>57</v>
      </c>
    </row>
    <row r="137" spans="2:6" x14ac:dyDescent="0.25">
      <c r="B137" s="1" t="s">
        <v>338</v>
      </c>
      <c r="D137" s="1" t="s">
        <v>59</v>
      </c>
      <c r="E137" s="1" t="s">
        <v>58</v>
      </c>
      <c r="F137" s="1" t="s">
        <v>60</v>
      </c>
    </row>
    <row r="138" spans="2:6" x14ac:dyDescent="0.25">
      <c r="B138" s="1" t="s">
        <v>339</v>
      </c>
      <c r="D138" s="1" t="s">
        <v>62</v>
      </c>
      <c r="E138" s="1" t="s">
        <v>61</v>
      </c>
      <c r="F138" s="1" t="s">
        <v>63</v>
      </c>
    </row>
    <row r="139" spans="2:6" x14ac:dyDescent="0.25">
      <c r="B139" s="1" t="s">
        <v>340</v>
      </c>
      <c r="D139" s="1" t="s">
        <v>64</v>
      </c>
      <c r="E139" s="1" t="s">
        <v>37</v>
      </c>
      <c r="F139" s="1" t="s">
        <v>65</v>
      </c>
    </row>
    <row r="140" spans="2:6" x14ac:dyDescent="0.25">
      <c r="B140" s="1" t="s">
        <v>341</v>
      </c>
      <c r="D140" s="1" t="s">
        <v>66</v>
      </c>
      <c r="E140" s="1">
        <v>0</v>
      </c>
      <c r="F140" s="1">
        <v>11</v>
      </c>
    </row>
    <row r="141" spans="2:6" x14ac:dyDescent="0.25">
      <c r="B141" s="1" t="s">
        <v>342</v>
      </c>
      <c r="D141" s="1" t="s">
        <v>68</v>
      </c>
      <c r="E141" s="1" t="s">
        <v>67</v>
      </c>
      <c r="F141" s="1">
        <v>3</v>
      </c>
    </row>
    <row r="142" spans="2:6" x14ac:dyDescent="0.25">
      <c r="B142" s="1" t="s">
        <v>343</v>
      </c>
      <c r="D142" s="1" t="s">
        <v>70</v>
      </c>
      <c r="E142" s="1" t="s">
        <v>69</v>
      </c>
      <c r="F142" s="1" t="s">
        <v>71</v>
      </c>
    </row>
    <row r="143" spans="2:6" x14ac:dyDescent="0.25">
      <c r="B143" s="1" t="s">
        <v>344</v>
      </c>
      <c r="D143" s="1">
        <v>1</v>
      </c>
      <c r="E143" s="1" t="s">
        <v>72</v>
      </c>
      <c r="F143" s="1">
        <v>0</v>
      </c>
    </row>
    <row r="144" spans="2:6" x14ac:dyDescent="0.25">
      <c r="B144" s="1" t="s">
        <v>345</v>
      </c>
      <c r="D144" s="1" t="s">
        <v>27</v>
      </c>
      <c r="E144" s="1">
        <v>0</v>
      </c>
      <c r="F144" s="1">
        <v>4</v>
      </c>
    </row>
    <row r="145" spans="2:6" x14ac:dyDescent="0.25">
      <c r="B145" s="1" t="s">
        <v>346</v>
      </c>
      <c r="D145" s="1">
        <v>15</v>
      </c>
      <c r="E145" s="1" t="s">
        <v>23</v>
      </c>
      <c r="F145" s="1" t="s">
        <v>44</v>
      </c>
    </row>
    <row r="146" spans="2:6" x14ac:dyDescent="0.25">
      <c r="B146" s="1" t="s">
        <v>347</v>
      </c>
      <c r="D146" s="1">
        <v>1</v>
      </c>
      <c r="E146" s="1">
        <v>12</v>
      </c>
      <c r="F146" s="1">
        <v>0</v>
      </c>
    </row>
    <row r="147" spans="2:6" x14ac:dyDescent="0.25">
      <c r="B147" s="1" t="s">
        <v>348</v>
      </c>
      <c r="D147" s="1">
        <v>30</v>
      </c>
      <c r="E147" s="1" t="s">
        <v>36</v>
      </c>
      <c r="F147" s="1">
        <v>20</v>
      </c>
    </row>
    <row r="148" spans="2:6" x14ac:dyDescent="0.25">
      <c r="B148" s="1" t="s">
        <v>349</v>
      </c>
      <c r="D148" s="1" t="s">
        <v>41</v>
      </c>
      <c r="E148" s="1" t="s">
        <v>30</v>
      </c>
      <c r="F148" s="1">
        <v>0</v>
      </c>
    </row>
    <row r="149" spans="2:6" x14ac:dyDescent="0.25">
      <c r="B149" s="1" t="s">
        <v>350</v>
      </c>
      <c r="D149" s="1">
        <v>2</v>
      </c>
      <c r="E149" s="1" t="s">
        <v>72</v>
      </c>
      <c r="F149" s="1">
        <v>0</v>
      </c>
    </row>
    <row r="150" spans="2:6" x14ac:dyDescent="0.25">
      <c r="B150" s="1" t="s">
        <v>351</v>
      </c>
      <c r="D150" s="1">
        <v>12</v>
      </c>
      <c r="E150" s="1">
        <v>65</v>
      </c>
      <c r="F150" s="1">
        <v>22</v>
      </c>
    </row>
    <row r="151" spans="2:6" x14ac:dyDescent="0.25">
      <c r="B151" s="1" t="s">
        <v>352</v>
      </c>
      <c r="D151" s="1">
        <v>23</v>
      </c>
      <c r="E151" s="1">
        <v>49</v>
      </c>
      <c r="F151" s="1" t="s">
        <v>68</v>
      </c>
    </row>
    <row r="152" spans="2:6" x14ac:dyDescent="0.25">
      <c r="B152" s="1" t="s">
        <v>353</v>
      </c>
      <c r="D152" s="1">
        <v>1</v>
      </c>
      <c r="E152" s="1">
        <v>15</v>
      </c>
      <c r="F152" s="1" t="s">
        <v>47</v>
      </c>
    </row>
    <row r="153" spans="2:6" x14ac:dyDescent="0.25">
      <c r="B153" s="1" t="s">
        <v>354</v>
      </c>
      <c r="D153" s="1" t="s">
        <v>33</v>
      </c>
      <c r="E153" s="1">
        <v>0</v>
      </c>
      <c r="F153" s="1" t="s">
        <v>73</v>
      </c>
    </row>
    <row r="154" spans="2:6" x14ac:dyDescent="0.25">
      <c r="B154" s="1" t="s">
        <v>355</v>
      </c>
      <c r="D154" s="1">
        <v>15</v>
      </c>
      <c r="E154" s="1">
        <v>1</v>
      </c>
      <c r="F154" s="1">
        <v>38</v>
      </c>
    </row>
    <row r="155" spans="2:6" x14ac:dyDescent="0.25">
      <c r="B155" s="1" t="s">
        <v>356</v>
      </c>
      <c r="D155" s="1">
        <v>0</v>
      </c>
      <c r="E155" s="1" t="s">
        <v>74</v>
      </c>
      <c r="F155" s="1">
        <v>0</v>
      </c>
    </row>
    <row r="156" spans="2:6" x14ac:dyDescent="0.25">
      <c r="B156" s="1" t="s">
        <v>357</v>
      </c>
      <c r="D156" s="1">
        <v>2</v>
      </c>
      <c r="E156" s="1" t="s">
        <v>75</v>
      </c>
      <c r="F156" s="1" t="s">
        <v>35</v>
      </c>
    </row>
    <row r="157" spans="2:6" x14ac:dyDescent="0.25">
      <c r="B157" s="1" t="s">
        <v>358</v>
      </c>
      <c r="D157" s="1" t="s">
        <v>76</v>
      </c>
      <c r="E157" s="1">
        <v>34</v>
      </c>
      <c r="F157" s="1" t="s">
        <v>77</v>
      </c>
    </row>
    <row r="158" spans="2:6" x14ac:dyDescent="0.25">
      <c r="B158" s="1" t="s">
        <v>359</v>
      </c>
      <c r="D158" s="1">
        <v>4</v>
      </c>
      <c r="E158" s="1">
        <v>42</v>
      </c>
      <c r="F158" s="1">
        <v>3</v>
      </c>
    </row>
    <row r="159" spans="2:6" x14ac:dyDescent="0.25">
      <c r="B159" s="1" t="s">
        <v>360</v>
      </c>
      <c r="D159" s="1" t="s">
        <v>78</v>
      </c>
      <c r="E159" s="1">
        <v>0</v>
      </c>
      <c r="F159" s="1">
        <v>5</v>
      </c>
    </row>
    <row r="160" spans="2:6" x14ac:dyDescent="0.25">
      <c r="B160" s="1" t="s">
        <v>361</v>
      </c>
      <c r="D160" s="1" t="s">
        <v>80</v>
      </c>
      <c r="E160" s="1" t="s">
        <v>79</v>
      </c>
      <c r="F160" s="1" t="s">
        <v>81</v>
      </c>
    </row>
    <row r="161" spans="2:6" x14ac:dyDescent="0.25">
      <c r="B161" s="1" t="s">
        <v>362</v>
      </c>
      <c r="D161" s="1">
        <v>6</v>
      </c>
      <c r="E161" s="1">
        <v>55</v>
      </c>
      <c r="F161" s="1">
        <v>34</v>
      </c>
    </row>
    <row r="162" spans="2:6" x14ac:dyDescent="0.25">
      <c r="B162" s="1" t="s">
        <v>363</v>
      </c>
      <c r="D162" s="1">
        <v>5</v>
      </c>
      <c r="E162" s="1">
        <v>86</v>
      </c>
      <c r="F162" s="1">
        <v>4</v>
      </c>
    </row>
    <row r="163" spans="2:6" x14ac:dyDescent="0.25">
      <c r="B163" s="1" t="s">
        <v>364</v>
      </c>
      <c r="D163" s="1">
        <v>7</v>
      </c>
      <c r="E163" s="1">
        <v>64</v>
      </c>
      <c r="F163" s="1">
        <v>24</v>
      </c>
    </row>
    <row r="164" spans="2:6" x14ac:dyDescent="0.25">
      <c r="B164" s="1" t="s">
        <v>365</v>
      </c>
      <c r="D164" s="1" t="s">
        <v>82</v>
      </c>
      <c r="E164" s="1">
        <v>5</v>
      </c>
      <c r="F164" s="1">
        <v>0</v>
      </c>
    </row>
    <row r="165" spans="2:6" x14ac:dyDescent="0.25">
      <c r="B165" s="1" t="s">
        <v>366</v>
      </c>
      <c r="D165" s="1" t="s">
        <v>53</v>
      </c>
      <c r="E165" s="1">
        <v>8</v>
      </c>
      <c r="F165" s="1" t="s">
        <v>47</v>
      </c>
    </row>
    <row r="166" spans="2:6" x14ac:dyDescent="0.25">
      <c r="B166" s="1" t="s">
        <v>367</v>
      </c>
      <c r="D166" s="1" t="s">
        <v>34</v>
      </c>
      <c r="E166" s="1" t="s">
        <v>75</v>
      </c>
      <c r="F166" s="1">
        <v>0</v>
      </c>
    </row>
    <row r="167" spans="2:6" x14ac:dyDescent="0.25">
      <c r="B167" s="1" t="s">
        <v>368</v>
      </c>
      <c r="D167" s="1" t="s">
        <v>41</v>
      </c>
      <c r="E167" s="1" t="s">
        <v>81</v>
      </c>
      <c r="F167" s="1" t="s">
        <v>35</v>
      </c>
    </row>
    <row r="168" spans="2:6" x14ac:dyDescent="0.25">
      <c r="B168" s="1" t="s">
        <v>369</v>
      </c>
      <c r="D168" s="1" t="s">
        <v>42</v>
      </c>
      <c r="E168" s="1">
        <v>8</v>
      </c>
      <c r="F168" s="1" t="s">
        <v>44</v>
      </c>
    </row>
    <row r="169" spans="2:6" x14ac:dyDescent="0.25">
      <c r="B169" s="1" t="s">
        <v>370</v>
      </c>
      <c r="D169" s="1" t="s">
        <v>83</v>
      </c>
      <c r="E169" s="1" t="s">
        <v>32</v>
      </c>
      <c r="F169" s="1" t="s">
        <v>84</v>
      </c>
    </row>
    <row r="170" spans="2:6" x14ac:dyDescent="0.25">
      <c r="B170" s="1" t="s">
        <v>371</v>
      </c>
      <c r="D170" s="1">
        <v>21</v>
      </c>
      <c r="E170" s="1" t="s">
        <v>85</v>
      </c>
      <c r="F170" s="1" t="s">
        <v>30</v>
      </c>
    </row>
    <row r="171" spans="2:6" x14ac:dyDescent="0.25">
      <c r="B171" s="1" t="s">
        <v>372</v>
      </c>
      <c r="D171" s="1" t="s">
        <v>84</v>
      </c>
      <c r="E171" s="1" t="s">
        <v>86</v>
      </c>
      <c r="F171" s="1" t="s">
        <v>23</v>
      </c>
    </row>
    <row r="172" spans="2:6" x14ac:dyDescent="0.25">
      <c r="B172" s="1" t="s">
        <v>373</v>
      </c>
      <c r="D172" s="1" t="s">
        <v>23</v>
      </c>
      <c r="E172" s="1">
        <v>7</v>
      </c>
      <c r="F172" s="1">
        <v>0</v>
      </c>
    </row>
    <row r="173" spans="2:6" x14ac:dyDescent="0.25">
      <c r="B173" s="1" t="s">
        <v>374</v>
      </c>
      <c r="D173" s="1" t="s">
        <v>41</v>
      </c>
      <c r="E173" s="1">
        <v>6</v>
      </c>
      <c r="F173" s="1">
        <v>0</v>
      </c>
    </row>
    <row r="174" spans="2:6" x14ac:dyDescent="0.25">
      <c r="B174" s="1" t="s">
        <v>375</v>
      </c>
      <c r="D174" s="1">
        <v>6</v>
      </c>
      <c r="E174" s="1">
        <v>61</v>
      </c>
      <c r="F174" s="1">
        <v>20</v>
      </c>
    </row>
    <row r="175" spans="2:6" x14ac:dyDescent="0.25">
      <c r="B175" s="1" t="s">
        <v>376</v>
      </c>
      <c r="D175" s="1">
        <v>0</v>
      </c>
      <c r="E175" s="1" t="s">
        <v>87</v>
      </c>
      <c r="F175" s="1">
        <v>0</v>
      </c>
    </row>
    <row r="176" spans="2:6" x14ac:dyDescent="0.25">
      <c r="B176" s="1" t="s">
        <v>377</v>
      </c>
      <c r="D176" s="1">
        <v>22</v>
      </c>
      <c r="E176" s="1" t="s">
        <v>35</v>
      </c>
      <c r="F176" s="1" t="s">
        <v>88</v>
      </c>
    </row>
    <row r="177" spans="2:6" x14ac:dyDescent="0.25">
      <c r="B177" s="1" t="s">
        <v>378</v>
      </c>
      <c r="D177" s="1" t="s">
        <v>47</v>
      </c>
      <c r="E177" s="1">
        <v>14</v>
      </c>
      <c r="F177" s="1">
        <v>0</v>
      </c>
    </row>
    <row r="178" spans="2:6" x14ac:dyDescent="0.25">
      <c r="B178" s="1" t="s">
        <v>379</v>
      </c>
      <c r="D178" s="1">
        <v>17</v>
      </c>
      <c r="E178" s="1">
        <v>0</v>
      </c>
      <c r="F178" s="1" t="s">
        <v>43</v>
      </c>
    </row>
    <row r="179" spans="2:6" x14ac:dyDescent="0.25">
      <c r="B179" s="1" t="s">
        <v>380</v>
      </c>
      <c r="D179" s="1" t="s">
        <v>84</v>
      </c>
      <c r="E179" s="1">
        <v>2</v>
      </c>
      <c r="F179" s="1">
        <v>0</v>
      </c>
    </row>
    <row r="180" spans="2:6" x14ac:dyDescent="0.25">
      <c r="B180" s="1" t="s">
        <v>381</v>
      </c>
      <c r="D180" s="1">
        <v>1</v>
      </c>
      <c r="E180" s="1">
        <v>66</v>
      </c>
      <c r="F180" s="1">
        <v>0</v>
      </c>
    </row>
    <row r="181" spans="2:6" x14ac:dyDescent="0.25">
      <c r="B181" s="1" t="s">
        <v>382</v>
      </c>
      <c r="D181" s="1">
        <v>20</v>
      </c>
      <c r="E181" s="1">
        <v>0</v>
      </c>
      <c r="F181" s="1">
        <v>3</v>
      </c>
    </row>
    <row r="182" spans="2:6" x14ac:dyDescent="0.25">
      <c r="B182" s="1" t="s">
        <v>383</v>
      </c>
      <c r="D182" s="1">
        <v>15</v>
      </c>
      <c r="E182" s="1" t="s">
        <v>39</v>
      </c>
      <c r="F182" s="1" t="s">
        <v>47</v>
      </c>
    </row>
    <row r="183" spans="2:6" x14ac:dyDescent="0.25">
      <c r="B183" s="1" t="s">
        <v>384</v>
      </c>
      <c r="D183" s="1">
        <v>11</v>
      </c>
      <c r="E183" s="1">
        <v>76</v>
      </c>
      <c r="F183" s="1" t="s">
        <v>89</v>
      </c>
    </row>
    <row r="184" spans="2:6" x14ac:dyDescent="0.25">
      <c r="B184" s="1" t="s">
        <v>385</v>
      </c>
      <c r="D184" s="1" t="s">
        <v>84</v>
      </c>
      <c r="E184" s="1" t="s">
        <v>89</v>
      </c>
      <c r="F184" s="1">
        <v>0</v>
      </c>
    </row>
    <row r="185" spans="2:6" x14ac:dyDescent="0.25">
      <c r="B185" s="1" t="s">
        <v>386</v>
      </c>
      <c r="D185" s="1">
        <v>20</v>
      </c>
      <c r="E185" s="1">
        <v>0</v>
      </c>
      <c r="F185" s="1">
        <v>18</v>
      </c>
    </row>
    <row r="186" spans="2:6" x14ac:dyDescent="0.25">
      <c r="B186" s="1" t="s">
        <v>387</v>
      </c>
      <c r="D186" s="1">
        <v>23</v>
      </c>
      <c r="E186" s="1">
        <v>0</v>
      </c>
      <c r="F186" s="1" t="s">
        <v>90</v>
      </c>
    </row>
    <row r="187" spans="2:6" x14ac:dyDescent="0.25">
      <c r="B187" s="1" t="s">
        <v>388</v>
      </c>
      <c r="D187" s="1" t="s">
        <v>41</v>
      </c>
      <c r="E187" s="1" t="s">
        <v>86</v>
      </c>
      <c r="F187" s="1">
        <v>0</v>
      </c>
    </row>
    <row r="188" spans="2:6" x14ac:dyDescent="0.25">
      <c r="B188" s="1" t="s">
        <v>389</v>
      </c>
      <c r="D188" s="1" t="s">
        <v>30</v>
      </c>
      <c r="E188" s="1">
        <v>22</v>
      </c>
      <c r="F188" s="1">
        <v>2</v>
      </c>
    </row>
    <row r="189" spans="2:6" x14ac:dyDescent="0.25">
      <c r="B189" s="1" t="s">
        <v>390</v>
      </c>
      <c r="D189" s="1" t="s">
        <v>27</v>
      </c>
      <c r="E189" s="1" t="s">
        <v>23</v>
      </c>
      <c r="F189" s="1" t="s">
        <v>30</v>
      </c>
    </row>
    <row r="190" spans="2:6" x14ac:dyDescent="0.25">
      <c r="B190" s="1" t="s">
        <v>391</v>
      </c>
      <c r="D190" s="1" t="s">
        <v>60</v>
      </c>
      <c r="E190" s="1" t="s">
        <v>91</v>
      </c>
      <c r="F190" s="1" t="s">
        <v>35</v>
      </c>
    </row>
    <row r="191" spans="2:6" x14ac:dyDescent="0.25">
      <c r="B191" s="1" t="s">
        <v>392</v>
      </c>
      <c r="D191" s="1">
        <v>19</v>
      </c>
      <c r="E191" s="1" t="s">
        <v>23</v>
      </c>
      <c r="F191" s="1">
        <v>3</v>
      </c>
    </row>
    <row r="192" spans="2:6" x14ac:dyDescent="0.25">
      <c r="B192" s="1" t="s">
        <v>393</v>
      </c>
      <c r="D192" s="1">
        <v>7</v>
      </c>
      <c r="E192" s="1">
        <v>48</v>
      </c>
      <c r="F192" s="1">
        <v>15</v>
      </c>
    </row>
    <row r="193" spans="2:6" x14ac:dyDescent="0.25">
      <c r="B193" s="1" t="s">
        <v>394</v>
      </c>
      <c r="D193" s="1" t="s">
        <v>89</v>
      </c>
      <c r="E193" s="1">
        <v>3</v>
      </c>
      <c r="F193" s="1" t="s">
        <v>92</v>
      </c>
    </row>
    <row r="194" spans="2:6" x14ac:dyDescent="0.25">
      <c r="B194" s="1" t="s">
        <v>395</v>
      </c>
      <c r="D194" s="1" t="s">
        <v>75</v>
      </c>
      <c r="E194" s="1" t="s">
        <v>93</v>
      </c>
      <c r="F194" s="1">
        <v>8</v>
      </c>
    </row>
    <row r="195" spans="2:6" x14ac:dyDescent="0.25">
      <c r="B195" s="1" t="s">
        <v>396</v>
      </c>
      <c r="D195" s="1" t="s">
        <v>30</v>
      </c>
      <c r="E195" s="1">
        <v>4</v>
      </c>
      <c r="F195" s="1">
        <v>28</v>
      </c>
    </row>
    <row r="196" spans="2:6" x14ac:dyDescent="0.25">
      <c r="B196" s="1" t="s">
        <v>397</v>
      </c>
      <c r="D196" s="1">
        <v>22</v>
      </c>
      <c r="E196" s="1">
        <v>0</v>
      </c>
      <c r="F196" s="1">
        <v>9</v>
      </c>
    </row>
    <row r="197" spans="2:6" x14ac:dyDescent="0.25">
      <c r="B197" s="1" t="s">
        <v>398</v>
      </c>
      <c r="D197" s="1" t="s">
        <v>94</v>
      </c>
      <c r="E197" s="1">
        <v>0</v>
      </c>
      <c r="F197" s="1" t="s">
        <v>35</v>
      </c>
    </row>
    <row r="198" spans="2:6" x14ac:dyDescent="0.25">
      <c r="B198" s="1" t="s">
        <v>399</v>
      </c>
      <c r="D198" s="1" t="s">
        <v>96</v>
      </c>
      <c r="E198" s="1" t="s">
        <v>95</v>
      </c>
      <c r="F198" s="1" t="s">
        <v>97</v>
      </c>
    </row>
    <row r="199" spans="2:6" x14ac:dyDescent="0.25">
      <c r="B199" s="1" t="s">
        <v>400</v>
      </c>
      <c r="D199" s="1" t="s">
        <v>98</v>
      </c>
      <c r="E199" s="1">
        <v>58</v>
      </c>
      <c r="F199" s="1" t="s">
        <v>99</v>
      </c>
    </row>
    <row r="200" spans="2:6" x14ac:dyDescent="0.25">
      <c r="B200" s="1" t="s">
        <v>401</v>
      </c>
      <c r="D200" s="1" t="s">
        <v>34</v>
      </c>
      <c r="E200" s="1" t="s">
        <v>100</v>
      </c>
      <c r="F200" s="1" t="s">
        <v>61</v>
      </c>
    </row>
    <row r="201" spans="2:6" x14ac:dyDescent="0.25">
      <c r="B201" s="1" t="s">
        <v>402</v>
      </c>
      <c r="D201" s="1">
        <v>10</v>
      </c>
      <c r="E201" s="1" t="s">
        <v>101</v>
      </c>
      <c r="F201" s="1" t="s">
        <v>34</v>
      </c>
    </row>
    <row r="202" spans="2:6" x14ac:dyDescent="0.25">
      <c r="B202" s="1" t="s">
        <v>403</v>
      </c>
      <c r="D202" s="1" t="s">
        <v>102</v>
      </c>
      <c r="E202" s="1">
        <v>0</v>
      </c>
      <c r="F202" s="1" t="s">
        <v>103</v>
      </c>
    </row>
    <row r="203" spans="2:6" x14ac:dyDescent="0.25">
      <c r="B203" s="1" t="s">
        <v>404</v>
      </c>
      <c r="D203" s="1">
        <v>0</v>
      </c>
      <c r="E203" s="1">
        <v>7</v>
      </c>
      <c r="F203" s="1" t="s">
        <v>104</v>
      </c>
    </row>
    <row r="204" spans="2:6" x14ac:dyDescent="0.25">
      <c r="B204" s="1" t="s">
        <v>405</v>
      </c>
      <c r="D204" s="1">
        <v>2</v>
      </c>
      <c r="E204" s="1">
        <v>75</v>
      </c>
      <c r="F204" s="1" t="s">
        <v>44</v>
      </c>
    </row>
    <row r="205" spans="2:6" x14ac:dyDescent="0.25">
      <c r="B205" s="1" t="s">
        <v>406</v>
      </c>
      <c r="D205" s="1">
        <v>16</v>
      </c>
      <c r="E205" s="1">
        <v>0</v>
      </c>
      <c r="F205" s="1">
        <v>3</v>
      </c>
    </row>
    <row r="206" spans="2:6" x14ac:dyDescent="0.25">
      <c r="B206" s="1" t="s">
        <v>407</v>
      </c>
      <c r="D206" s="1">
        <v>0</v>
      </c>
      <c r="E206" s="1">
        <v>0</v>
      </c>
      <c r="F206" s="1">
        <v>0</v>
      </c>
    </row>
    <row r="207" spans="2:6" x14ac:dyDescent="0.25">
      <c r="B207" s="1" t="s">
        <v>408</v>
      </c>
      <c r="D207" s="1" t="s">
        <v>41</v>
      </c>
      <c r="E207" s="1">
        <v>17</v>
      </c>
      <c r="F207" s="1">
        <v>0</v>
      </c>
    </row>
    <row r="208" spans="2:6" x14ac:dyDescent="0.25">
      <c r="B208" s="1" t="s">
        <v>409</v>
      </c>
      <c r="D208" s="1" t="s">
        <v>43</v>
      </c>
      <c r="E208" s="1" t="s">
        <v>25</v>
      </c>
      <c r="F208" s="1">
        <v>0</v>
      </c>
    </row>
    <row r="209" spans="2:6" x14ac:dyDescent="0.25">
      <c r="B209" s="1" t="s">
        <v>410</v>
      </c>
      <c r="D209" s="1" t="s">
        <v>106</v>
      </c>
      <c r="E209" s="1" t="s">
        <v>105</v>
      </c>
      <c r="F209" s="1" t="s">
        <v>23</v>
      </c>
    </row>
    <row r="210" spans="2:6" x14ac:dyDescent="0.25">
      <c r="B210" s="1" t="s">
        <v>411</v>
      </c>
      <c r="D210" s="1">
        <v>6</v>
      </c>
      <c r="E210" s="1">
        <v>23</v>
      </c>
      <c r="F210" s="1" t="s">
        <v>107</v>
      </c>
    </row>
    <row r="211" spans="2:6" x14ac:dyDescent="0.25">
      <c r="B211" s="1" t="s">
        <v>412</v>
      </c>
      <c r="D211" s="1">
        <v>14</v>
      </c>
      <c r="E211" s="1">
        <v>1</v>
      </c>
      <c r="F211" s="1" t="s">
        <v>47</v>
      </c>
    </row>
    <row r="212" spans="2:6" x14ac:dyDescent="0.25">
      <c r="B212" s="1" t="s">
        <v>413</v>
      </c>
      <c r="D212" s="1" t="s">
        <v>53</v>
      </c>
      <c r="E212" s="1">
        <v>4</v>
      </c>
      <c r="F212" s="1">
        <v>0</v>
      </c>
    </row>
    <row r="213" spans="2:6" x14ac:dyDescent="0.25">
      <c r="B213" s="1" t="s">
        <v>414</v>
      </c>
      <c r="D213" s="1">
        <v>21</v>
      </c>
      <c r="E213" s="1">
        <v>0</v>
      </c>
      <c r="F213" s="1">
        <v>9</v>
      </c>
    </row>
    <row r="214" spans="2:6" x14ac:dyDescent="0.25">
      <c r="B214" s="1" t="s">
        <v>415</v>
      </c>
      <c r="D214" s="1">
        <v>0</v>
      </c>
      <c r="E214" s="1">
        <v>0</v>
      </c>
      <c r="F214" s="1">
        <v>0</v>
      </c>
    </row>
    <row r="215" spans="2:6" x14ac:dyDescent="0.25">
      <c r="B215" s="1" t="s">
        <v>416</v>
      </c>
      <c r="D215" s="1" t="s">
        <v>89</v>
      </c>
      <c r="E215" s="1">
        <v>4</v>
      </c>
      <c r="F215" s="1">
        <v>0</v>
      </c>
    </row>
    <row r="216" spans="2:6" x14ac:dyDescent="0.25">
      <c r="B216" s="1" t="s">
        <v>417</v>
      </c>
      <c r="D216" s="1">
        <v>20</v>
      </c>
      <c r="E216" s="1">
        <v>0</v>
      </c>
      <c r="F216" s="1">
        <v>4</v>
      </c>
    </row>
    <row r="217" spans="2:6" x14ac:dyDescent="0.25">
      <c r="B217" s="1" t="s">
        <v>418</v>
      </c>
      <c r="D217" s="1">
        <v>22</v>
      </c>
      <c r="E217" s="1">
        <v>0</v>
      </c>
      <c r="F217" s="1" t="s">
        <v>108</v>
      </c>
    </row>
    <row r="218" spans="2:6" x14ac:dyDescent="0.25">
      <c r="B218" s="1" t="s">
        <v>419</v>
      </c>
      <c r="D218" s="1">
        <v>15</v>
      </c>
      <c r="E218" s="1">
        <v>2</v>
      </c>
      <c r="F218" s="1" t="s">
        <v>26</v>
      </c>
    </row>
    <row r="219" spans="2:6" x14ac:dyDescent="0.25">
      <c r="B219" s="1" t="s">
        <v>420</v>
      </c>
      <c r="D219" s="1" t="s">
        <v>109</v>
      </c>
      <c r="E219" s="1">
        <v>0</v>
      </c>
      <c r="F219" s="1" t="s">
        <v>75</v>
      </c>
    </row>
    <row r="220" spans="2:6" x14ac:dyDescent="0.25">
      <c r="B220" s="1" t="s">
        <v>421</v>
      </c>
      <c r="D220" s="1" t="s">
        <v>110</v>
      </c>
      <c r="E220" s="1">
        <v>50</v>
      </c>
      <c r="F220" s="1">
        <v>7</v>
      </c>
    </row>
    <row r="221" spans="2:6" x14ac:dyDescent="0.25">
      <c r="B221" s="1" t="s">
        <v>422</v>
      </c>
      <c r="D221" s="1" t="s">
        <v>111</v>
      </c>
      <c r="E221" s="1">
        <v>0</v>
      </c>
      <c r="F221" s="1" t="s">
        <v>75</v>
      </c>
    </row>
    <row r="222" spans="2:6" x14ac:dyDescent="0.25">
      <c r="B222" s="1" t="s">
        <v>423</v>
      </c>
      <c r="D222" s="1">
        <v>0</v>
      </c>
      <c r="E222" s="1">
        <v>0</v>
      </c>
      <c r="F222" s="1">
        <v>0</v>
      </c>
    </row>
    <row r="223" spans="2:6" x14ac:dyDescent="0.25">
      <c r="B223" s="1" t="s">
        <v>424</v>
      </c>
      <c r="D223" s="1">
        <v>0</v>
      </c>
      <c r="E223" s="1" t="s">
        <v>98</v>
      </c>
      <c r="F223" s="1">
        <v>0</v>
      </c>
    </row>
    <row r="224" spans="2:6" x14ac:dyDescent="0.25">
      <c r="B224" s="1" t="s">
        <v>425</v>
      </c>
      <c r="D224" s="1">
        <v>22</v>
      </c>
      <c r="E224" s="1" t="s">
        <v>23</v>
      </c>
      <c r="F224" s="1">
        <v>2</v>
      </c>
    </row>
    <row r="225" spans="2:6" x14ac:dyDescent="0.25">
      <c r="B225" s="1" t="s">
        <v>426</v>
      </c>
      <c r="D225" s="1" t="s">
        <v>112</v>
      </c>
      <c r="E225" s="1">
        <v>85</v>
      </c>
      <c r="F225" s="1" t="s">
        <v>61</v>
      </c>
    </row>
    <row r="226" spans="2:6" x14ac:dyDescent="0.25">
      <c r="B226" s="1" t="s">
        <v>427</v>
      </c>
      <c r="D226" s="1">
        <v>22</v>
      </c>
      <c r="E226" s="1" t="s">
        <v>23</v>
      </c>
      <c r="F226" s="1" t="s">
        <v>86</v>
      </c>
    </row>
    <row r="227" spans="2:6" x14ac:dyDescent="0.25">
      <c r="B227" s="1" t="s">
        <v>428</v>
      </c>
      <c r="D227" s="1" t="s">
        <v>114</v>
      </c>
      <c r="E227" s="1" t="s">
        <v>113</v>
      </c>
      <c r="F227" s="1">
        <v>0</v>
      </c>
    </row>
    <row r="228" spans="2:6" x14ac:dyDescent="0.25">
      <c r="B228" s="1" t="s">
        <v>429</v>
      </c>
      <c r="D228" s="1" t="s">
        <v>115</v>
      </c>
      <c r="E228" s="1">
        <v>52</v>
      </c>
      <c r="F228" s="1" t="s">
        <v>81</v>
      </c>
    </row>
    <row r="229" spans="2:6" x14ac:dyDescent="0.25">
      <c r="B229" s="1" t="s">
        <v>430</v>
      </c>
      <c r="D229" s="1" t="s">
        <v>116</v>
      </c>
      <c r="E229" s="1">
        <v>75</v>
      </c>
      <c r="F229" s="1" t="s">
        <v>117</v>
      </c>
    </row>
    <row r="230" spans="2:6" x14ac:dyDescent="0.25">
      <c r="B230" s="1" t="s">
        <v>431</v>
      </c>
      <c r="D230" s="1">
        <v>23</v>
      </c>
      <c r="E230" s="1">
        <v>60</v>
      </c>
      <c r="F230" s="1" t="s">
        <v>53</v>
      </c>
    </row>
    <row r="231" spans="2:6" x14ac:dyDescent="0.25">
      <c r="B231" s="1" t="s">
        <v>432</v>
      </c>
      <c r="D231" s="1" t="s">
        <v>26</v>
      </c>
      <c r="E231" s="1">
        <v>19</v>
      </c>
      <c r="F231" s="1" t="s">
        <v>47</v>
      </c>
    </row>
    <row r="232" spans="2:6" x14ac:dyDescent="0.25">
      <c r="B232" s="1" t="s">
        <v>433</v>
      </c>
      <c r="D232" s="1" t="s">
        <v>42</v>
      </c>
      <c r="E232" s="1">
        <v>62</v>
      </c>
      <c r="F232" s="1">
        <v>1</v>
      </c>
    </row>
    <row r="233" spans="2:6" x14ac:dyDescent="0.25">
      <c r="B233" s="1" t="s">
        <v>434</v>
      </c>
      <c r="D233" s="1">
        <v>24</v>
      </c>
      <c r="E233" s="1" t="s">
        <v>23</v>
      </c>
      <c r="F233" s="1">
        <v>5</v>
      </c>
    </row>
    <row r="234" spans="2:6" x14ac:dyDescent="0.25">
      <c r="B234" s="1" t="s">
        <v>435</v>
      </c>
      <c r="D234" s="1" t="s">
        <v>118</v>
      </c>
      <c r="E234" s="1">
        <v>0</v>
      </c>
      <c r="F234" s="1">
        <v>5</v>
      </c>
    </row>
    <row r="235" spans="2:6" x14ac:dyDescent="0.25">
      <c r="B235" s="1" t="s">
        <v>436</v>
      </c>
      <c r="D235" s="1" t="s">
        <v>119</v>
      </c>
      <c r="E235" s="1">
        <v>67</v>
      </c>
      <c r="F235" s="1" t="s">
        <v>45</v>
      </c>
    </row>
    <row r="236" spans="2:6" x14ac:dyDescent="0.25">
      <c r="B236" s="1" t="s">
        <v>437</v>
      </c>
      <c r="D236" s="1" t="s">
        <v>27</v>
      </c>
      <c r="E236" s="1" t="s">
        <v>34</v>
      </c>
      <c r="F236" s="1">
        <v>6</v>
      </c>
    </row>
    <row r="237" spans="2:6" x14ac:dyDescent="0.25">
      <c r="B237" s="1" t="s">
        <v>438</v>
      </c>
      <c r="D237" s="1">
        <v>13</v>
      </c>
      <c r="E237" s="1">
        <v>5</v>
      </c>
      <c r="F237" s="1">
        <v>45</v>
      </c>
    </row>
    <row r="238" spans="2:6" x14ac:dyDescent="0.25">
      <c r="B238" s="1" t="s">
        <v>439</v>
      </c>
      <c r="D238" s="1" t="s">
        <v>84</v>
      </c>
      <c r="E238" s="1" t="s">
        <v>36</v>
      </c>
      <c r="F238" s="1" t="s">
        <v>23</v>
      </c>
    </row>
    <row r="239" spans="2:6" x14ac:dyDescent="0.25">
      <c r="B239" s="1" t="s">
        <v>440</v>
      </c>
      <c r="D239" s="1">
        <v>1</v>
      </c>
      <c r="E239" s="1" t="s">
        <v>72</v>
      </c>
      <c r="F239" s="1" t="s">
        <v>23</v>
      </c>
    </row>
    <row r="240" spans="2:6" x14ac:dyDescent="0.25">
      <c r="B240" s="1" t="s">
        <v>441</v>
      </c>
      <c r="D240" s="1" t="s">
        <v>32</v>
      </c>
      <c r="E240" s="1" t="s">
        <v>120</v>
      </c>
      <c r="F240" s="1">
        <v>17</v>
      </c>
    </row>
    <row r="241" spans="2:6" x14ac:dyDescent="0.25">
      <c r="B241" s="1" t="s">
        <v>442</v>
      </c>
      <c r="D241" s="1">
        <v>9</v>
      </c>
      <c r="E241" s="1" t="s">
        <v>75</v>
      </c>
      <c r="F241" s="1">
        <v>0</v>
      </c>
    </row>
    <row r="242" spans="2:6" x14ac:dyDescent="0.25">
      <c r="B242" s="1" t="s">
        <v>443</v>
      </c>
      <c r="D242" s="1">
        <v>9</v>
      </c>
      <c r="E242" s="1">
        <v>8</v>
      </c>
      <c r="F242" s="1">
        <v>5</v>
      </c>
    </row>
    <row r="243" spans="2:6" x14ac:dyDescent="0.25">
      <c r="B243" s="1" t="s">
        <v>444</v>
      </c>
      <c r="D243" s="1">
        <v>17</v>
      </c>
      <c r="E243" s="1" t="s">
        <v>30</v>
      </c>
      <c r="F243" s="1">
        <v>21</v>
      </c>
    </row>
    <row r="244" spans="2:6" x14ac:dyDescent="0.25">
      <c r="B244" s="1" t="s">
        <v>445</v>
      </c>
      <c r="D244" s="1">
        <v>23</v>
      </c>
      <c r="E244" s="1" t="s">
        <v>88</v>
      </c>
      <c r="F244" s="1">
        <v>30</v>
      </c>
    </row>
    <row r="245" spans="2:6" x14ac:dyDescent="0.25">
      <c r="B245" s="1" t="s">
        <v>446</v>
      </c>
      <c r="D245" s="1">
        <v>24</v>
      </c>
      <c r="E245" s="1" t="s">
        <v>53</v>
      </c>
      <c r="F245" s="1" t="s">
        <v>121</v>
      </c>
    </row>
    <row r="246" spans="2:6" x14ac:dyDescent="0.25">
      <c r="B246" s="1" t="s">
        <v>447</v>
      </c>
      <c r="D246" s="1">
        <v>20</v>
      </c>
      <c r="E246" s="1">
        <v>15</v>
      </c>
      <c r="F246" s="1">
        <v>20</v>
      </c>
    </row>
    <row r="247" spans="2:6" x14ac:dyDescent="0.25">
      <c r="B247" s="1" t="s">
        <v>448</v>
      </c>
      <c r="D247" s="1">
        <v>10</v>
      </c>
      <c r="E247" s="1" t="s">
        <v>36</v>
      </c>
      <c r="F247" s="1">
        <v>10</v>
      </c>
    </row>
    <row r="248" spans="2:6" x14ac:dyDescent="0.25">
      <c r="B248" s="1" t="s">
        <v>449</v>
      </c>
      <c r="D248" s="1" t="s">
        <v>27</v>
      </c>
      <c r="E248" s="1">
        <v>2</v>
      </c>
      <c r="F248" s="1" t="s">
        <v>122</v>
      </c>
    </row>
    <row r="249" spans="2:6" x14ac:dyDescent="0.25">
      <c r="B249" s="1" t="s">
        <v>450</v>
      </c>
      <c r="D249" s="1">
        <v>24</v>
      </c>
      <c r="E249" s="1">
        <v>2</v>
      </c>
      <c r="F249" s="1" t="s">
        <v>123</v>
      </c>
    </row>
    <row r="250" spans="2:6" x14ac:dyDescent="0.25">
      <c r="B250" s="1" t="s">
        <v>451</v>
      </c>
      <c r="D250" s="1">
        <v>21</v>
      </c>
      <c r="E250" s="1">
        <v>5</v>
      </c>
      <c r="F250" s="1">
        <v>24</v>
      </c>
    </row>
    <row r="251" spans="2:6" x14ac:dyDescent="0.25">
      <c r="B251" s="1" t="s">
        <v>452</v>
      </c>
      <c r="D251" s="1" t="s">
        <v>23</v>
      </c>
      <c r="E251" s="1">
        <v>25</v>
      </c>
      <c r="F251" s="1">
        <v>0</v>
      </c>
    </row>
    <row r="252" spans="2:6" x14ac:dyDescent="0.25">
      <c r="B252" s="1" t="s">
        <v>453</v>
      </c>
      <c r="D252" s="1" t="s">
        <v>34</v>
      </c>
      <c r="E252" s="1">
        <v>78</v>
      </c>
      <c r="F252" s="1" t="s">
        <v>53</v>
      </c>
    </row>
    <row r="253" spans="2:6" x14ac:dyDescent="0.25">
      <c r="B253" s="1" t="s">
        <v>454</v>
      </c>
      <c r="D253" s="1">
        <v>29</v>
      </c>
      <c r="E253" s="1" t="s">
        <v>124</v>
      </c>
      <c r="F253" s="1" t="s">
        <v>72</v>
      </c>
    </row>
    <row r="254" spans="2:6" x14ac:dyDescent="0.25">
      <c r="B254" s="1" t="s">
        <v>455</v>
      </c>
      <c r="D254" s="1">
        <v>22</v>
      </c>
      <c r="E254" s="1">
        <v>0</v>
      </c>
      <c r="F254" s="1">
        <v>14</v>
      </c>
    </row>
    <row r="255" spans="2:6" x14ac:dyDescent="0.25">
      <c r="B255" s="1" t="s">
        <v>456</v>
      </c>
      <c r="D255" s="1">
        <v>0</v>
      </c>
      <c r="E255" s="1">
        <v>0</v>
      </c>
      <c r="F255" s="1">
        <v>0</v>
      </c>
    </row>
    <row r="256" spans="2:6" x14ac:dyDescent="0.25">
      <c r="B256" s="1" t="s">
        <v>457</v>
      </c>
      <c r="D256" s="1">
        <v>0</v>
      </c>
      <c r="E256" s="1">
        <v>0</v>
      </c>
      <c r="F256" s="1">
        <v>0</v>
      </c>
    </row>
    <row r="257" spans="2:6" x14ac:dyDescent="0.25">
      <c r="B257" s="1" t="s">
        <v>458</v>
      </c>
      <c r="D257" s="1">
        <v>9</v>
      </c>
      <c r="E257" s="1" t="s">
        <v>125</v>
      </c>
      <c r="F257" s="1" t="s">
        <v>126</v>
      </c>
    </row>
    <row r="258" spans="2:6" x14ac:dyDescent="0.25">
      <c r="B258" s="1" t="s">
        <v>459</v>
      </c>
      <c r="D258" s="1">
        <v>4</v>
      </c>
      <c r="E258" s="1">
        <v>21</v>
      </c>
      <c r="F258" s="1">
        <v>11</v>
      </c>
    </row>
    <row r="259" spans="2:6" x14ac:dyDescent="0.25">
      <c r="B259" s="1" t="s">
        <v>460</v>
      </c>
      <c r="D259" s="1" t="s">
        <v>47</v>
      </c>
      <c r="E259" s="1">
        <v>31</v>
      </c>
      <c r="F259" s="1">
        <v>0</v>
      </c>
    </row>
    <row r="260" spans="2:6" x14ac:dyDescent="0.25">
      <c r="B260" s="1" t="s">
        <v>461</v>
      </c>
      <c r="D260" s="1">
        <v>4</v>
      </c>
      <c r="E260" s="1">
        <v>20</v>
      </c>
      <c r="F260" s="1">
        <v>10</v>
      </c>
    </row>
    <row r="261" spans="2:6" x14ac:dyDescent="0.25">
      <c r="B261" s="1" t="s">
        <v>462</v>
      </c>
      <c r="D261" s="1">
        <v>12</v>
      </c>
      <c r="E261" s="1">
        <v>0</v>
      </c>
      <c r="F261" s="1" t="s">
        <v>53</v>
      </c>
    </row>
    <row r="262" spans="2:6" x14ac:dyDescent="0.25">
      <c r="B262" s="1" t="s">
        <v>463</v>
      </c>
      <c r="D262" s="1" t="s">
        <v>84</v>
      </c>
      <c r="E262" s="1">
        <v>11</v>
      </c>
      <c r="F262" s="1" t="s">
        <v>44</v>
      </c>
    </row>
    <row r="263" spans="2:6" x14ac:dyDescent="0.25">
      <c r="B263" s="1" t="s">
        <v>464</v>
      </c>
      <c r="D263" s="1" t="s">
        <v>111</v>
      </c>
      <c r="E263" s="1">
        <v>50</v>
      </c>
      <c r="F263" s="1" t="s">
        <v>127</v>
      </c>
    </row>
    <row r="264" spans="2:6" x14ac:dyDescent="0.25">
      <c r="B264" s="1" t="s">
        <v>465</v>
      </c>
      <c r="D264" s="1" t="s">
        <v>128</v>
      </c>
      <c r="E264" s="1">
        <v>55</v>
      </c>
      <c r="F264" s="1" t="s">
        <v>129</v>
      </c>
    </row>
    <row r="265" spans="2:6" x14ac:dyDescent="0.25">
      <c r="B265" s="1" t="s">
        <v>466</v>
      </c>
      <c r="D265" s="1" t="s">
        <v>129</v>
      </c>
      <c r="E265" s="1">
        <v>44</v>
      </c>
      <c r="F265" s="1" t="s">
        <v>130</v>
      </c>
    </row>
    <row r="266" spans="2:6" x14ac:dyDescent="0.25">
      <c r="B266" s="1" t="s">
        <v>467</v>
      </c>
      <c r="D266" s="1" t="s">
        <v>132</v>
      </c>
      <c r="E266" s="1" t="s">
        <v>131</v>
      </c>
      <c r="F266" s="1" t="s">
        <v>133</v>
      </c>
    </row>
    <row r="267" spans="2:6" x14ac:dyDescent="0.25">
      <c r="B267" s="1" t="s">
        <v>468</v>
      </c>
      <c r="D267" s="1">
        <v>18</v>
      </c>
      <c r="E267" s="1" t="s">
        <v>134</v>
      </c>
      <c r="F267" s="1" t="s">
        <v>135</v>
      </c>
    </row>
    <row r="268" spans="2:6" x14ac:dyDescent="0.25">
      <c r="B268" s="1" t="s">
        <v>469</v>
      </c>
      <c r="D268" s="1">
        <v>1</v>
      </c>
      <c r="E268" s="1" t="s">
        <v>136</v>
      </c>
      <c r="F268" s="1" t="s">
        <v>47</v>
      </c>
    </row>
    <row r="269" spans="2:6" x14ac:dyDescent="0.25">
      <c r="B269" s="1" t="s">
        <v>470</v>
      </c>
      <c r="D269" s="1" t="s">
        <v>137</v>
      </c>
      <c r="E269" s="1" t="s">
        <v>35</v>
      </c>
      <c r="F269" s="1" t="s">
        <v>138</v>
      </c>
    </row>
    <row r="270" spans="2:6" x14ac:dyDescent="0.25">
      <c r="B270" s="1" t="s">
        <v>471</v>
      </c>
      <c r="D270" s="1">
        <v>23</v>
      </c>
      <c r="E270" s="1">
        <v>0</v>
      </c>
      <c r="F270" s="1">
        <v>1</v>
      </c>
    </row>
    <row r="271" spans="2:6" x14ac:dyDescent="0.25">
      <c r="B271" s="1" t="s">
        <v>472</v>
      </c>
      <c r="D271" s="1" t="s">
        <v>93</v>
      </c>
      <c r="E271" s="1">
        <v>0</v>
      </c>
      <c r="F271" s="1">
        <v>1</v>
      </c>
    </row>
    <row r="272" spans="2:6" x14ac:dyDescent="0.25">
      <c r="B272" s="1" t="s">
        <v>473</v>
      </c>
      <c r="D272" s="1">
        <v>19</v>
      </c>
      <c r="E272" s="1">
        <v>0</v>
      </c>
      <c r="F272" s="1">
        <v>15</v>
      </c>
    </row>
    <row r="273" spans="2:6" x14ac:dyDescent="0.25">
      <c r="B273" s="1" t="s">
        <v>474</v>
      </c>
      <c r="D273" s="1">
        <v>22</v>
      </c>
      <c r="E273" s="1">
        <v>0</v>
      </c>
      <c r="F273" s="1">
        <v>14</v>
      </c>
    </row>
    <row r="274" spans="2:6" x14ac:dyDescent="0.25">
      <c r="B274" s="1" t="s">
        <v>475</v>
      </c>
      <c r="D274" s="1">
        <v>8</v>
      </c>
      <c r="E274" s="1">
        <v>23</v>
      </c>
      <c r="F274" s="1" t="s">
        <v>23</v>
      </c>
    </row>
    <row r="275" spans="2:6" x14ac:dyDescent="0.25">
      <c r="B275" s="1" t="s">
        <v>476</v>
      </c>
      <c r="D275" s="1" t="s">
        <v>110</v>
      </c>
      <c r="E275" s="1">
        <v>58</v>
      </c>
      <c r="F275" s="1" t="s">
        <v>53</v>
      </c>
    </row>
    <row r="276" spans="2:6" x14ac:dyDescent="0.25">
      <c r="B276" s="1" t="s">
        <v>477</v>
      </c>
      <c r="D276" s="1">
        <v>21</v>
      </c>
      <c r="E276" s="1">
        <v>60</v>
      </c>
      <c r="F276" s="1" t="s">
        <v>53</v>
      </c>
    </row>
    <row r="277" spans="2:6" x14ac:dyDescent="0.25">
      <c r="B277" s="1" t="s">
        <v>478</v>
      </c>
      <c r="D277" s="1" t="s">
        <v>89</v>
      </c>
      <c r="E277" s="1">
        <v>6</v>
      </c>
      <c r="F277" s="1">
        <v>0</v>
      </c>
    </row>
    <row r="278" spans="2:6" x14ac:dyDescent="0.25">
      <c r="B278" s="1" t="s">
        <v>479</v>
      </c>
      <c r="D278" s="1">
        <v>18</v>
      </c>
      <c r="E278" s="1">
        <v>1</v>
      </c>
      <c r="F278" s="1">
        <v>2</v>
      </c>
    </row>
    <row r="279" spans="2:6" x14ac:dyDescent="0.25">
      <c r="B279" s="1" t="s">
        <v>480</v>
      </c>
      <c r="D279" s="1">
        <v>0</v>
      </c>
      <c r="E279" s="1">
        <v>0</v>
      </c>
      <c r="F279" s="1">
        <v>100</v>
      </c>
    </row>
    <row r="280" spans="2:6" x14ac:dyDescent="0.25">
      <c r="B280" s="1" t="s">
        <v>481</v>
      </c>
      <c r="D280" s="1">
        <v>0</v>
      </c>
      <c r="E280" s="1">
        <v>0</v>
      </c>
      <c r="F280" s="1">
        <v>100</v>
      </c>
    </row>
    <row r="281" spans="2:6" x14ac:dyDescent="0.25">
      <c r="B281" s="1" t="s">
        <v>482</v>
      </c>
      <c r="D281" s="1">
        <v>0</v>
      </c>
      <c r="E281" s="1">
        <v>0</v>
      </c>
      <c r="F281" s="1">
        <v>100</v>
      </c>
    </row>
    <row r="282" spans="2:6" x14ac:dyDescent="0.25">
      <c r="B282" s="1" t="s">
        <v>483</v>
      </c>
      <c r="D282" s="1">
        <v>0</v>
      </c>
      <c r="E282" s="1">
        <v>0</v>
      </c>
      <c r="F282" s="1">
        <v>100</v>
      </c>
    </row>
    <row r="283" spans="2:6" x14ac:dyDescent="0.25">
      <c r="B283" s="1" t="s">
        <v>484</v>
      </c>
      <c r="D283" s="1">
        <v>0</v>
      </c>
      <c r="E283" s="1">
        <v>0</v>
      </c>
      <c r="F283" s="1">
        <v>100</v>
      </c>
    </row>
    <row r="284" spans="2:6" x14ac:dyDescent="0.25">
      <c r="B284" s="1" t="s">
        <v>485</v>
      </c>
      <c r="D284" s="1">
        <v>0</v>
      </c>
      <c r="E284" s="1">
        <v>0</v>
      </c>
      <c r="F284" s="1">
        <v>100</v>
      </c>
    </row>
    <row r="285" spans="2:6" x14ac:dyDescent="0.25">
      <c r="B285" s="1" t="s">
        <v>486</v>
      </c>
      <c r="D285" s="1">
        <v>9</v>
      </c>
      <c r="E285" s="1" t="s">
        <v>75</v>
      </c>
      <c r="F285" s="1">
        <v>2</v>
      </c>
    </row>
    <row r="286" spans="2:6" x14ac:dyDescent="0.25">
      <c r="B286" s="1" t="s">
        <v>487</v>
      </c>
      <c r="D286" s="1">
        <v>20</v>
      </c>
      <c r="E286" s="1" t="s">
        <v>35</v>
      </c>
      <c r="F286" s="1" t="s">
        <v>81</v>
      </c>
    </row>
    <row r="287" spans="2:6" x14ac:dyDescent="0.25">
      <c r="B287" s="1" t="s">
        <v>488</v>
      </c>
      <c r="D287" s="1">
        <v>21</v>
      </c>
      <c r="E287" s="1" t="s">
        <v>23</v>
      </c>
      <c r="F287" s="1" t="s">
        <v>91</v>
      </c>
    </row>
    <row r="288" spans="2:6" x14ac:dyDescent="0.25">
      <c r="B288" s="1" t="s">
        <v>489</v>
      </c>
      <c r="D288" s="1" t="s">
        <v>27</v>
      </c>
      <c r="E288" s="1" t="s">
        <v>53</v>
      </c>
      <c r="F288" s="1">
        <v>10</v>
      </c>
    </row>
    <row r="289" spans="2:6" x14ac:dyDescent="0.25">
      <c r="B289" s="1" t="s">
        <v>490</v>
      </c>
      <c r="D289" s="1" t="s">
        <v>25</v>
      </c>
      <c r="E289" s="1" t="s">
        <v>37</v>
      </c>
      <c r="F289" s="1" t="s">
        <v>139</v>
      </c>
    </row>
    <row r="290" spans="2:6" x14ac:dyDescent="0.25">
      <c r="B290" s="1" t="s">
        <v>491</v>
      </c>
      <c r="D290" s="1" t="s">
        <v>35</v>
      </c>
      <c r="E290" s="1" t="s">
        <v>99</v>
      </c>
      <c r="F290" s="1">
        <v>0</v>
      </c>
    </row>
    <row r="291" spans="2:6" x14ac:dyDescent="0.25">
      <c r="B291" s="1" t="s">
        <v>492</v>
      </c>
      <c r="D291" s="1">
        <v>0</v>
      </c>
      <c r="E291" s="1" t="s">
        <v>140</v>
      </c>
      <c r="F291" s="1">
        <v>0</v>
      </c>
    </row>
    <row r="292" spans="2:6" x14ac:dyDescent="0.25">
      <c r="B292" s="1" t="s">
        <v>493</v>
      </c>
      <c r="D292" s="1" t="s">
        <v>61</v>
      </c>
      <c r="E292" s="1" t="s">
        <v>50</v>
      </c>
      <c r="F292" s="1">
        <v>0</v>
      </c>
    </row>
    <row r="293" spans="2:6" x14ac:dyDescent="0.25">
      <c r="B293" s="1" t="s">
        <v>494</v>
      </c>
      <c r="D293" s="1" t="s">
        <v>104</v>
      </c>
      <c r="E293" s="1" t="s">
        <v>41</v>
      </c>
      <c r="F293" s="1">
        <v>0</v>
      </c>
    </row>
    <row r="294" spans="2:6" x14ac:dyDescent="0.25">
      <c r="B294" s="1" t="s">
        <v>495</v>
      </c>
      <c r="D294" s="1" t="s">
        <v>44</v>
      </c>
      <c r="E294" s="1" t="s">
        <v>141</v>
      </c>
      <c r="F294" s="1">
        <v>0</v>
      </c>
    </row>
    <row r="295" spans="2:6" x14ac:dyDescent="0.25">
      <c r="B295" s="1" t="s">
        <v>496</v>
      </c>
      <c r="D295" s="1" t="s">
        <v>23</v>
      </c>
      <c r="E295" s="1" t="s">
        <v>142</v>
      </c>
      <c r="F295" s="1">
        <v>0</v>
      </c>
    </row>
    <row r="296" spans="2:6" x14ac:dyDescent="0.25">
      <c r="B296" s="1" t="s">
        <v>497</v>
      </c>
      <c r="D296" s="1">
        <v>0</v>
      </c>
      <c r="E296" s="1">
        <v>12</v>
      </c>
      <c r="F296" s="1">
        <v>0</v>
      </c>
    </row>
    <row r="297" spans="2:6" x14ac:dyDescent="0.25">
      <c r="B297" s="1" t="s">
        <v>498</v>
      </c>
      <c r="D297" s="1" t="s">
        <v>44</v>
      </c>
      <c r="E297" s="1">
        <v>16</v>
      </c>
      <c r="F297" s="1">
        <v>0</v>
      </c>
    </row>
    <row r="298" spans="2:6" x14ac:dyDescent="0.25">
      <c r="B298" s="1" t="s">
        <v>499</v>
      </c>
      <c r="D298" s="1">
        <v>1</v>
      </c>
      <c r="E298" s="1" t="s">
        <v>32</v>
      </c>
      <c r="F298" s="1" t="s">
        <v>38</v>
      </c>
    </row>
    <row r="299" spans="2:6" x14ac:dyDescent="0.25">
      <c r="B299" s="1" t="s">
        <v>500</v>
      </c>
      <c r="D299" s="1" t="s">
        <v>26</v>
      </c>
      <c r="E299" s="1">
        <v>19</v>
      </c>
      <c r="F299" s="1">
        <v>0</v>
      </c>
    </row>
    <row r="300" spans="2:6" x14ac:dyDescent="0.25">
      <c r="B300" s="1" t="s">
        <v>501</v>
      </c>
      <c r="D300" s="1" t="s">
        <v>47</v>
      </c>
      <c r="E300" s="1">
        <v>25</v>
      </c>
      <c r="F300" s="1">
        <v>0</v>
      </c>
    </row>
    <row r="301" spans="2:6" x14ac:dyDescent="0.25">
      <c r="B301" s="1" t="s">
        <v>502</v>
      </c>
      <c r="D301" s="1" t="s">
        <v>84</v>
      </c>
      <c r="E301" s="1">
        <v>11</v>
      </c>
      <c r="F301" s="1" t="s">
        <v>35</v>
      </c>
    </row>
    <row r="302" spans="2:6" x14ac:dyDescent="0.25">
      <c r="B302" s="1" t="s">
        <v>503</v>
      </c>
      <c r="D302" s="1">
        <v>4</v>
      </c>
      <c r="E302" s="1">
        <v>3</v>
      </c>
      <c r="F302" s="1" t="s">
        <v>89</v>
      </c>
    </row>
    <row r="303" spans="2:6" x14ac:dyDescent="0.25">
      <c r="B303" s="1" t="s">
        <v>504</v>
      </c>
      <c r="D303" s="1" t="s">
        <v>113</v>
      </c>
      <c r="E303" s="1" t="s">
        <v>75</v>
      </c>
      <c r="F303" s="1" t="s">
        <v>53</v>
      </c>
    </row>
    <row r="304" spans="2:6" x14ac:dyDescent="0.25">
      <c r="B304" s="1" t="s">
        <v>505</v>
      </c>
      <c r="D304" s="1" t="s">
        <v>39</v>
      </c>
      <c r="E304" s="1" t="s">
        <v>100</v>
      </c>
      <c r="F304" s="1" t="s">
        <v>39</v>
      </c>
    </row>
    <row r="305" spans="2:6" x14ac:dyDescent="0.25">
      <c r="B305" s="1" t="s">
        <v>506</v>
      </c>
      <c r="D305" s="1" t="s">
        <v>39</v>
      </c>
      <c r="E305" s="1" t="s">
        <v>100</v>
      </c>
      <c r="F305" s="1">
        <v>0</v>
      </c>
    </row>
    <row r="306" spans="2:6" x14ac:dyDescent="0.25">
      <c r="B306" s="1" t="s">
        <v>507</v>
      </c>
      <c r="D306" s="1">
        <v>35</v>
      </c>
      <c r="E306" s="1">
        <v>52</v>
      </c>
      <c r="F306" s="1" t="s">
        <v>84</v>
      </c>
    </row>
    <row r="307" spans="2:6" x14ac:dyDescent="0.25">
      <c r="B307" s="1" t="s">
        <v>508</v>
      </c>
      <c r="D307" s="1" t="s">
        <v>41</v>
      </c>
      <c r="E307" s="1" t="s">
        <v>58</v>
      </c>
      <c r="F307" s="1">
        <v>0</v>
      </c>
    </row>
    <row r="308" spans="2:6" x14ac:dyDescent="0.25">
      <c r="B308" s="1" t="s">
        <v>509</v>
      </c>
      <c r="D308" s="1">
        <v>17</v>
      </c>
      <c r="E308" s="1" t="s">
        <v>23</v>
      </c>
      <c r="F308" s="1">
        <v>2</v>
      </c>
    </row>
    <row r="309" spans="2:6" x14ac:dyDescent="0.25">
      <c r="B309" s="1" t="s">
        <v>510</v>
      </c>
      <c r="D309" s="1" t="s">
        <v>143</v>
      </c>
      <c r="E309" s="1" t="s">
        <v>47</v>
      </c>
      <c r="F309" s="1">
        <v>17</v>
      </c>
    </row>
    <row r="310" spans="2:6" x14ac:dyDescent="0.25">
      <c r="B310" s="1" t="s">
        <v>511</v>
      </c>
      <c r="D310" s="1">
        <v>28</v>
      </c>
      <c r="E310" s="1">
        <v>0</v>
      </c>
      <c r="F310" s="1">
        <v>3</v>
      </c>
    </row>
    <row r="311" spans="2:6" x14ac:dyDescent="0.25">
      <c r="B311" s="1" t="s">
        <v>512</v>
      </c>
      <c r="D311" s="1">
        <v>28</v>
      </c>
      <c r="E311" s="1">
        <v>0</v>
      </c>
      <c r="F311" s="1">
        <v>7</v>
      </c>
    </row>
    <row r="312" spans="2:6" x14ac:dyDescent="0.25">
      <c r="B312" s="1" t="s">
        <v>513</v>
      </c>
      <c r="D312" s="1">
        <v>0</v>
      </c>
      <c r="E312" s="1">
        <v>0</v>
      </c>
      <c r="F312" s="1">
        <v>0</v>
      </c>
    </row>
    <row r="313" spans="2:6" x14ac:dyDescent="0.25">
      <c r="B313" s="1" t="s">
        <v>514</v>
      </c>
      <c r="D313" s="1" t="s">
        <v>112</v>
      </c>
      <c r="E313" s="1">
        <v>20</v>
      </c>
      <c r="F313" s="1" t="s">
        <v>47</v>
      </c>
    </row>
    <row r="314" spans="2:6" x14ac:dyDescent="0.25">
      <c r="B314" s="1" t="s">
        <v>515</v>
      </c>
      <c r="D314" s="1">
        <v>49</v>
      </c>
      <c r="E314" s="1">
        <v>32</v>
      </c>
      <c r="F314" s="1" t="s">
        <v>144</v>
      </c>
    </row>
    <row r="315" spans="2:6" x14ac:dyDescent="0.25">
      <c r="B315" s="1" t="s">
        <v>516</v>
      </c>
      <c r="D315" s="1" t="s">
        <v>59</v>
      </c>
      <c r="E315" s="1">
        <v>0</v>
      </c>
      <c r="F315" s="1">
        <v>1</v>
      </c>
    </row>
    <row r="316" spans="2:6" x14ac:dyDescent="0.25">
      <c r="B316" s="1" t="s">
        <v>517</v>
      </c>
      <c r="D316" s="1">
        <v>0</v>
      </c>
      <c r="E316" s="1">
        <v>78</v>
      </c>
      <c r="F316" s="1">
        <v>0</v>
      </c>
    </row>
    <row r="317" spans="2:6" x14ac:dyDescent="0.25">
      <c r="B317" s="1" t="s">
        <v>518</v>
      </c>
      <c r="D317" s="1">
        <v>22</v>
      </c>
      <c r="E317" s="1">
        <v>0</v>
      </c>
      <c r="F317" s="1">
        <v>1</v>
      </c>
    </row>
    <row r="318" spans="2:6" x14ac:dyDescent="0.25">
      <c r="B318" s="1" t="s">
        <v>519</v>
      </c>
      <c r="D318" s="1">
        <v>18</v>
      </c>
      <c r="E318" s="1">
        <v>0</v>
      </c>
      <c r="F318" s="1" t="s">
        <v>53</v>
      </c>
    </row>
    <row r="319" spans="2:6" x14ac:dyDescent="0.25">
      <c r="B319" s="1" t="s">
        <v>520</v>
      </c>
      <c r="D319" s="1">
        <v>5</v>
      </c>
      <c r="E319" s="1">
        <v>29</v>
      </c>
      <c r="F319" s="1" t="s">
        <v>47</v>
      </c>
    </row>
    <row r="320" spans="2:6" x14ac:dyDescent="0.25">
      <c r="B320" s="1" t="s">
        <v>521</v>
      </c>
      <c r="D320" s="1" t="s">
        <v>145</v>
      </c>
      <c r="E320" s="1">
        <v>74</v>
      </c>
      <c r="F320" s="1" t="s">
        <v>42</v>
      </c>
    </row>
    <row r="321" spans="2:6" x14ac:dyDescent="0.25">
      <c r="B321" s="1" t="s">
        <v>522</v>
      </c>
      <c r="D321" s="1" t="s">
        <v>23</v>
      </c>
      <c r="E321" s="1" t="s">
        <v>145</v>
      </c>
      <c r="F321" s="1">
        <v>0</v>
      </c>
    </row>
    <row r="322" spans="2:6" x14ac:dyDescent="0.25">
      <c r="B322" s="1" t="s">
        <v>523</v>
      </c>
      <c r="D322" s="1" t="s">
        <v>47</v>
      </c>
      <c r="E322" s="1">
        <v>15</v>
      </c>
      <c r="F322" s="1">
        <v>0</v>
      </c>
    </row>
    <row r="323" spans="2:6" x14ac:dyDescent="0.25">
      <c r="B323" s="1" t="s">
        <v>524</v>
      </c>
      <c r="D323" s="1">
        <v>19</v>
      </c>
      <c r="E323" s="1">
        <v>0</v>
      </c>
      <c r="F323" s="1">
        <v>12</v>
      </c>
    </row>
    <row r="324" spans="2:6" x14ac:dyDescent="0.25">
      <c r="B324" s="1" t="s">
        <v>525</v>
      </c>
      <c r="D324" s="1">
        <v>22</v>
      </c>
      <c r="E324" s="1">
        <v>0</v>
      </c>
      <c r="F324" s="1">
        <v>7</v>
      </c>
    </row>
    <row r="325" spans="2:6" x14ac:dyDescent="0.25">
      <c r="B325" s="1" t="s">
        <v>526</v>
      </c>
      <c r="D325" s="1">
        <v>20</v>
      </c>
      <c r="E325" s="1">
        <v>0</v>
      </c>
      <c r="F325" s="1">
        <v>16</v>
      </c>
    </row>
    <row r="326" spans="2:6" x14ac:dyDescent="0.25">
      <c r="B326" s="1" t="s">
        <v>527</v>
      </c>
      <c r="D326" s="1" t="s">
        <v>38</v>
      </c>
      <c r="E326" s="1" t="s">
        <v>38</v>
      </c>
      <c r="F326" s="1" t="s">
        <v>146</v>
      </c>
    </row>
    <row r="327" spans="2:6" x14ac:dyDescent="0.25">
      <c r="B327" s="1" t="s">
        <v>528</v>
      </c>
      <c r="D327" s="1">
        <v>0</v>
      </c>
      <c r="E327" s="1">
        <v>0</v>
      </c>
      <c r="F327" s="1" t="s">
        <v>146</v>
      </c>
    </row>
    <row r="328" spans="2:6" x14ac:dyDescent="0.25">
      <c r="B328" s="1" t="s">
        <v>529</v>
      </c>
      <c r="D328" s="1" t="s">
        <v>98</v>
      </c>
      <c r="E328" s="1" t="s">
        <v>147</v>
      </c>
      <c r="F328" s="1">
        <v>7</v>
      </c>
    </row>
    <row r="329" spans="2:6" x14ac:dyDescent="0.25">
      <c r="B329" s="1" t="s">
        <v>530</v>
      </c>
      <c r="D329" s="1" t="s">
        <v>148</v>
      </c>
      <c r="E329" s="1">
        <v>72</v>
      </c>
      <c r="F329" s="1">
        <v>5</v>
      </c>
    </row>
    <row r="330" spans="2:6" x14ac:dyDescent="0.25">
      <c r="B330" s="1" t="s">
        <v>531</v>
      </c>
      <c r="D330" s="1">
        <v>0</v>
      </c>
      <c r="E330" s="1" t="s">
        <v>26</v>
      </c>
      <c r="F330" s="1">
        <v>0</v>
      </c>
    </row>
    <row r="331" spans="2:6" x14ac:dyDescent="0.25">
      <c r="B331" s="1" t="s">
        <v>532</v>
      </c>
      <c r="D331" s="1" t="s">
        <v>150</v>
      </c>
      <c r="E331" s="1" t="s">
        <v>149</v>
      </c>
      <c r="F331" s="1">
        <v>11</v>
      </c>
    </row>
    <row r="332" spans="2:6" x14ac:dyDescent="0.25">
      <c r="B332" s="1" t="s">
        <v>533</v>
      </c>
      <c r="D332" s="1" t="s">
        <v>26</v>
      </c>
      <c r="E332" s="1" t="s">
        <v>117</v>
      </c>
      <c r="F332" s="1">
        <v>0</v>
      </c>
    </row>
    <row r="333" spans="2:6" x14ac:dyDescent="0.25">
      <c r="B333" s="1" t="s">
        <v>534</v>
      </c>
      <c r="D333" s="1">
        <v>18</v>
      </c>
      <c r="E333" s="1">
        <v>0</v>
      </c>
      <c r="F333" s="1">
        <v>2</v>
      </c>
    </row>
    <row r="334" spans="2:6" x14ac:dyDescent="0.25">
      <c r="B334" s="1" t="s">
        <v>535</v>
      </c>
      <c r="D334" s="1">
        <v>20</v>
      </c>
      <c r="E334" s="1">
        <v>0</v>
      </c>
      <c r="F334" s="1">
        <v>6</v>
      </c>
    </row>
    <row r="335" spans="2:6" x14ac:dyDescent="0.25">
      <c r="B335" s="1" t="s">
        <v>536</v>
      </c>
      <c r="D335" s="1" t="s">
        <v>47</v>
      </c>
      <c r="E335" s="1">
        <v>77</v>
      </c>
      <c r="F335" s="1">
        <v>0</v>
      </c>
    </row>
    <row r="336" spans="2:6" x14ac:dyDescent="0.25">
      <c r="B336" s="1" t="s">
        <v>537</v>
      </c>
      <c r="D336" s="1" t="s">
        <v>152</v>
      </c>
      <c r="E336" s="1" t="s">
        <v>151</v>
      </c>
      <c r="F336" s="1">
        <v>3</v>
      </c>
    </row>
    <row r="337" spans="2:6" x14ac:dyDescent="0.25">
      <c r="B337" s="1" t="s">
        <v>538</v>
      </c>
      <c r="D337" s="1">
        <v>18</v>
      </c>
      <c r="E337" s="1" t="s">
        <v>23</v>
      </c>
      <c r="F337" s="1">
        <v>21</v>
      </c>
    </row>
    <row r="338" spans="2:6" x14ac:dyDescent="0.25">
      <c r="B338" s="1" t="s">
        <v>539</v>
      </c>
      <c r="D338" s="1">
        <v>12</v>
      </c>
      <c r="E338" s="1" t="s">
        <v>43</v>
      </c>
      <c r="F338" s="1">
        <v>2</v>
      </c>
    </row>
    <row r="339" spans="2:6" x14ac:dyDescent="0.25">
      <c r="B339" s="1" t="s">
        <v>540</v>
      </c>
      <c r="D339" s="1">
        <v>20</v>
      </c>
      <c r="E339" s="1">
        <v>6</v>
      </c>
      <c r="F339" s="1">
        <v>4</v>
      </c>
    </row>
    <row r="340" spans="2:6" x14ac:dyDescent="0.25">
      <c r="B340" s="1" t="s">
        <v>541</v>
      </c>
      <c r="D340" s="1" t="s">
        <v>126</v>
      </c>
      <c r="E340" s="1" t="s">
        <v>153</v>
      </c>
      <c r="F340" s="1" t="s">
        <v>71</v>
      </c>
    </row>
    <row r="341" spans="2:6" x14ac:dyDescent="0.25">
      <c r="B341" s="1" t="s">
        <v>542</v>
      </c>
      <c r="D341" s="1">
        <v>8</v>
      </c>
      <c r="E341" s="1">
        <v>60</v>
      </c>
      <c r="F341" s="1">
        <v>11</v>
      </c>
    </row>
    <row r="342" spans="2:6" x14ac:dyDescent="0.25">
      <c r="B342" s="1" t="s">
        <v>543</v>
      </c>
      <c r="D342" s="1" t="s">
        <v>44</v>
      </c>
      <c r="E342" s="1" t="s">
        <v>140</v>
      </c>
      <c r="F342" s="1" t="s">
        <v>47</v>
      </c>
    </row>
    <row r="343" spans="2:6" x14ac:dyDescent="0.25">
      <c r="B343" s="1" t="s">
        <v>544</v>
      </c>
      <c r="D343" s="1">
        <v>1</v>
      </c>
      <c r="E343" s="1" t="s">
        <v>154</v>
      </c>
      <c r="F343" s="1" t="s">
        <v>23</v>
      </c>
    </row>
    <row r="344" spans="2:6" x14ac:dyDescent="0.25">
      <c r="B344" s="1" t="s">
        <v>545</v>
      </c>
      <c r="D344" s="1">
        <v>1</v>
      </c>
      <c r="E344" s="1">
        <v>7</v>
      </c>
      <c r="F344" s="1">
        <v>0</v>
      </c>
    </row>
    <row r="345" spans="2:6" x14ac:dyDescent="0.25">
      <c r="B345" s="1" t="s">
        <v>546</v>
      </c>
      <c r="D345" s="1">
        <v>1</v>
      </c>
      <c r="E345" s="1">
        <v>13</v>
      </c>
      <c r="F345" s="1" t="s">
        <v>47</v>
      </c>
    </row>
    <row r="346" spans="2:6" x14ac:dyDescent="0.25">
      <c r="B346" s="1" t="s">
        <v>547</v>
      </c>
      <c r="D346" s="1">
        <v>14</v>
      </c>
      <c r="E346" s="1">
        <v>15</v>
      </c>
      <c r="F346" s="1">
        <v>50</v>
      </c>
    </row>
    <row r="347" spans="2:6" x14ac:dyDescent="0.25">
      <c r="B347" s="1" t="s">
        <v>548</v>
      </c>
      <c r="D347" s="1">
        <v>4</v>
      </c>
      <c r="E347" s="1">
        <v>10</v>
      </c>
      <c r="F347" s="1">
        <v>34</v>
      </c>
    </row>
    <row r="348" spans="2:6" x14ac:dyDescent="0.25">
      <c r="B348" s="1" t="s">
        <v>549</v>
      </c>
      <c r="D348" s="1" t="s">
        <v>88</v>
      </c>
      <c r="E348" s="1" t="s">
        <v>155</v>
      </c>
      <c r="F348" s="1" t="s">
        <v>120</v>
      </c>
    </row>
    <row r="349" spans="2:6" x14ac:dyDescent="0.25">
      <c r="B349" s="1" t="s">
        <v>550</v>
      </c>
      <c r="D349" s="1" t="s">
        <v>156</v>
      </c>
      <c r="E349" s="1">
        <v>1</v>
      </c>
      <c r="F349" s="1">
        <v>10</v>
      </c>
    </row>
    <row r="350" spans="2:6" x14ac:dyDescent="0.25">
      <c r="B350" s="1" t="s">
        <v>551</v>
      </c>
      <c r="D350" s="1" t="s">
        <v>119</v>
      </c>
      <c r="E350" s="1" t="s">
        <v>82</v>
      </c>
      <c r="F350" s="1">
        <v>15</v>
      </c>
    </row>
    <row r="351" spans="2:6" x14ac:dyDescent="0.25">
      <c r="B351" s="1" t="s">
        <v>552</v>
      </c>
      <c r="D351" s="1">
        <v>11</v>
      </c>
      <c r="E351" s="1">
        <v>2</v>
      </c>
      <c r="F351" s="1">
        <v>12</v>
      </c>
    </row>
    <row r="352" spans="2:6" x14ac:dyDescent="0.25">
      <c r="B352" s="1" t="s">
        <v>553</v>
      </c>
      <c r="D352" s="1" t="s">
        <v>157</v>
      </c>
      <c r="E352" s="1">
        <v>1</v>
      </c>
      <c r="F352" s="1" t="s">
        <v>158</v>
      </c>
    </row>
    <row r="353" spans="2:6" x14ac:dyDescent="0.25">
      <c r="B353" s="1" t="s">
        <v>554</v>
      </c>
      <c r="D353" s="1" t="s">
        <v>128</v>
      </c>
      <c r="E353" s="1">
        <v>1</v>
      </c>
      <c r="F353" s="1">
        <v>10</v>
      </c>
    </row>
    <row r="354" spans="2:6" x14ac:dyDescent="0.25">
      <c r="B354" s="1" t="s">
        <v>555</v>
      </c>
      <c r="D354" s="1" t="s">
        <v>82</v>
      </c>
      <c r="E354" s="1">
        <v>9</v>
      </c>
      <c r="F354" s="1">
        <v>0</v>
      </c>
    </row>
    <row r="355" spans="2:6" x14ac:dyDescent="0.25">
      <c r="B355" s="1" t="s">
        <v>556</v>
      </c>
      <c r="D355" s="1">
        <v>10</v>
      </c>
      <c r="E355" s="1" t="s">
        <v>105</v>
      </c>
      <c r="F355" s="1">
        <v>1</v>
      </c>
    </row>
    <row r="356" spans="2:6" x14ac:dyDescent="0.25">
      <c r="B356" s="1" t="s">
        <v>557</v>
      </c>
      <c r="D356" s="1" t="s">
        <v>84</v>
      </c>
      <c r="E356" s="1">
        <v>18</v>
      </c>
      <c r="F356" s="1">
        <v>7</v>
      </c>
    </row>
    <row r="357" spans="2:6" x14ac:dyDescent="0.25">
      <c r="B357" s="1" t="s">
        <v>558</v>
      </c>
      <c r="D357" s="1" t="s">
        <v>159</v>
      </c>
      <c r="E357" s="1">
        <v>1</v>
      </c>
      <c r="F357" s="1" t="s">
        <v>160</v>
      </c>
    </row>
    <row r="358" spans="2:6" x14ac:dyDescent="0.25">
      <c r="B358" s="1" t="s">
        <v>559</v>
      </c>
      <c r="D358" s="1">
        <v>24</v>
      </c>
      <c r="E358" s="1" t="s">
        <v>23</v>
      </c>
      <c r="F358" s="1">
        <v>9</v>
      </c>
    </row>
    <row r="359" spans="2:6" x14ac:dyDescent="0.25">
      <c r="B359" s="1" t="s">
        <v>560</v>
      </c>
      <c r="D359" s="1">
        <v>1</v>
      </c>
      <c r="E359" s="1">
        <v>11</v>
      </c>
      <c r="F359" s="1">
        <v>0</v>
      </c>
    </row>
    <row r="360" spans="2:6" x14ac:dyDescent="0.25">
      <c r="B360" s="1" t="s">
        <v>561</v>
      </c>
      <c r="D360" s="1">
        <v>11</v>
      </c>
      <c r="E360" s="1" t="s">
        <v>161</v>
      </c>
      <c r="F360" s="1" t="s">
        <v>159</v>
      </c>
    </row>
    <row r="361" spans="2:6" x14ac:dyDescent="0.25">
      <c r="B361" s="1" t="s">
        <v>562</v>
      </c>
      <c r="D361" s="1" t="s">
        <v>162</v>
      </c>
      <c r="E361" s="1" t="s">
        <v>43</v>
      </c>
      <c r="F361" s="1" t="s">
        <v>23</v>
      </c>
    </row>
    <row r="362" spans="2:6" x14ac:dyDescent="0.25">
      <c r="B362" s="1" t="s">
        <v>563</v>
      </c>
      <c r="D362" s="1" t="s">
        <v>86</v>
      </c>
      <c r="E362" s="1">
        <v>52</v>
      </c>
      <c r="F362" s="1">
        <v>3</v>
      </c>
    </row>
    <row r="363" spans="2:6" x14ac:dyDescent="0.25">
      <c r="B363" s="1" t="s">
        <v>564</v>
      </c>
      <c r="D363" s="1">
        <v>7</v>
      </c>
      <c r="E363" s="1">
        <v>55</v>
      </c>
      <c r="F363" s="1" t="s">
        <v>26</v>
      </c>
    </row>
    <row r="364" spans="2:6" x14ac:dyDescent="0.25">
      <c r="B364" s="1" t="s">
        <v>565</v>
      </c>
      <c r="D364" s="1">
        <v>8</v>
      </c>
      <c r="E364" s="1">
        <v>50</v>
      </c>
      <c r="F364" s="1" t="s">
        <v>26</v>
      </c>
    </row>
    <row r="365" spans="2:6" x14ac:dyDescent="0.25">
      <c r="B365" s="1" t="s">
        <v>566</v>
      </c>
      <c r="D365" s="1">
        <v>5</v>
      </c>
      <c r="E365" s="1">
        <v>72</v>
      </c>
      <c r="F365" s="1">
        <v>5</v>
      </c>
    </row>
    <row r="366" spans="2:6" x14ac:dyDescent="0.25">
      <c r="B366" s="1" t="s">
        <v>567</v>
      </c>
      <c r="D366" s="1">
        <v>7</v>
      </c>
      <c r="E366" s="1">
        <v>51</v>
      </c>
      <c r="F366" s="1">
        <v>1</v>
      </c>
    </row>
    <row r="367" spans="2:6" x14ac:dyDescent="0.25">
      <c r="B367" s="1" t="s">
        <v>568</v>
      </c>
      <c r="D367" s="1">
        <v>13</v>
      </c>
      <c r="E367" s="1" t="s">
        <v>163</v>
      </c>
      <c r="F367" s="1" t="s">
        <v>86</v>
      </c>
    </row>
    <row r="368" spans="2:6" x14ac:dyDescent="0.25">
      <c r="B368" s="1" t="s">
        <v>569</v>
      </c>
      <c r="D368" s="1" t="s">
        <v>44</v>
      </c>
      <c r="E368" s="1">
        <v>9</v>
      </c>
      <c r="F368" s="1">
        <v>0</v>
      </c>
    </row>
    <row r="369" spans="2:6" x14ac:dyDescent="0.25">
      <c r="B369" s="1" t="s">
        <v>570</v>
      </c>
      <c r="D369" s="1" t="s">
        <v>44</v>
      </c>
      <c r="E369" s="1">
        <v>10</v>
      </c>
      <c r="F369" s="1">
        <v>0</v>
      </c>
    </row>
    <row r="370" spans="2:6" x14ac:dyDescent="0.25">
      <c r="B370" s="1" t="s">
        <v>571</v>
      </c>
      <c r="D370" s="1" t="s">
        <v>165</v>
      </c>
      <c r="E370" s="1" t="s">
        <v>164</v>
      </c>
      <c r="F370" s="1">
        <v>13</v>
      </c>
    </row>
    <row r="371" spans="2:6" x14ac:dyDescent="0.25">
      <c r="B371" s="1" t="s">
        <v>572</v>
      </c>
      <c r="D371" s="1">
        <v>36</v>
      </c>
      <c r="E371" s="1">
        <v>3</v>
      </c>
      <c r="F371" s="1">
        <v>26</v>
      </c>
    </row>
    <row r="372" spans="2:6" x14ac:dyDescent="0.25">
      <c r="B372" s="1" t="s">
        <v>573</v>
      </c>
      <c r="D372" s="1">
        <v>28</v>
      </c>
      <c r="E372" s="1" t="s">
        <v>23</v>
      </c>
      <c r="F372" s="1" t="s">
        <v>86</v>
      </c>
    </row>
    <row r="373" spans="2:6" x14ac:dyDescent="0.25">
      <c r="B373" s="1" t="s">
        <v>574</v>
      </c>
      <c r="D373" s="1">
        <v>19</v>
      </c>
      <c r="E373" s="1">
        <v>0</v>
      </c>
      <c r="F373" s="1">
        <v>3</v>
      </c>
    </row>
    <row r="374" spans="2:6" x14ac:dyDescent="0.25">
      <c r="B374" s="1" t="s">
        <v>575</v>
      </c>
      <c r="D374" s="1">
        <v>0</v>
      </c>
      <c r="E374" s="1">
        <v>0</v>
      </c>
      <c r="F374" s="1">
        <v>0</v>
      </c>
    </row>
    <row r="375" spans="2:6" x14ac:dyDescent="0.25">
      <c r="B375" s="1" t="s">
        <v>576</v>
      </c>
      <c r="D375" s="1" t="s">
        <v>166</v>
      </c>
      <c r="E375" s="1" t="s">
        <v>36</v>
      </c>
      <c r="F375" s="1">
        <v>1</v>
      </c>
    </row>
    <row r="376" spans="2:6" x14ac:dyDescent="0.25">
      <c r="B376" s="1" t="s">
        <v>577</v>
      </c>
      <c r="D376" s="1" t="s">
        <v>168</v>
      </c>
      <c r="E376" s="1" t="s">
        <v>167</v>
      </c>
      <c r="F376" s="1" t="s">
        <v>32</v>
      </c>
    </row>
    <row r="377" spans="2:6" x14ac:dyDescent="0.25">
      <c r="B377" s="1" t="s">
        <v>578</v>
      </c>
      <c r="D377" s="1">
        <v>10</v>
      </c>
      <c r="E377" s="1">
        <v>4</v>
      </c>
      <c r="F377" s="1">
        <v>15</v>
      </c>
    </row>
    <row r="378" spans="2:6" x14ac:dyDescent="0.25">
      <c r="B378" s="1" t="s">
        <v>579</v>
      </c>
      <c r="D378" s="1" t="s">
        <v>86</v>
      </c>
      <c r="E378" s="1">
        <v>15</v>
      </c>
      <c r="F378" s="1" t="s">
        <v>23</v>
      </c>
    </row>
    <row r="379" spans="2:6" x14ac:dyDescent="0.25">
      <c r="B379" s="1" t="s">
        <v>580</v>
      </c>
      <c r="D379" s="1" t="s">
        <v>169</v>
      </c>
      <c r="E379" s="1" t="s">
        <v>37</v>
      </c>
      <c r="F379" s="1">
        <v>2</v>
      </c>
    </row>
    <row r="380" spans="2:6" x14ac:dyDescent="0.25">
      <c r="B380" s="1" t="s">
        <v>581</v>
      </c>
      <c r="D380" s="1" t="s">
        <v>106</v>
      </c>
      <c r="E380" s="1" t="s">
        <v>170</v>
      </c>
      <c r="F380" s="1" t="s">
        <v>25</v>
      </c>
    </row>
    <row r="381" spans="2:6" x14ac:dyDescent="0.25">
      <c r="B381" s="1" t="s">
        <v>582</v>
      </c>
      <c r="D381" s="1" t="s">
        <v>162</v>
      </c>
      <c r="E381" s="1">
        <v>8</v>
      </c>
      <c r="F381" s="1" t="s">
        <v>44</v>
      </c>
    </row>
    <row r="382" spans="2:6" x14ac:dyDescent="0.25">
      <c r="B382" s="1" t="s">
        <v>583</v>
      </c>
      <c r="D382" s="1">
        <v>13</v>
      </c>
      <c r="E382" s="1">
        <v>38</v>
      </c>
      <c r="F382" s="1">
        <v>9</v>
      </c>
    </row>
    <row r="383" spans="2:6" x14ac:dyDescent="0.25">
      <c r="B383" s="1" t="s">
        <v>584</v>
      </c>
      <c r="D383" s="1" t="s">
        <v>136</v>
      </c>
      <c r="E383" s="1">
        <v>36</v>
      </c>
      <c r="F383" s="1">
        <v>8</v>
      </c>
    </row>
    <row r="384" spans="2:6" x14ac:dyDescent="0.25">
      <c r="B384" s="1" t="s">
        <v>585</v>
      </c>
      <c r="D384" s="1" t="s">
        <v>23</v>
      </c>
      <c r="E384" s="1">
        <v>12</v>
      </c>
      <c r="F384" s="1" t="s">
        <v>35</v>
      </c>
    </row>
    <row r="385" spans="2:6" x14ac:dyDescent="0.25">
      <c r="B385" s="1" t="s">
        <v>586</v>
      </c>
      <c r="D385" s="1">
        <v>2</v>
      </c>
      <c r="E385" s="1" t="s">
        <v>36</v>
      </c>
      <c r="F385" s="1" t="s">
        <v>35</v>
      </c>
    </row>
    <row r="386" spans="2:6" x14ac:dyDescent="0.25">
      <c r="B386" s="1" t="s">
        <v>587</v>
      </c>
      <c r="D386" s="1" t="s">
        <v>35</v>
      </c>
      <c r="E386" s="1">
        <v>16</v>
      </c>
      <c r="F386" s="1" t="s">
        <v>35</v>
      </c>
    </row>
    <row r="387" spans="2:6" x14ac:dyDescent="0.25">
      <c r="B387" s="1" t="s">
        <v>588</v>
      </c>
      <c r="D387" s="1" t="s">
        <v>35</v>
      </c>
      <c r="E387" s="1">
        <v>26</v>
      </c>
      <c r="F387" s="1" t="s">
        <v>35</v>
      </c>
    </row>
    <row r="388" spans="2:6" x14ac:dyDescent="0.25">
      <c r="B388" s="1" t="s">
        <v>589</v>
      </c>
      <c r="D388" s="1">
        <v>18</v>
      </c>
      <c r="E388" s="1">
        <v>61</v>
      </c>
      <c r="F388" s="1">
        <v>6</v>
      </c>
    </row>
    <row r="389" spans="2:6" x14ac:dyDescent="0.25">
      <c r="B389" s="1" t="s">
        <v>590</v>
      </c>
      <c r="D389" s="1">
        <v>0</v>
      </c>
      <c r="E389" s="1" t="s">
        <v>41</v>
      </c>
      <c r="F389" s="1" t="s">
        <v>171</v>
      </c>
    </row>
    <row r="390" spans="2:6" x14ac:dyDescent="0.25">
      <c r="B390" s="1" t="s">
        <v>591</v>
      </c>
      <c r="D390" s="1" t="s">
        <v>173</v>
      </c>
      <c r="E390" s="1" t="s">
        <v>172</v>
      </c>
      <c r="F390" s="1">
        <v>2</v>
      </c>
    </row>
    <row r="391" spans="2:6" x14ac:dyDescent="0.25">
      <c r="B391" s="1" t="s">
        <v>592</v>
      </c>
      <c r="D391" s="1">
        <v>6</v>
      </c>
      <c r="E391" s="1">
        <v>72</v>
      </c>
      <c r="F391" s="1" t="s">
        <v>174</v>
      </c>
    </row>
    <row r="392" spans="2:6" x14ac:dyDescent="0.25">
      <c r="B392" s="1" t="s">
        <v>593</v>
      </c>
      <c r="D392" s="1" t="s">
        <v>176</v>
      </c>
      <c r="E392" s="1" t="s">
        <v>175</v>
      </c>
      <c r="F392" s="1" t="s">
        <v>83</v>
      </c>
    </row>
    <row r="393" spans="2:6" x14ac:dyDescent="0.25">
      <c r="B393" s="1" t="s">
        <v>594</v>
      </c>
      <c r="D393" s="1">
        <v>12</v>
      </c>
      <c r="E393" s="1" t="s">
        <v>177</v>
      </c>
      <c r="F393" s="1" t="s">
        <v>178</v>
      </c>
    </row>
    <row r="394" spans="2:6" x14ac:dyDescent="0.25">
      <c r="B394" s="1" t="s">
        <v>595</v>
      </c>
      <c r="D394" s="1">
        <v>1</v>
      </c>
      <c r="E394" s="1">
        <v>4</v>
      </c>
      <c r="F394" s="1">
        <v>0</v>
      </c>
    </row>
    <row r="395" spans="2:6" x14ac:dyDescent="0.25">
      <c r="B395" s="1" t="s">
        <v>596</v>
      </c>
      <c r="D395" s="1">
        <v>0</v>
      </c>
      <c r="E395" s="1" t="s">
        <v>119</v>
      </c>
      <c r="F395" s="1" t="s">
        <v>47</v>
      </c>
    </row>
    <row r="396" spans="2:6" x14ac:dyDescent="0.25">
      <c r="B396" s="1" t="s">
        <v>597</v>
      </c>
      <c r="D396" s="1">
        <v>2</v>
      </c>
      <c r="E396" s="1">
        <v>14</v>
      </c>
      <c r="F396" s="1">
        <v>0</v>
      </c>
    </row>
    <row r="397" spans="2:6" x14ac:dyDescent="0.25">
      <c r="B397" s="1" t="s">
        <v>598</v>
      </c>
      <c r="D397" s="1" t="s">
        <v>75</v>
      </c>
      <c r="E397" s="1">
        <v>80</v>
      </c>
      <c r="F397" s="1">
        <v>1</v>
      </c>
    </row>
    <row r="398" spans="2:6" x14ac:dyDescent="0.25">
      <c r="B398" s="1" t="s">
        <v>599</v>
      </c>
      <c r="D398" s="1" t="s">
        <v>102</v>
      </c>
      <c r="E398" s="1" t="s">
        <v>32</v>
      </c>
      <c r="F398" s="1" t="s">
        <v>60</v>
      </c>
    </row>
    <row r="399" spans="2:6" x14ac:dyDescent="0.25">
      <c r="B399" s="1" t="s">
        <v>600</v>
      </c>
      <c r="D399" s="1" t="s">
        <v>26</v>
      </c>
      <c r="E399" s="1">
        <v>11</v>
      </c>
      <c r="F399" s="1">
        <v>0</v>
      </c>
    </row>
    <row r="400" spans="2:6" x14ac:dyDescent="0.25">
      <c r="B400" s="1" t="s">
        <v>601</v>
      </c>
      <c r="D400" s="1" t="s">
        <v>89</v>
      </c>
      <c r="E400" s="1">
        <v>70</v>
      </c>
      <c r="F400" s="1" t="s">
        <v>44</v>
      </c>
    </row>
    <row r="401" spans="2:6" x14ac:dyDescent="0.25">
      <c r="B401" s="1" t="s">
        <v>602</v>
      </c>
      <c r="D401" s="1" t="s">
        <v>23</v>
      </c>
      <c r="E401" s="1" t="s">
        <v>27</v>
      </c>
      <c r="F401" s="1">
        <v>0</v>
      </c>
    </row>
    <row r="402" spans="2:6" x14ac:dyDescent="0.25">
      <c r="B402" s="1" t="s">
        <v>603</v>
      </c>
      <c r="D402" s="1">
        <v>13</v>
      </c>
      <c r="E402" s="1">
        <v>75</v>
      </c>
      <c r="F402" s="1">
        <v>1</v>
      </c>
    </row>
    <row r="403" spans="2:6" x14ac:dyDescent="0.25">
      <c r="B403" s="1" t="s">
        <v>604</v>
      </c>
      <c r="D403" s="1">
        <v>5</v>
      </c>
      <c r="E403" s="1">
        <v>29</v>
      </c>
      <c r="F403" s="1" t="s">
        <v>47</v>
      </c>
    </row>
    <row r="404" spans="2:6" x14ac:dyDescent="0.25">
      <c r="B404" s="1" t="s">
        <v>605</v>
      </c>
      <c r="D404" s="1">
        <v>20</v>
      </c>
      <c r="E404" s="1">
        <v>62</v>
      </c>
      <c r="F404" s="1">
        <v>2</v>
      </c>
    </row>
    <row r="405" spans="2:6" x14ac:dyDescent="0.25">
      <c r="B405" s="1" t="s">
        <v>606</v>
      </c>
      <c r="D405" s="1" t="s">
        <v>90</v>
      </c>
      <c r="E405" s="1">
        <v>44</v>
      </c>
      <c r="F405" s="1">
        <v>26</v>
      </c>
    </row>
    <row r="406" spans="2:6" x14ac:dyDescent="0.25">
      <c r="B406" s="1" t="s">
        <v>607</v>
      </c>
      <c r="D406" s="1">
        <v>14</v>
      </c>
      <c r="E406" s="1">
        <v>5</v>
      </c>
      <c r="F406" s="1">
        <v>42</v>
      </c>
    </row>
    <row r="407" spans="2:6" x14ac:dyDescent="0.25">
      <c r="B407" s="1" t="s">
        <v>608</v>
      </c>
      <c r="D407" s="1" t="s">
        <v>44</v>
      </c>
      <c r="E407" s="1" t="s">
        <v>179</v>
      </c>
      <c r="F407" s="1">
        <v>0</v>
      </c>
    </row>
    <row r="408" spans="2:6" x14ac:dyDescent="0.25">
      <c r="B408" s="1" t="s">
        <v>609</v>
      </c>
      <c r="D408" s="1" t="s">
        <v>23</v>
      </c>
      <c r="E408" s="1">
        <v>21</v>
      </c>
      <c r="F408" s="1">
        <v>0</v>
      </c>
    </row>
    <row r="409" spans="2:6" x14ac:dyDescent="0.25">
      <c r="B409" s="1" t="s">
        <v>610</v>
      </c>
      <c r="D409" s="1">
        <v>1</v>
      </c>
      <c r="E409" s="1" t="s">
        <v>68</v>
      </c>
      <c r="F409" s="1">
        <v>0</v>
      </c>
    </row>
    <row r="410" spans="2:6" x14ac:dyDescent="0.25">
      <c r="B410" s="1" t="s">
        <v>611</v>
      </c>
      <c r="D410" s="1">
        <v>28</v>
      </c>
      <c r="E410" s="1">
        <v>0</v>
      </c>
      <c r="F410" s="1" t="s">
        <v>45</v>
      </c>
    </row>
    <row r="411" spans="2:6" x14ac:dyDescent="0.25">
      <c r="B411" s="1" t="s">
        <v>612</v>
      </c>
      <c r="D411" s="1">
        <v>21</v>
      </c>
      <c r="E411" s="1">
        <v>0</v>
      </c>
      <c r="F411" s="1">
        <v>1</v>
      </c>
    </row>
    <row r="412" spans="2:6" x14ac:dyDescent="0.25">
      <c r="B412" s="1" t="s">
        <v>613</v>
      </c>
      <c r="D412" s="1" t="s">
        <v>61</v>
      </c>
      <c r="E412" s="1">
        <v>16</v>
      </c>
      <c r="F412" s="1" t="s">
        <v>84</v>
      </c>
    </row>
    <row r="413" spans="2:6" x14ac:dyDescent="0.25">
      <c r="B413" s="1" t="s">
        <v>614</v>
      </c>
      <c r="D413" s="1" t="s">
        <v>43</v>
      </c>
      <c r="E413" s="1" t="s">
        <v>180</v>
      </c>
      <c r="F413" s="1" t="s">
        <v>23</v>
      </c>
    </row>
    <row r="414" spans="2:6" x14ac:dyDescent="0.25">
      <c r="B414" s="1" t="s">
        <v>615</v>
      </c>
      <c r="D414" s="1">
        <v>0</v>
      </c>
      <c r="E414" s="1">
        <v>0</v>
      </c>
      <c r="F414" s="1">
        <v>0</v>
      </c>
    </row>
    <row r="415" spans="2:6" x14ac:dyDescent="0.25">
      <c r="B415" s="1" t="s">
        <v>616</v>
      </c>
      <c r="D415" s="1">
        <v>22</v>
      </c>
      <c r="E415" s="1">
        <v>0</v>
      </c>
      <c r="F415" s="1">
        <v>57</v>
      </c>
    </row>
    <row r="416" spans="2:6" x14ac:dyDescent="0.25">
      <c r="B416" s="1" t="s">
        <v>617</v>
      </c>
      <c r="D416" s="1" t="s">
        <v>162</v>
      </c>
      <c r="E416" s="1">
        <v>29</v>
      </c>
      <c r="F416" s="1">
        <v>0</v>
      </c>
    </row>
    <row r="417" spans="2:6" x14ac:dyDescent="0.25">
      <c r="B417" s="1" t="s">
        <v>618</v>
      </c>
      <c r="D417" s="1" t="s">
        <v>43</v>
      </c>
      <c r="E417" s="1" t="s">
        <v>118</v>
      </c>
      <c r="F417" s="1">
        <v>1</v>
      </c>
    </row>
    <row r="418" spans="2:6" x14ac:dyDescent="0.25">
      <c r="B418" s="1" t="s">
        <v>619</v>
      </c>
      <c r="D418" s="1" t="s">
        <v>102</v>
      </c>
      <c r="E418" s="1" t="s">
        <v>26</v>
      </c>
      <c r="F418" s="1">
        <v>3</v>
      </c>
    </row>
    <row r="419" spans="2:6" x14ac:dyDescent="0.25">
      <c r="B419" s="1" t="s">
        <v>620</v>
      </c>
      <c r="D419" s="1" t="s">
        <v>168</v>
      </c>
      <c r="E419" s="1">
        <v>0</v>
      </c>
      <c r="F419" s="1" t="s">
        <v>181</v>
      </c>
    </row>
    <row r="420" spans="2:6" x14ac:dyDescent="0.25">
      <c r="B420" s="1" t="s">
        <v>621</v>
      </c>
      <c r="D420" s="1" t="s">
        <v>100</v>
      </c>
      <c r="E420" s="1">
        <v>64</v>
      </c>
      <c r="F420" s="1">
        <v>15</v>
      </c>
    </row>
    <row r="421" spans="2:6" x14ac:dyDescent="0.25">
      <c r="B421" s="1" t="s">
        <v>622</v>
      </c>
      <c r="D421" s="1" t="s">
        <v>93</v>
      </c>
      <c r="E421" s="1">
        <v>2</v>
      </c>
      <c r="F421" s="1" t="s">
        <v>182</v>
      </c>
    </row>
    <row r="422" spans="2:6" x14ac:dyDescent="0.25">
      <c r="B422" s="1" t="s">
        <v>623</v>
      </c>
      <c r="D422" s="1" t="s">
        <v>64</v>
      </c>
      <c r="E422" s="1">
        <v>0</v>
      </c>
      <c r="F422" s="1">
        <v>9</v>
      </c>
    </row>
    <row r="423" spans="2:6" x14ac:dyDescent="0.25">
      <c r="B423" s="1" t="s">
        <v>624</v>
      </c>
      <c r="D423" s="1">
        <v>23</v>
      </c>
      <c r="E423" s="1" t="s">
        <v>23</v>
      </c>
      <c r="F423" s="1">
        <v>8</v>
      </c>
    </row>
    <row r="424" spans="2:6" x14ac:dyDescent="0.25">
      <c r="B424" s="1" t="s">
        <v>625</v>
      </c>
      <c r="D424" s="1" t="s">
        <v>93</v>
      </c>
      <c r="E424" s="1">
        <v>0</v>
      </c>
      <c r="F424" s="1">
        <v>4</v>
      </c>
    </row>
    <row r="425" spans="2:6" x14ac:dyDescent="0.25">
      <c r="B425" s="1" t="s">
        <v>626</v>
      </c>
      <c r="D425" s="1" t="s">
        <v>109</v>
      </c>
      <c r="E425" s="1">
        <v>0</v>
      </c>
      <c r="F425" s="1" t="s">
        <v>140</v>
      </c>
    </row>
    <row r="426" spans="2:6" x14ac:dyDescent="0.25">
      <c r="B426" s="1" t="s">
        <v>627</v>
      </c>
      <c r="D426" s="1" t="s">
        <v>78</v>
      </c>
      <c r="E426" s="1">
        <v>0</v>
      </c>
      <c r="F426" s="1" t="s">
        <v>113</v>
      </c>
    </row>
    <row r="427" spans="2:6" x14ac:dyDescent="0.25">
      <c r="B427" s="1" t="s">
        <v>628</v>
      </c>
      <c r="D427" s="1" t="s">
        <v>160</v>
      </c>
      <c r="E427" s="1" t="s">
        <v>183</v>
      </c>
      <c r="F427" s="1" t="s">
        <v>126</v>
      </c>
    </row>
    <row r="428" spans="2:6" x14ac:dyDescent="0.25">
      <c r="B428" s="1" t="s">
        <v>629</v>
      </c>
      <c r="D428" s="1" t="s">
        <v>185</v>
      </c>
      <c r="E428" s="1" t="s">
        <v>184</v>
      </c>
      <c r="F428" s="1" t="s">
        <v>186</v>
      </c>
    </row>
    <row r="429" spans="2:6" x14ac:dyDescent="0.25">
      <c r="B429" s="1" t="s">
        <v>630</v>
      </c>
      <c r="D429" s="1" t="s">
        <v>44</v>
      </c>
      <c r="E429" s="1">
        <v>1</v>
      </c>
      <c r="F429" s="1">
        <v>0</v>
      </c>
    </row>
    <row r="430" spans="2:6" x14ac:dyDescent="0.25">
      <c r="B430" s="1" t="s">
        <v>631</v>
      </c>
      <c r="D430" s="1" t="s">
        <v>107</v>
      </c>
      <c r="E430" s="1">
        <v>8</v>
      </c>
      <c r="F430" s="1">
        <v>8</v>
      </c>
    </row>
    <row r="431" spans="2:6" x14ac:dyDescent="0.25">
      <c r="B431" s="1" t="s">
        <v>632</v>
      </c>
      <c r="D431" s="1" t="s">
        <v>187</v>
      </c>
      <c r="E431" s="1" t="s">
        <v>107</v>
      </c>
      <c r="F431" s="1" t="s">
        <v>61</v>
      </c>
    </row>
    <row r="432" spans="2:6" x14ac:dyDescent="0.25">
      <c r="B432" s="1" t="s">
        <v>633</v>
      </c>
      <c r="D432" s="1" t="s">
        <v>159</v>
      </c>
      <c r="E432" s="1">
        <v>36</v>
      </c>
      <c r="F432" s="1" t="s">
        <v>143</v>
      </c>
    </row>
    <row r="433" spans="2:6" x14ac:dyDescent="0.25">
      <c r="B433" s="1" t="s">
        <v>634</v>
      </c>
      <c r="D433" s="1" t="s">
        <v>189</v>
      </c>
      <c r="E433" s="1" t="s">
        <v>188</v>
      </c>
      <c r="F433" s="1" t="s">
        <v>154</v>
      </c>
    </row>
    <row r="434" spans="2:6" x14ac:dyDescent="0.25">
      <c r="B434" s="1" t="s">
        <v>635</v>
      </c>
      <c r="D434" s="1">
        <v>22</v>
      </c>
      <c r="E434" s="1">
        <v>0</v>
      </c>
      <c r="F434" s="1">
        <v>6</v>
      </c>
    </row>
    <row r="435" spans="2:6" x14ac:dyDescent="0.25">
      <c r="B435" s="1" t="s">
        <v>636</v>
      </c>
      <c r="D435" s="1" t="s">
        <v>190</v>
      </c>
      <c r="E435" s="1">
        <v>0</v>
      </c>
      <c r="F435" s="1" t="s">
        <v>48</v>
      </c>
    </row>
    <row r="436" spans="2:6" x14ac:dyDescent="0.25">
      <c r="B436" s="1" t="s">
        <v>637</v>
      </c>
      <c r="D436" s="1">
        <v>2</v>
      </c>
      <c r="E436" s="1" t="s">
        <v>53</v>
      </c>
      <c r="F436" s="1">
        <v>80</v>
      </c>
    </row>
    <row r="437" spans="2:6" x14ac:dyDescent="0.25">
      <c r="B437" s="1" t="s">
        <v>638</v>
      </c>
      <c r="D437" s="1">
        <v>2</v>
      </c>
      <c r="E437" s="1">
        <v>3</v>
      </c>
      <c r="F437" s="1">
        <v>55</v>
      </c>
    </row>
    <row r="438" spans="2:6" x14ac:dyDescent="0.25">
      <c r="B438" s="1" t="s">
        <v>639</v>
      </c>
      <c r="D438" s="1">
        <v>1</v>
      </c>
      <c r="E438" s="1">
        <v>5</v>
      </c>
      <c r="F438" s="1">
        <v>1</v>
      </c>
    </row>
    <row r="439" spans="2:6" x14ac:dyDescent="0.25">
      <c r="B439" s="1" t="s">
        <v>640</v>
      </c>
      <c r="D439" s="1" t="s">
        <v>192</v>
      </c>
      <c r="E439" s="1" t="s">
        <v>191</v>
      </c>
      <c r="F439" s="1">
        <v>1</v>
      </c>
    </row>
    <row r="440" spans="2:6" x14ac:dyDescent="0.25">
      <c r="B440" s="1" t="s">
        <v>641</v>
      </c>
      <c r="D440" s="1" t="s">
        <v>48</v>
      </c>
      <c r="E440" s="1" t="s">
        <v>43</v>
      </c>
      <c r="F440" s="1" t="s">
        <v>193</v>
      </c>
    </row>
    <row r="441" spans="2:6" x14ac:dyDescent="0.25">
      <c r="B441" s="1" t="s">
        <v>642</v>
      </c>
      <c r="D441" s="1">
        <v>24</v>
      </c>
      <c r="E441" s="1">
        <v>0</v>
      </c>
      <c r="F441" s="1">
        <v>50</v>
      </c>
    </row>
    <row r="442" spans="2:6" x14ac:dyDescent="0.25">
      <c r="B442" s="1" t="s">
        <v>643</v>
      </c>
      <c r="D442" s="1" t="s">
        <v>158</v>
      </c>
      <c r="E442" s="1" t="s">
        <v>194</v>
      </c>
      <c r="F442" s="1" t="s">
        <v>98</v>
      </c>
    </row>
    <row r="443" spans="2:6" x14ac:dyDescent="0.25">
      <c r="B443" s="1" t="s">
        <v>644</v>
      </c>
      <c r="D443" s="1">
        <v>20</v>
      </c>
      <c r="E443" s="1">
        <v>0</v>
      </c>
      <c r="F443" s="1">
        <v>11</v>
      </c>
    </row>
    <row r="444" spans="2:6" x14ac:dyDescent="0.25">
      <c r="B444" s="1" t="s">
        <v>645</v>
      </c>
      <c r="D444" s="1" t="s">
        <v>165</v>
      </c>
      <c r="E444" s="1" t="s">
        <v>84</v>
      </c>
      <c r="F444" s="1" t="s">
        <v>44</v>
      </c>
    </row>
    <row r="445" spans="2:6" x14ac:dyDescent="0.25">
      <c r="B445" s="1" t="s">
        <v>646</v>
      </c>
      <c r="D445" s="1">
        <v>0</v>
      </c>
      <c r="E445" s="1">
        <v>0</v>
      </c>
      <c r="F445" s="1">
        <v>0</v>
      </c>
    </row>
    <row r="446" spans="2:6" x14ac:dyDescent="0.25">
      <c r="B446" s="1" t="s">
        <v>647</v>
      </c>
      <c r="D446" s="1">
        <v>10</v>
      </c>
      <c r="E446" s="1">
        <v>74</v>
      </c>
      <c r="F446" s="1">
        <v>1</v>
      </c>
    </row>
    <row r="447" spans="2:6" x14ac:dyDescent="0.25">
      <c r="B447" s="1" t="s">
        <v>648</v>
      </c>
      <c r="D447" s="1" t="s">
        <v>195</v>
      </c>
      <c r="E447" s="1">
        <v>78</v>
      </c>
      <c r="F447" s="1">
        <v>1</v>
      </c>
    </row>
    <row r="448" spans="2:6" x14ac:dyDescent="0.25">
      <c r="B448" s="1" t="s">
        <v>649</v>
      </c>
      <c r="D448" s="1">
        <v>35</v>
      </c>
      <c r="E448" s="1">
        <v>30</v>
      </c>
      <c r="F448" s="1">
        <v>18</v>
      </c>
    </row>
    <row r="449" spans="2:6" x14ac:dyDescent="0.25">
      <c r="B449" s="1" t="s">
        <v>650</v>
      </c>
      <c r="D449" s="1" t="s">
        <v>59</v>
      </c>
      <c r="E449" s="1">
        <v>0</v>
      </c>
      <c r="F449" s="1">
        <v>1</v>
      </c>
    </row>
    <row r="450" spans="2:6" x14ac:dyDescent="0.25">
      <c r="B450" s="1" t="s">
        <v>651</v>
      </c>
      <c r="D450" s="1" t="s">
        <v>98</v>
      </c>
      <c r="E450" s="1" t="s">
        <v>178</v>
      </c>
      <c r="F450" s="1" t="s">
        <v>152</v>
      </c>
    </row>
    <row r="451" spans="2:6" x14ac:dyDescent="0.25">
      <c r="B451" s="1" t="s">
        <v>652</v>
      </c>
      <c r="D451" s="1" t="s">
        <v>89</v>
      </c>
      <c r="E451" s="1" t="s">
        <v>145</v>
      </c>
      <c r="F451" s="1" t="s">
        <v>112</v>
      </c>
    </row>
    <row r="452" spans="2:6" x14ac:dyDescent="0.25">
      <c r="B452" s="1" t="s">
        <v>653</v>
      </c>
      <c r="D452" s="1" t="s">
        <v>30</v>
      </c>
      <c r="E452" s="1">
        <v>19</v>
      </c>
      <c r="F452" s="1" t="s">
        <v>166</v>
      </c>
    </row>
    <row r="453" spans="2:6" x14ac:dyDescent="0.25">
      <c r="B453" s="1" t="s">
        <v>654</v>
      </c>
      <c r="D453" s="1">
        <v>4</v>
      </c>
      <c r="E453" s="1">
        <v>11</v>
      </c>
      <c r="F453" s="1" t="s">
        <v>43</v>
      </c>
    </row>
    <row r="454" spans="2:6" x14ac:dyDescent="0.25">
      <c r="B454" s="1" t="s">
        <v>655</v>
      </c>
      <c r="D454" s="1" t="s">
        <v>166</v>
      </c>
      <c r="E454" s="1">
        <v>8</v>
      </c>
      <c r="F454" s="1" t="s">
        <v>37</v>
      </c>
    </row>
    <row r="455" spans="2:6" x14ac:dyDescent="0.25">
      <c r="B455" s="1" t="s">
        <v>656</v>
      </c>
      <c r="D455" s="1">
        <v>13</v>
      </c>
      <c r="E455" s="1">
        <v>75</v>
      </c>
      <c r="F455" s="1" t="s">
        <v>53</v>
      </c>
    </row>
    <row r="456" spans="2:6" x14ac:dyDescent="0.25">
      <c r="B456" s="1" t="s">
        <v>657</v>
      </c>
      <c r="D456" s="1">
        <v>5</v>
      </c>
      <c r="E456" s="1">
        <v>29</v>
      </c>
      <c r="F456" s="1" t="s">
        <v>23</v>
      </c>
    </row>
    <row r="457" spans="2:6" x14ac:dyDescent="0.25">
      <c r="B457" s="1" t="s">
        <v>658</v>
      </c>
      <c r="D457" s="1">
        <v>25</v>
      </c>
      <c r="E457" s="1">
        <v>0</v>
      </c>
      <c r="F457" s="1">
        <v>7</v>
      </c>
    </row>
    <row r="458" spans="2:6" x14ac:dyDescent="0.25">
      <c r="B458" s="1" t="s">
        <v>659</v>
      </c>
      <c r="D458" s="1">
        <v>21</v>
      </c>
      <c r="E458" s="1">
        <v>0</v>
      </c>
      <c r="F458" s="1" t="s">
        <v>32</v>
      </c>
    </row>
    <row r="459" spans="2:6" x14ac:dyDescent="0.25">
      <c r="B459" s="1" t="s">
        <v>660</v>
      </c>
      <c r="D459" s="1">
        <v>0</v>
      </c>
      <c r="E459" s="1">
        <v>100</v>
      </c>
      <c r="F459" s="1">
        <v>0</v>
      </c>
    </row>
    <row r="460" spans="2:6" x14ac:dyDescent="0.25">
      <c r="B460" s="1" t="s">
        <v>661</v>
      </c>
      <c r="D460" s="1">
        <v>0</v>
      </c>
      <c r="E460" s="1" t="s">
        <v>196</v>
      </c>
      <c r="F460" s="1">
        <v>0</v>
      </c>
    </row>
    <row r="461" spans="2:6" x14ac:dyDescent="0.25">
      <c r="B461" s="1" t="s">
        <v>662</v>
      </c>
      <c r="D461" s="1">
        <v>0</v>
      </c>
      <c r="E461" s="1" t="s">
        <v>197</v>
      </c>
      <c r="F461" s="1">
        <v>0</v>
      </c>
    </row>
    <row r="462" spans="2:6" x14ac:dyDescent="0.25">
      <c r="B462" s="1" t="s">
        <v>663</v>
      </c>
      <c r="D462" s="1" t="s">
        <v>44</v>
      </c>
      <c r="E462" s="1">
        <v>86</v>
      </c>
      <c r="F462" s="1">
        <v>0</v>
      </c>
    </row>
    <row r="463" spans="2:6" x14ac:dyDescent="0.25">
      <c r="B463" s="1" t="s">
        <v>664</v>
      </c>
      <c r="D463" s="1">
        <v>3</v>
      </c>
      <c r="E463" s="1" t="s">
        <v>198</v>
      </c>
      <c r="F463" s="1" t="s">
        <v>199</v>
      </c>
    </row>
    <row r="464" spans="2:6" x14ac:dyDescent="0.25">
      <c r="B464" s="1" t="s">
        <v>665</v>
      </c>
      <c r="D464" s="1">
        <v>2</v>
      </c>
      <c r="E464" s="1">
        <v>29</v>
      </c>
      <c r="F464" s="1" t="s">
        <v>36</v>
      </c>
    </row>
    <row r="465" spans="2:6" x14ac:dyDescent="0.25">
      <c r="B465" s="1" t="s">
        <v>666</v>
      </c>
      <c r="D465" s="1" t="s">
        <v>58</v>
      </c>
      <c r="E465" s="1">
        <v>45</v>
      </c>
      <c r="F465" s="1">
        <v>13</v>
      </c>
    </row>
    <row r="466" spans="2:6" x14ac:dyDescent="0.25">
      <c r="B466" s="1" t="s">
        <v>667</v>
      </c>
      <c r="D466" s="1" t="s">
        <v>96</v>
      </c>
      <c r="E466" s="1">
        <v>0</v>
      </c>
      <c r="F466" s="1">
        <v>4</v>
      </c>
    </row>
    <row r="467" spans="2:6" x14ac:dyDescent="0.25">
      <c r="B467" s="1" t="s">
        <v>668</v>
      </c>
      <c r="D467" s="1">
        <v>25</v>
      </c>
      <c r="E467" s="1">
        <v>0</v>
      </c>
      <c r="F467" s="1" t="s">
        <v>200</v>
      </c>
    </row>
    <row r="468" spans="2:6" x14ac:dyDescent="0.25">
      <c r="B468" s="1" t="s">
        <v>669</v>
      </c>
      <c r="D468" s="1" t="s">
        <v>108</v>
      </c>
      <c r="E468" s="1" t="s">
        <v>201</v>
      </c>
      <c r="F468" s="1" t="s">
        <v>60</v>
      </c>
    </row>
    <row r="469" spans="2:6" x14ac:dyDescent="0.25">
      <c r="B469" s="1" t="s">
        <v>670</v>
      </c>
      <c r="D469" s="1">
        <v>9</v>
      </c>
      <c r="E469" s="1" t="s">
        <v>202</v>
      </c>
      <c r="F469" s="1" t="s">
        <v>148</v>
      </c>
    </row>
    <row r="470" spans="2:6" x14ac:dyDescent="0.25">
      <c r="B470" s="1" t="s">
        <v>671</v>
      </c>
      <c r="D470" s="1">
        <v>0</v>
      </c>
      <c r="E470" s="1">
        <v>0</v>
      </c>
      <c r="F470" s="1">
        <v>0</v>
      </c>
    </row>
    <row r="471" spans="2:6" x14ac:dyDescent="0.25">
      <c r="B471" s="1" t="s">
        <v>672</v>
      </c>
      <c r="D471" s="1">
        <v>1</v>
      </c>
      <c r="E471" s="1" t="s">
        <v>166</v>
      </c>
      <c r="F471" s="1" t="s">
        <v>35</v>
      </c>
    </row>
    <row r="472" spans="2:6" x14ac:dyDescent="0.25">
      <c r="B472" s="1" t="s">
        <v>673</v>
      </c>
      <c r="D472" s="1">
        <v>18</v>
      </c>
      <c r="E472" s="1">
        <v>1</v>
      </c>
      <c r="F472" s="1">
        <v>2</v>
      </c>
    </row>
    <row r="473" spans="2:6" x14ac:dyDescent="0.25">
      <c r="B473" s="1" t="s">
        <v>674</v>
      </c>
      <c r="D473" s="1" t="s">
        <v>168</v>
      </c>
      <c r="E473" s="1">
        <v>0</v>
      </c>
      <c r="F473" s="1" t="s">
        <v>187</v>
      </c>
    </row>
    <row r="474" spans="2:6" x14ac:dyDescent="0.25">
      <c r="B474" s="1" t="s">
        <v>675</v>
      </c>
      <c r="D474" s="1">
        <v>18</v>
      </c>
      <c r="E474" s="1">
        <v>0</v>
      </c>
      <c r="F474" s="1">
        <v>3</v>
      </c>
    </row>
    <row r="475" spans="2:6" x14ac:dyDescent="0.25">
      <c r="B475" s="1" t="s">
        <v>676</v>
      </c>
      <c r="D475" s="1">
        <v>16</v>
      </c>
      <c r="E475" s="1">
        <v>0</v>
      </c>
      <c r="F475" s="1">
        <v>6</v>
      </c>
    </row>
    <row r="476" spans="2:6" x14ac:dyDescent="0.25">
      <c r="B476" s="1" t="s">
        <v>677</v>
      </c>
      <c r="D476" s="1">
        <v>0</v>
      </c>
      <c r="E476" s="1" t="s">
        <v>26</v>
      </c>
      <c r="F476" s="1">
        <v>0</v>
      </c>
    </row>
    <row r="477" spans="2:6" x14ac:dyDescent="0.25">
      <c r="B477" s="1" t="s">
        <v>678</v>
      </c>
      <c r="D477" s="1">
        <v>0</v>
      </c>
      <c r="E477" s="1" t="s">
        <v>53</v>
      </c>
      <c r="F477" s="1">
        <v>0</v>
      </c>
    </row>
    <row r="478" spans="2:6" x14ac:dyDescent="0.25">
      <c r="B478" s="1" t="s">
        <v>679</v>
      </c>
      <c r="D478" s="1">
        <v>0</v>
      </c>
      <c r="E478" s="1" t="s">
        <v>37</v>
      </c>
      <c r="F478" s="1">
        <v>0</v>
      </c>
    </row>
    <row r="479" spans="2:6" x14ac:dyDescent="0.25">
      <c r="B479" s="1" t="s">
        <v>680</v>
      </c>
      <c r="D479" s="1">
        <v>0</v>
      </c>
      <c r="E479" s="1">
        <v>1</v>
      </c>
      <c r="F479" s="1">
        <v>0</v>
      </c>
    </row>
    <row r="480" spans="2:6" x14ac:dyDescent="0.25">
      <c r="B480" s="1" t="s">
        <v>681</v>
      </c>
      <c r="D480" s="1" t="s">
        <v>204</v>
      </c>
      <c r="E480" s="1" t="s">
        <v>203</v>
      </c>
      <c r="F480" s="1" t="s">
        <v>205</v>
      </c>
    </row>
    <row r="481" spans="2:6" x14ac:dyDescent="0.25">
      <c r="B481" s="1" t="s">
        <v>682</v>
      </c>
      <c r="D481" s="1">
        <v>0</v>
      </c>
      <c r="E481" s="1">
        <v>0</v>
      </c>
      <c r="F481" s="1">
        <v>0</v>
      </c>
    </row>
    <row r="482" spans="2:6" x14ac:dyDescent="0.25">
      <c r="B482" s="1" t="s">
        <v>683</v>
      </c>
      <c r="D482" s="1">
        <v>0</v>
      </c>
      <c r="E482" s="1" t="s">
        <v>206</v>
      </c>
      <c r="F482" s="1">
        <v>0</v>
      </c>
    </row>
    <row r="483" spans="2:6" x14ac:dyDescent="0.25">
      <c r="B483" s="1" t="s">
        <v>684</v>
      </c>
      <c r="D483" s="1">
        <v>3</v>
      </c>
      <c r="E483" s="1" t="s">
        <v>207</v>
      </c>
      <c r="F483" s="1" t="s">
        <v>162</v>
      </c>
    </row>
    <row r="484" spans="2:6" x14ac:dyDescent="0.25">
      <c r="B484" s="1" t="s">
        <v>685</v>
      </c>
      <c r="D484" s="1">
        <v>4</v>
      </c>
      <c r="E484" s="1" t="s">
        <v>141</v>
      </c>
      <c r="F484" s="1" t="s">
        <v>30</v>
      </c>
    </row>
  </sheetData>
  <mergeCells count="15">
    <mergeCell ref="B2:G4"/>
    <mergeCell ref="J2:O4"/>
    <mergeCell ref="J6:O6"/>
    <mergeCell ref="J22:O22"/>
    <mergeCell ref="J19:K20"/>
    <mergeCell ref="L90:O90"/>
    <mergeCell ref="J87:K88"/>
    <mergeCell ref="J27:K28"/>
    <mergeCell ref="J82:O82"/>
    <mergeCell ref="J57:O57"/>
    <mergeCell ref="J30:O30"/>
    <mergeCell ref="J47:O47"/>
    <mergeCell ref="J52:K53"/>
    <mergeCell ref="J44:K45"/>
    <mergeCell ref="J79:K80"/>
  </mergeCells>
  <phoneticPr fontId="18" type="noConversion"/>
  <dataValidations count="1">
    <dataValidation type="list" allowBlank="1" showInputMessage="1" showErrorMessage="1" sqref="J84:J86 J32:J43 J59:J78 J49:J50 J24:J26 J8:J18" xr:uid="{00000000-0002-0000-0000-000000000000}">
      <formula1>$B$7:$B$104</formula1>
    </dataValidation>
  </dataValidations>
  <pageMargins left="0.78740157499999996" right="0.78740157499999996" top="0.984251969" bottom="0.984251969" header="0.5" footer="0.5"/>
  <pageSetup paperSize="9" orientation="portrait" horizontalDpi="4294967292" verticalDpi="4294967292"/>
  <headerFooter alignWithMargins="0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9" r:id="rId3" name="Button 5">
              <controlPr defaultSize="0" print="0" autoFill="0" autoPict="0" macro="[0]!supprimer">
                <anchor moveWithCells="1" sizeWithCells="1">
                  <from>
                    <xdr:col>16</xdr:col>
                    <xdr:colOff>85725</xdr:colOff>
                    <xdr:row>3</xdr:row>
                    <xdr:rowOff>114300</xdr:rowOff>
                  </from>
                  <to>
                    <xdr:col>17</xdr:col>
                    <xdr:colOff>657225</xdr:colOff>
                    <xdr:row>13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0" r:id="rId4" name="Button 6">
              <controlPr defaultSize="0" print="0" autoFill="0" autoPict="0" macro="[0]!Macro7">
                <anchor moveWithCells="1" sizeWithCells="1">
                  <from>
                    <xdr:col>16</xdr:col>
                    <xdr:colOff>85725</xdr:colOff>
                    <xdr:row>15</xdr:row>
                    <xdr:rowOff>190500</xdr:rowOff>
                  </from>
                  <to>
                    <xdr:col>17</xdr:col>
                    <xdr:colOff>723900</xdr:colOff>
                    <xdr:row>24</xdr:row>
                    <xdr:rowOff>200025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1" r:id="rId5" name="Button 7">
              <controlPr defaultSize="0" print="0" autoFill="0" autoPict="0" macro="[0]!Màj">
                <anchor moveWithCells="1" sizeWithCells="1">
                  <from>
                    <xdr:col>9</xdr:col>
                    <xdr:colOff>47625</xdr:colOff>
                    <xdr:row>90</xdr:row>
                    <xdr:rowOff>38100</xdr:rowOff>
                  </from>
                  <to>
                    <xdr:col>9</xdr:col>
                    <xdr:colOff>771525</xdr:colOff>
                    <xdr:row>91</xdr:row>
                    <xdr:rowOff>180975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B3:J119"/>
  <sheetViews>
    <sheetView tabSelected="1" workbookViewId="0">
      <selection activeCell="C4" sqref="C4"/>
    </sheetView>
  </sheetViews>
  <sheetFormatPr baseColWidth="10" defaultRowHeight="12.75" x14ac:dyDescent="0.2"/>
  <cols>
    <col min="6" max="6" width="12.42578125" bestFit="1" customWidth="1"/>
  </cols>
  <sheetData>
    <row r="3" spans="2:10" ht="15.75" x14ac:dyDescent="0.25">
      <c r="B3" s="64" t="s">
        <v>686</v>
      </c>
      <c r="C3" s="34" t="s">
        <v>10</v>
      </c>
      <c r="D3" s="34" t="s">
        <v>11</v>
      </c>
      <c r="E3" s="34" t="s">
        <v>12</v>
      </c>
      <c r="F3" s="34" t="s">
        <v>13</v>
      </c>
      <c r="G3" s="34" t="s">
        <v>687</v>
      </c>
      <c r="H3" s="34" t="s">
        <v>688</v>
      </c>
      <c r="I3" s="34" t="s">
        <v>689</v>
      </c>
      <c r="J3" s="34"/>
    </row>
    <row r="4" spans="2:10" ht="15.75" x14ac:dyDescent="0.25">
      <c r="B4" s="65">
        <f ca="1">TODAY()</f>
        <v>43947</v>
      </c>
      <c r="C4" s="19">
        <v>14.944000000000001</v>
      </c>
      <c r="D4" s="19">
        <v>27.141000000000002</v>
      </c>
      <c r="E4" s="19">
        <v>4.5040000000000004</v>
      </c>
      <c r="F4" s="66">
        <v>208.39600000000002</v>
      </c>
    </row>
    <row r="5" spans="2:10" ht="15.75" x14ac:dyDescent="0.25">
      <c r="B5" s="65">
        <f ca="1">+B4+1</f>
        <v>43948</v>
      </c>
      <c r="C5" s="19"/>
      <c r="D5" s="19"/>
      <c r="E5" s="19"/>
      <c r="F5" s="66"/>
    </row>
    <row r="6" spans="2:10" ht="15.75" x14ac:dyDescent="0.25">
      <c r="B6" s="65">
        <f t="shared" ref="B6:B43" ca="1" si="0">+B5+1</f>
        <v>43949</v>
      </c>
      <c r="C6" s="19"/>
      <c r="D6" s="19"/>
      <c r="E6" s="19"/>
      <c r="F6" s="66"/>
    </row>
    <row r="7" spans="2:10" ht="15.75" x14ac:dyDescent="0.25">
      <c r="B7" s="65">
        <f t="shared" ca="1" si="0"/>
        <v>43950</v>
      </c>
      <c r="C7" s="19"/>
      <c r="D7" s="19"/>
      <c r="E7" s="19"/>
      <c r="F7" s="66"/>
    </row>
    <row r="8" spans="2:10" ht="15.75" x14ac:dyDescent="0.25">
      <c r="B8" s="65">
        <f t="shared" ca="1" si="0"/>
        <v>43951</v>
      </c>
      <c r="C8" s="19"/>
      <c r="D8" s="19"/>
      <c r="E8" s="19"/>
      <c r="F8" s="66"/>
    </row>
    <row r="9" spans="2:10" ht="15.75" x14ac:dyDescent="0.25">
      <c r="B9" s="65">
        <f t="shared" ca="1" si="0"/>
        <v>43952</v>
      </c>
      <c r="C9" s="19"/>
      <c r="D9" s="19"/>
      <c r="E9" s="19"/>
      <c r="F9" s="66"/>
    </row>
    <row r="10" spans="2:10" ht="15.75" x14ac:dyDescent="0.25">
      <c r="B10" s="65">
        <f t="shared" ca="1" si="0"/>
        <v>43953</v>
      </c>
      <c r="C10" s="19"/>
      <c r="D10" s="19"/>
      <c r="E10" s="19"/>
      <c r="F10" s="66"/>
    </row>
    <row r="11" spans="2:10" ht="15.75" x14ac:dyDescent="0.25">
      <c r="B11" s="65">
        <f t="shared" ca="1" si="0"/>
        <v>43954</v>
      </c>
      <c r="C11" s="19"/>
      <c r="D11" s="19"/>
      <c r="E11" s="19"/>
      <c r="F11" s="66"/>
    </row>
    <row r="12" spans="2:10" ht="15.75" x14ac:dyDescent="0.25">
      <c r="B12" s="65">
        <f t="shared" ca="1" si="0"/>
        <v>43955</v>
      </c>
      <c r="C12" s="19"/>
      <c r="D12" s="19"/>
      <c r="E12" s="19"/>
      <c r="F12" s="66"/>
    </row>
    <row r="13" spans="2:10" ht="15.75" x14ac:dyDescent="0.25">
      <c r="B13" s="65">
        <f t="shared" ca="1" si="0"/>
        <v>43956</v>
      </c>
      <c r="C13" s="19"/>
      <c r="D13" s="19"/>
      <c r="E13" s="19"/>
      <c r="F13" s="66"/>
    </row>
    <row r="14" spans="2:10" ht="15.75" x14ac:dyDescent="0.25">
      <c r="B14" s="65">
        <f t="shared" ca="1" si="0"/>
        <v>43957</v>
      </c>
      <c r="C14" s="19"/>
      <c r="D14" s="19"/>
      <c r="E14" s="19"/>
      <c r="F14" s="66"/>
    </row>
    <row r="15" spans="2:10" ht="15.75" x14ac:dyDescent="0.25">
      <c r="B15" s="65">
        <f t="shared" ca="1" si="0"/>
        <v>43958</v>
      </c>
      <c r="C15" s="19"/>
      <c r="D15" s="19"/>
      <c r="E15" s="19"/>
      <c r="F15" s="66"/>
    </row>
    <row r="16" spans="2:10" ht="15.75" x14ac:dyDescent="0.25">
      <c r="B16" s="65">
        <f t="shared" ca="1" si="0"/>
        <v>43959</v>
      </c>
      <c r="C16" s="19"/>
      <c r="D16" s="19"/>
      <c r="E16" s="19"/>
      <c r="F16" s="66"/>
    </row>
    <row r="17" spans="2:6" ht="15.75" x14ac:dyDescent="0.25">
      <c r="B17" s="65">
        <f t="shared" ca="1" si="0"/>
        <v>43960</v>
      </c>
      <c r="C17" s="19"/>
      <c r="D17" s="19"/>
      <c r="E17" s="19"/>
      <c r="F17" s="66"/>
    </row>
    <row r="18" spans="2:6" ht="15.75" x14ac:dyDescent="0.25">
      <c r="B18" s="65">
        <f t="shared" ca="1" si="0"/>
        <v>43961</v>
      </c>
      <c r="C18" s="19"/>
      <c r="D18" s="19"/>
      <c r="E18" s="19"/>
      <c r="F18" s="66"/>
    </row>
    <row r="19" spans="2:6" ht="15.75" x14ac:dyDescent="0.25">
      <c r="B19" s="65">
        <f t="shared" ca="1" si="0"/>
        <v>43962</v>
      </c>
      <c r="C19" s="19"/>
      <c r="D19" s="19"/>
      <c r="E19" s="19"/>
      <c r="F19" s="66"/>
    </row>
    <row r="20" spans="2:6" ht="15.75" x14ac:dyDescent="0.25">
      <c r="B20" s="65">
        <f t="shared" ca="1" si="0"/>
        <v>43963</v>
      </c>
      <c r="C20" s="19"/>
      <c r="D20" s="19"/>
      <c r="E20" s="19"/>
      <c r="F20" s="66"/>
    </row>
    <row r="21" spans="2:6" ht="15.75" x14ac:dyDescent="0.25">
      <c r="B21" s="65">
        <f t="shared" ca="1" si="0"/>
        <v>43964</v>
      </c>
      <c r="C21" s="19"/>
      <c r="D21" s="19"/>
      <c r="E21" s="19"/>
      <c r="F21" s="66"/>
    </row>
    <row r="22" spans="2:6" ht="15.75" x14ac:dyDescent="0.25">
      <c r="B22" s="65">
        <f t="shared" ca="1" si="0"/>
        <v>43965</v>
      </c>
      <c r="C22" s="19"/>
      <c r="D22" s="19"/>
      <c r="E22" s="19"/>
      <c r="F22" s="66"/>
    </row>
    <row r="23" spans="2:6" ht="15.75" x14ac:dyDescent="0.25">
      <c r="B23" s="65">
        <f t="shared" ca="1" si="0"/>
        <v>43966</v>
      </c>
      <c r="C23" s="19"/>
      <c r="D23" s="19"/>
      <c r="E23" s="19"/>
      <c r="F23" s="66"/>
    </row>
    <row r="24" spans="2:6" ht="15.75" x14ac:dyDescent="0.25">
      <c r="B24" s="65">
        <f t="shared" ca="1" si="0"/>
        <v>43967</v>
      </c>
      <c r="C24" s="19"/>
      <c r="D24" s="19"/>
      <c r="E24" s="19"/>
      <c r="F24" s="66"/>
    </row>
    <row r="25" spans="2:6" ht="15.75" x14ac:dyDescent="0.25">
      <c r="B25" s="65">
        <f t="shared" ca="1" si="0"/>
        <v>43968</v>
      </c>
      <c r="C25" s="19"/>
      <c r="D25" s="19"/>
      <c r="E25" s="19"/>
      <c r="F25" s="66"/>
    </row>
    <row r="26" spans="2:6" ht="15.75" x14ac:dyDescent="0.25">
      <c r="B26" s="65">
        <f t="shared" ca="1" si="0"/>
        <v>43969</v>
      </c>
      <c r="C26" s="19"/>
      <c r="D26" s="19"/>
      <c r="E26" s="19"/>
      <c r="F26" s="66"/>
    </row>
    <row r="27" spans="2:6" ht="15.75" x14ac:dyDescent="0.25">
      <c r="B27" s="65">
        <f t="shared" ca="1" si="0"/>
        <v>43970</v>
      </c>
      <c r="C27" s="19"/>
      <c r="D27" s="19"/>
      <c r="E27" s="19"/>
      <c r="F27" s="66"/>
    </row>
    <row r="28" spans="2:6" ht="15.75" x14ac:dyDescent="0.25">
      <c r="B28" s="65">
        <f t="shared" ca="1" si="0"/>
        <v>43971</v>
      </c>
      <c r="C28" s="19"/>
      <c r="D28" s="19"/>
      <c r="E28" s="19"/>
      <c r="F28" s="66"/>
    </row>
    <row r="29" spans="2:6" ht="15.75" x14ac:dyDescent="0.25">
      <c r="B29" s="65">
        <f t="shared" ca="1" si="0"/>
        <v>43972</v>
      </c>
      <c r="C29" s="19"/>
      <c r="D29" s="19"/>
      <c r="E29" s="19"/>
      <c r="F29" s="66"/>
    </row>
    <row r="30" spans="2:6" ht="15.75" x14ac:dyDescent="0.25">
      <c r="B30" s="65">
        <f t="shared" ca="1" si="0"/>
        <v>43973</v>
      </c>
      <c r="C30" s="19"/>
      <c r="D30" s="19"/>
      <c r="E30" s="19"/>
      <c r="F30" s="66"/>
    </row>
    <row r="31" spans="2:6" ht="15.75" x14ac:dyDescent="0.25">
      <c r="B31" s="65">
        <f t="shared" ca="1" si="0"/>
        <v>43974</v>
      </c>
      <c r="C31" s="19"/>
      <c r="D31" s="19"/>
      <c r="E31" s="19"/>
      <c r="F31" s="66"/>
    </row>
    <row r="32" spans="2:6" ht="15.75" x14ac:dyDescent="0.25">
      <c r="B32" s="65">
        <f t="shared" ca="1" si="0"/>
        <v>43975</v>
      </c>
      <c r="C32" s="19"/>
      <c r="D32" s="19"/>
      <c r="E32" s="19"/>
      <c r="F32" s="66"/>
    </row>
    <row r="33" spans="2:6" ht="15.75" x14ac:dyDescent="0.25">
      <c r="B33" s="65">
        <f t="shared" ca="1" si="0"/>
        <v>43976</v>
      </c>
      <c r="C33" s="19"/>
      <c r="D33" s="19"/>
      <c r="E33" s="19"/>
      <c r="F33" s="66"/>
    </row>
    <row r="34" spans="2:6" ht="15.75" x14ac:dyDescent="0.25">
      <c r="B34" s="65">
        <f t="shared" ca="1" si="0"/>
        <v>43977</v>
      </c>
      <c r="C34" s="19"/>
      <c r="D34" s="19"/>
      <c r="E34" s="19"/>
      <c r="F34" s="66"/>
    </row>
    <row r="35" spans="2:6" ht="15.75" x14ac:dyDescent="0.25">
      <c r="B35" s="65">
        <f t="shared" ca="1" si="0"/>
        <v>43978</v>
      </c>
      <c r="C35" s="19"/>
      <c r="D35" s="19"/>
      <c r="E35" s="19"/>
      <c r="F35" s="66"/>
    </row>
    <row r="36" spans="2:6" ht="15.75" x14ac:dyDescent="0.25">
      <c r="B36" s="65">
        <f t="shared" ca="1" si="0"/>
        <v>43979</v>
      </c>
      <c r="C36" s="19"/>
      <c r="D36" s="19"/>
      <c r="E36" s="19"/>
      <c r="F36" s="66"/>
    </row>
    <row r="37" spans="2:6" ht="15.75" x14ac:dyDescent="0.25">
      <c r="B37" s="65">
        <f t="shared" ca="1" si="0"/>
        <v>43980</v>
      </c>
      <c r="C37" s="19"/>
      <c r="D37" s="19"/>
      <c r="E37" s="19"/>
      <c r="F37" s="66"/>
    </row>
    <row r="38" spans="2:6" ht="15.75" x14ac:dyDescent="0.25">
      <c r="B38" s="65">
        <f t="shared" ca="1" si="0"/>
        <v>43981</v>
      </c>
      <c r="C38" s="19"/>
      <c r="D38" s="19"/>
      <c r="E38" s="19"/>
      <c r="F38" s="66"/>
    </row>
    <row r="39" spans="2:6" ht="15.75" x14ac:dyDescent="0.25">
      <c r="B39" s="65">
        <f t="shared" ca="1" si="0"/>
        <v>43982</v>
      </c>
      <c r="C39" s="19"/>
      <c r="D39" s="19"/>
      <c r="E39" s="19"/>
      <c r="F39" s="66"/>
    </row>
    <row r="40" spans="2:6" ht="15.75" x14ac:dyDescent="0.25">
      <c r="B40" s="65">
        <f t="shared" ca="1" si="0"/>
        <v>43983</v>
      </c>
      <c r="C40" s="19"/>
      <c r="D40" s="19"/>
      <c r="E40" s="19"/>
      <c r="F40" s="66"/>
    </row>
    <row r="41" spans="2:6" ht="15.75" x14ac:dyDescent="0.25">
      <c r="B41" s="65">
        <f t="shared" ca="1" si="0"/>
        <v>43984</v>
      </c>
      <c r="C41" s="19"/>
      <c r="D41" s="19"/>
      <c r="E41" s="19"/>
      <c r="F41" s="66"/>
    </row>
    <row r="42" spans="2:6" ht="15.75" x14ac:dyDescent="0.25">
      <c r="B42" s="65">
        <f t="shared" ca="1" si="0"/>
        <v>43985</v>
      </c>
      <c r="C42" s="19"/>
      <c r="D42" s="19"/>
      <c r="E42" s="19"/>
      <c r="F42" s="66"/>
    </row>
    <row r="43" spans="2:6" ht="15.75" x14ac:dyDescent="0.25">
      <c r="B43" s="65">
        <f t="shared" ca="1" si="0"/>
        <v>43986</v>
      </c>
      <c r="C43" s="19"/>
      <c r="D43" s="19"/>
      <c r="E43" s="19"/>
      <c r="F43" s="66"/>
    </row>
    <row r="44" spans="2:6" x14ac:dyDescent="0.2">
      <c r="B44" s="65"/>
    </row>
    <row r="45" spans="2:6" x14ac:dyDescent="0.2">
      <c r="B45" s="65"/>
    </row>
    <row r="46" spans="2:6" x14ac:dyDescent="0.2">
      <c r="B46" s="65"/>
    </row>
    <row r="47" spans="2:6" x14ac:dyDescent="0.2">
      <c r="B47" s="65"/>
    </row>
    <row r="48" spans="2:6" x14ac:dyDescent="0.2">
      <c r="B48" s="65"/>
    </row>
    <row r="49" spans="2:2" x14ac:dyDescent="0.2">
      <c r="B49" s="65"/>
    </row>
    <row r="50" spans="2:2" x14ac:dyDescent="0.2">
      <c r="B50" s="65"/>
    </row>
    <row r="51" spans="2:2" x14ac:dyDescent="0.2">
      <c r="B51" s="65"/>
    </row>
    <row r="52" spans="2:2" x14ac:dyDescent="0.2">
      <c r="B52" s="65"/>
    </row>
    <row r="53" spans="2:2" x14ac:dyDescent="0.2">
      <c r="B53" s="65"/>
    </row>
    <row r="54" spans="2:2" x14ac:dyDescent="0.2">
      <c r="B54" s="65"/>
    </row>
    <row r="55" spans="2:2" x14ac:dyDescent="0.2">
      <c r="B55" s="65"/>
    </row>
    <row r="56" spans="2:2" x14ac:dyDescent="0.2">
      <c r="B56" s="65"/>
    </row>
    <row r="57" spans="2:2" x14ac:dyDescent="0.2">
      <c r="B57" s="65"/>
    </row>
    <row r="58" spans="2:2" x14ac:dyDescent="0.2">
      <c r="B58" s="65"/>
    </row>
    <row r="59" spans="2:2" x14ac:dyDescent="0.2">
      <c r="B59" s="65"/>
    </row>
    <row r="60" spans="2:2" x14ac:dyDescent="0.2">
      <c r="B60" s="65"/>
    </row>
    <row r="61" spans="2:2" x14ac:dyDescent="0.2">
      <c r="B61" s="65"/>
    </row>
    <row r="62" spans="2:2" x14ac:dyDescent="0.2">
      <c r="B62" s="65"/>
    </row>
    <row r="63" spans="2:2" x14ac:dyDescent="0.2">
      <c r="B63" s="65"/>
    </row>
    <row r="64" spans="2:2" x14ac:dyDescent="0.2">
      <c r="B64" s="65"/>
    </row>
    <row r="65" spans="2:2" x14ac:dyDescent="0.2">
      <c r="B65" s="65"/>
    </row>
    <row r="66" spans="2:2" x14ac:dyDescent="0.2">
      <c r="B66" s="65"/>
    </row>
    <row r="67" spans="2:2" x14ac:dyDescent="0.2">
      <c r="B67" s="65"/>
    </row>
    <row r="68" spans="2:2" x14ac:dyDescent="0.2">
      <c r="B68" s="65"/>
    </row>
    <row r="69" spans="2:2" x14ac:dyDescent="0.2">
      <c r="B69" s="65"/>
    </row>
    <row r="70" spans="2:2" x14ac:dyDescent="0.2">
      <c r="B70" s="65"/>
    </row>
    <row r="71" spans="2:2" x14ac:dyDescent="0.2">
      <c r="B71" s="65"/>
    </row>
    <row r="72" spans="2:2" x14ac:dyDescent="0.2">
      <c r="B72" s="65"/>
    </row>
    <row r="73" spans="2:2" x14ac:dyDescent="0.2">
      <c r="B73" s="65"/>
    </row>
    <row r="74" spans="2:2" x14ac:dyDescent="0.2">
      <c r="B74" s="65"/>
    </row>
    <row r="75" spans="2:2" x14ac:dyDescent="0.2">
      <c r="B75" s="65"/>
    </row>
    <row r="76" spans="2:2" x14ac:dyDescent="0.2">
      <c r="B76" s="65"/>
    </row>
    <row r="77" spans="2:2" x14ac:dyDescent="0.2">
      <c r="B77" s="65"/>
    </row>
    <row r="78" spans="2:2" x14ac:dyDescent="0.2">
      <c r="B78" s="65"/>
    </row>
    <row r="79" spans="2:2" x14ac:dyDescent="0.2">
      <c r="B79" s="65"/>
    </row>
    <row r="80" spans="2:2" x14ac:dyDescent="0.2">
      <c r="B80" s="65"/>
    </row>
    <row r="81" spans="2:2" x14ac:dyDescent="0.2">
      <c r="B81" s="65"/>
    </row>
    <row r="82" spans="2:2" x14ac:dyDescent="0.2">
      <c r="B82" s="65"/>
    </row>
    <row r="83" spans="2:2" x14ac:dyDescent="0.2">
      <c r="B83" s="65"/>
    </row>
    <row r="84" spans="2:2" x14ac:dyDescent="0.2">
      <c r="B84" s="65"/>
    </row>
    <row r="85" spans="2:2" x14ac:dyDescent="0.2">
      <c r="B85" s="65"/>
    </row>
    <row r="86" spans="2:2" x14ac:dyDescent="0.2">
      <c r="B86" s="65"/>
    </row>
    <row r="87" spans="2:2" x14ac:dyDescent="0.2">
      <c r="B87" s="65"/>
    </row>
    <row r="88" spans="2:2" x14ac:dyDescent="0.2">
      <c r="B88" s="65"/>
    </row>
    <row r="89" spans="2:2" x14ac:dyDescent="0.2">
      <c r="B89" s="65"/>
    </row>
    <row r="90" spans="2:2" x14ac:dyDescent="0.2">
      <c r="B90" s="65"/>
    </row>
    <row r="91" spans="2:2" x14ac:dyDescent="0.2">
      <c r="B91" s="65"/>
    </row>
    <row r="92" spans="2:2" x14ac:dyDescent="0.2">
      <c r="B92" s="65"/>
    </row>
    <row r="93" spans="2:2" x14ac:dyDescent="0.2">
      <c r="B93" s="65"/>
    </row>
    <row r="94" spans="2:2" x14ac:dyDescent="0.2">
      <c r="B94" s="65"/>
    </row>
    <row r="95" spans="2:2" x14ac:dyDescent="0.2">
      <c r="B95" s="65"/>
    </row>
    <row r="96" spans="2:2" x14ac:dyDescent="0.2">
      <c r="B96" s="65"/>
    </row>
    <row r="97" spans="2:2" x14ac:dyDescent="0.2">
      <c r="B97" s="65"/>
    </row>
    <row r="98" spans="2:2" x14ac:dyDescent="0.2">
      <c r="B98" s="65"/>
    </row>
    <row r="99" spans="2:2" x14ac:dyDescent="0.2">
      <c r="B99" s="65"/>
    </row>
    <row r="100" spans="2:2" x14ac:dyDescent="0.2">
      <c r="B100" s="65"/>
    </row>
    <row r="101" spans="2:2" x14ac:dyDescent="0.2">
      <c r="B101" s="65"/>
    </row>
    <row r="102" spans="2:2" x14ac:dyDescent="0.2">
      <c r="B102" s="65"/>
    </row>
    <row r="103" spans="2:2" x14ac:dyDescent="0.2">
      <c r="B103" s="65"/>
    </row>
    <row r="104" spans="2:2" x14ac:dyDescent="0.2">
      <c r="B104" s="65"/>
    </row>
    <row r="105" spans="2:2" x14ac:dyDescent="0.2">
      <c r="B105" s="65"/>
    </row>
    <row r="106" spans="2:2" x14ac:dyDescent="0.2">
      <c r="B106" s="65"/>
    </row>
    <row r="107" spans="2:2" x14ac:dyDescent="0.2">
      <c r="B107" s="65"/>
    </row>
    <row r="108" spans="2:2" x14ac:dyDescent="0.2">
      <c r="B108" s="65"/>
    </row>
    <row r="109" spans="2:2" x14ac:dyDescent="0.2">
      <c r="B109" s="65"/>
    </row>
    <row r="110" spans="2:2" x14ac:dyDescent="0.2">
      <c r="B110" s="65"/>
    </row>
    <row r="111" spans="2:2" x14ac:dyDescent="0.2">
      <c r="B111" s="65"/>
    </row>
    <row r="112" spans="2:2" x14ac:dyDescent="0.2">
      <c r="B112" s="65"/>
    </row>
    <row r="113" spans="2:2" x14ac:dyDescent="0.2">
      <c r="B113" s="65"/>
    </row>
    <row r="114" spans="2:2" x14ac:dyDescent="0.2">
      <c r="B114" s="65"/>
    </row>
    <row r="115" spans="2:2" x14ac:dyDescent="0.2">
      <c r="B115" s="65"/>
    </row>
    <row r="116" spans="2:2" x14ac:dyDescent="0.2">
      <c r="B116" s="65"/>
    </row>
    <row r="117" spans="2:2" x14ac:dyDescent="0.2">
      <c r="B117" s="65"/>
    </row>
    <row r="118" spans="2:2" x14ac:dyDescent="0.2">
      <c r="B118" s="65"/>
    </row>
    <row r="119" spans="2:2" x14ac:dyDescent="0.2">
      <c r="B119" s="65"/>
    </row>
  </sheetData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3" name="Button 1">
              <controlPr defaultSize="0" print="0" autoFill="0" autoPict="0" macro="[0]!Màj">
                <anchor moveWithCells="1" sizeWithCells="1">
                  <from>
                    <xdr:col>9</xdr:col>
                    <xdr:colOff>609600</xdr:colOff>
                    <xdr:row>1</xdr:row>
                    <xdr:rowOff>85725</xdr:rowOff>
                  </from>
                  <to>
                    <xdr:col>10</xdr:col>
                    <xdr:colOff>571500</xdr:colOff>
                    <xdr:row>3</xdr:row>
                    <xdr:rowOff>66675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Bilan</vt:lpstr>
      <vt:lpstr>Resultat 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STD</dc:creator>
  <cp:lastModifiedBy>jp</cp:lastModifiedBy>
  <dcterms:created xsi:type="dcterms:W3CDTF">2012-08-08T16:54:30Z</dcterms:created>
  <dcterms:modified xsi:type="dcterms:W3CDTF">2020-04-26T15:56:57Z</dcterms:modified>
</cp:coreProperties>
</file>