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F5E21E7C-4020-4ED2-B6A2-E08A4A9E3B35}" xr6:coauthVersionLast="45" xr6:coauthVersionMax="45" xr10:uidLastSave="{00000000-0000-0000-0000-000000000000}"/>
  <bookViews>
    <workbookView xWindow="-120" yWindow="-120" windowWidth="24240" windowHeight="13140" xr2:uid="{45FB02B2-2A5C-4F65-B458-173F49FC9D56}"/>
  </bookViews>
  <sheets>
    <sheet name="DONNEES FACTURATION" sheetId="1" r:id="rId1"/>
    <sheet name="Modèle" sheetId="5" r:id="rId2"/>
    <sheet name="Adresse Clients" sheetId="3" r:id="rId3"/>
    <sheet name="Grille Tarifaire" sheetId="4" r:id="rId4"/>
    <sheet name="FA20-176" sheetId="16" r:id="rId5"/>
  </sheets>
  <externalReferences>
    <externalReference r:id="rId6"/>
  </externalReferences>
  <definedNames>
    <definedName name="A_COMPLETER">[1]FORMULAIRE!$F$1,[1]FORMULAIRE!$J$1,[1]FORMULAIRE!$D$3,[1]FORMULAIRE!$C$5,[1]FORMULAIRE!$C$6,[1]FORMULAIRE!$D$7,[1]FORMULAIRE!$B$9,[1]FORMULAIRE!$F$9,[1]FORMULAIRE!$C$12,[1]FORMULAIRE!$C$13,[1]FORMULAIRE!$C$14,[1]FORMULAIRE!$C$15,[1]FORMULAIRE!$F$15,[1]FORMULAIRE!$C$16,[1]FORMULAIRE!$F$16,[1]FORMULAIRE!$C$17,[1]FORMULAIRE!$C$18,[1]FORMULAIRE!$E$18,[1]FORMULAIRE!$B$22,[1]FORMULAIRE!$E$22,[1]FORMULAIRE!$B$24,[1]FORMULAIRE!$E$24,[1]FORMULAIRE!$C$27,[1]FORMULAIRE!$E$27,[1]FORMULAIRE!$C$28,[1]FORMULAIRE!$D$28,[1]FORMULAIRE!$E$28,[1]FORMULAIRE!$F$28,[1]FORMULAIRE!$C$29,[1]FORMULAIRE!$E$29,[1]FORMULAIRE!$E$30,[1]FORMULAIRE!$C$30,[1]FORMULAIRE!$D$31,[1]FORMULAIRE!$C$31,[1]FORMULAIRE!$E$36,[1]FORMULAIRE!$E$37,[1]FORMULAIRE!$E$38,[1]FORMULAIRE!$E$39,[1]FORMULAIRE!$E$40,[1]FORMULAIRE!$E$41,[1]FORMULAIRE!$C$46,[1]FORMULAIRE!$D$46,[1]FORMULAIRE!$C$47,[1]FORMULAIRE!$D$47,[1]FORMULAIRE!$C$48,[1]FORMULAIRE!$D$48,[1]FORMULAIRE!$C$49,[1]FORMULAIRE!$D$49,[1]FORMULAIRE!$A$59,[1]FORMULAIRE!$C$51</definedName>
    <definedName name="A_COMPLETER2">[1]FORMULAIRE!$F$1,[1]FORMULAIRE!$C$5,[1]FORMULAIRE!$C$6,[1]FORMULAIRE!$D$7,[1]FORMULAIRE!$B$9,[1]FORMULAIRE!$F$9,[1]FORMULAIRE!$C$12,[1]FORMULAIRE!$C$13,[1]FORMULAIRE!$C$14,[1]FORMULAIRE!$C$15,[1]FORMULAIRE!$F$15,[1]FORMULAIRE!$C$16,[1]FORMULAIRE!$F$16,[1]FORMULAIRE!$C$17,[1]FORMULAIRE!$C$18,[1]FORMULAIRE!$E$18,[1]FORMULAIRE!$B$22,[1]FORMULAIRE!$E$22,[1]FORMULAIRE!$B$24,[1]FORMULAIRE!$E$24,[1]FORMULAIRE!$C$27,[1]FORMULAIRE!$E$27,[1]FORMULAIRE!$C$28,[1]FORMULAIRE!$D$28,[1]FORMULAIRE!$E$28,[1]FORMULAIRE!$F$28,[1]FORMULAIRE!$C$29,[1]FORMULAIRE!$E$29,[1]FORMULAIRE!$E$30,[1]FORMULAIRE!$C$30,[1]FORMULAIRE!$D$31,[1]FORMULAIRE!$C$31,[1]FORMULAIRE!$E$36,[1]FORMULAIRE!$E$37,[1]FORMULAIRE!$E$38,[1]FORMULAIRE!$E$39,[1]FORMULAIRE!$E$40,[1]FORMULAIRE!$E$41,[1]FORMULAIRE!$C$46,[1]FORMULAIRE!$D$46,[1]FORMULAIRE!$C$47,[1]FORMULAIRE!$D$47,[1]FORMULAIRE!$C$48,[1]FORMULAIRE!$D$48,[1]FORMULAIRE!$C$49,[1]FORMULAIRE!$D$49,[1]FORMULAIRE!$A$59,[1]FORMULAIRE!$C$51</definedName>
    <definedName name="DESTINATION2">#REF!</definedName>
    <definedName name="N°DE_FACTURE">OFFSET('DONNEES FACTURATION'!$A$2:$C$2,,,COUNTA('DONNEES FACTURATION'!$A:$A)-1)</definedName>
    <definedName name="_xlnm.Print_Area" localSheetId="4">'FA20-176'!$A$1:$F$47</definedName>
    <definedName name="_xlnm.Print_Area" localSheetId="1">Modèle!$A$1:$F$47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2" i="16" l="1"/>
  <c r="E41" i="16"/>
  <c r="F41" i="16" s="1"/>
  <c r="E40" i="16"/>
  <c r="E39" i="16"/>
  <c r="E38" i="16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F25" i="16" s="1"/>
  <c r="F24" i="16"/>
  <c r="E24" i="16"/>
  <c r="E23" i="16"/>
  <c r="F23" i="16" s="1"/>
  <c r="F22" i="16"/>
  <c r="E22" i="16"/>
  <c r="E21" i="16"/>
  <c r="F21" i="16" s="1"/>
  <c r="F20" i="16"/>
  <c r="E20" i="16"/>
  <c r="E19" i="16"/>
  <c r="F19" i="16" s="1"/>
  <c r="F18" i="16"/>
  <c r="E18" i="16"/>
  <c r="E17" i="16"/>
  <c r="F17" i="16" s="1"/>
  <c r="F16" i="16"/>
  <c r="E16" i="16"/>
  <c r="E15" i="16"/>
  <c r="F15" i="16" s="1"/>
  <c r="B1" i="16"/>
  <c r="B1" i="5"/>
  <c r="F43" i="16" l="1"/>
  <c r="B45" i="16" s="1"/>
  <c r="F44" i="16" s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" i="1"/>
  <c r="F42" i="5"/>
  <c r="E41" i="5"/>
  <c r="F41" i="5" s="1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F25" i="5" s="1"/>
  <c r="E24" i="5"/>
  <c r="F24" i="5" s="1"/>
  <c r="E23" i="5"/>
  <c r="F23" i="5" s="1"/>
  <c r="E22" i="5"/>
  <c r="F22" i="5" s="1"/>
  <c r="E21" i="5"/>
  <c r="F21" i="5" s="1"/>
  <c r="F20" i="5"/>
  <c r="E20" i="5"/>
  <c r="E19" i="5"/>
  <c r="F19" i="5" s="1"/>
  <c r="E18" i="5"/>
  <c r="F18" i="5" s="1"/>
  <c r="E17" i="5"/>
  <c r="F17" i="5" s="1"/>
  <c r="F16" i="5"/>
  <c r="E16" i="5"/>
  <c r="E15" i="5"/>
  <c r="F15" i="5" s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F43" i="5"/>
  <c r="B45" i="5" s="1"/>
  <c r="F44" i="5" s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26" i="1"/>
  <c r="C7" i="16" l="1"/>
  <c r="A11" i="16"/>
  <c r="D13" i="16"/>
  <c r="A10" i="16"/>
  <c r="C6" i="16"/>
  <c r="A9" i="16"/>
  <c r="C5" i="16"/>
  <c r="D13" i="5"/>
  <c r="A11" i="5"/>
  <c r="A10" i="5"/>
  <c r="A9" i="5"/>
  <c r="C7" i="5"/>
  <c r="C6" i="5"/>
  <c r="C5" i="5"/>
  <c r="I14" i="1"/>
  <c r="I15" i="1"/>
  <c r="I16" i="1"/>
  <c r="I17" i="1"/>
  <c r="I18" i="1"/>
  <c r="I19" i="1"/>
  <c r="I20" i="1"/>
  <c r="I21" i="1"/>
  <c r="I22" i="1"/>
  <c r="I23" i="1"/>
  <c r="I24" i="1"/>
  <c r="I25" i="1"/>
  <c r="I8" i="1"/>
  <c r="I9" i="1"/>
  <c r="I10" i="1"/>
  <c r="I11" i="1"/>
  <c r="I12" i="1"/>
  <c r="I13" i="1"/>
  <c r="I2" i="1"/>
  <c r="I3" i="1"/>
  <c r="I4" i="1"/>
  <c r="I5" i="1"/>
  <c r="I6" i="1"/>
  <c r="I7" i="1"/>
</calcChain>
</file>

<file path=xl/sharedStrings.xml><?xml version="1.0" encoding="utf-8"?>
<sst xmlns="http://schemas.openxmlformats.org/spreadsheetml/2006/main" count="680" uniqueCount="137">
  <si>
    <t>N°DE FACTURE</t>
  </si>
  <si>
    <t xml:space="preserve">Facturation au </t>
  </si>
  <si>
    <t>CLIENT</t>
  </si>
  <si>
    <t>CHANTIERS</t>
  </si>
  <si>
    <t>OBJECTIF DE MESURAGE</t>
  </si>
  <si>
    <t>REF ECHANTILLONS</t>
  </si>
  <si>
    <t>MOIS</t>
  </si>
  <si>
    <t xml:space="preserve">Tarif unitaire </t>
  </si>
  <si>
    <t>Tarif ht</t>
  </si>
  <si>
    <t xml:space="preserve">Déplacement </t>
  </si>
  <si>
    <t>TOTAL HT</t>
  </si>
  <si>
    <t>TVA</t>
  </si>
  <si>
    <t>TOTAL TTC</t>
  </si>
  <si>
    <t>Règlement à réception</t>
  </si>
  <si>
    <t>Client</t>
  </si>
  <si>
    <t>Adresse</t>
  </si>
  <si>
    <t>Code Postal / Ville</t>
  </si>
  <si>
    <t>3, RUE DE LA PORTE</t>
  </si>
  <si>
    <t>75001 PARIS</t>
  </si>
  <si>
    <t>4, RUE DE LA PORTE</t>
  </si>
  <si>
    <t>75002 PARIS</t>
  </si>
  <si>
    <t>5, RUE DE LA PORTE</t>
  </si>
  <si>
    <t>75003 PARIS</t>
  </si>
  <si>
    <t>6, RUE DE LA PORTE</t>
  </si>
  <si>
    <t>75004 PARIS</t>
  </si>
  <si>
    <t>7, RUE DE LA PORTE</t>
  </si>
  <si>
    <t>75005 PARIS</t>
  </si>
  <si>
    <t>8, RUE DE LA PORTE</t>
  </si>
  <si>
    <t>75006 PARIS</t>
  </si>
  <si>
    <t>Quantité</t>
  </si>
  <si>
    <t>20-112</t>
  </si>
  <si>
    <t>061218-04</t>
  </si>
  <si>
    <t>061218-01</t>
  </si>
  <si>
    <t>061218-02</t>
  </si>
  <si>
    <t>061218-06</t>
  </si>
  <si>
    <t>061219-04</t>
  </si>
  <si>
    <t>061219-07</t>
  </si>
  <si>
    <t>061219-08</t>
  </si>
  <si>
    <t>061218-07</t>
  </si>
  <si>
    <t>20-128</t>
  </si>
  <si>
    <t>061219-03</t>
  </si>
  <si>
    <t>20-132</t>
  </si>
  <si>
    <t>061219-12</t>
  </si>
  <si>
    <t>20-001</t>
  </si>
  <si>
    <t>290420-01</t>
  </si>
  <si>
    <t>20-004</t>
  </si>
  <si>
    <t>061219-16</t>
  </si>
  <si>
    <t>061219-18</t>
  </si>
  <si>
    <t>061219-19</t>
  </si>
  <si>
    <t>061219-20</t>
  </si>
  <si>
    <t>061219-21</t>
  </si>
  <si>
    <t>061219-22</t>
  </si>
  <si>
    <t>061219-23</t>
  </si>
  <si>
    <t>061219-24</t>
  </si>
  <si>
    <t>061219-25</t>
  </si>
  <si>
    <t>061219-26</t>
  </si>
  <si>
    <t>061219-27</t>
  </si>
  <si>
    <t>20-014</t>
  </si>
  <si>
    <t>061218-08</t>
  </si>
  <si>
    <t>151218-48</t>
  </si>
  <si>
    <t/>
  </si>
  <si>
    <t>Client 1</t>
  </si>
  <si>
    <t>juillet 2018</t>
  </si>
  <si>
    <t>TARTAMPION</t>
  </si>
  <si>
    <t>décembre 2018</t>
  </si>
  <si>
    <t>ABECEDAIRE</t>
  </si>
  <si>
    <t>décembre 2019</t>
  </si>
  <si>
    <t>PIROLYSE</t>
  </si>
  <si>
    <t>Client 2</t>
  </si>
  <si>
    <t>Client 3</t>
  </si>
  <si>
    <t>Client 4</t>
  </si>
  <si>
    <t>avril 2020</t>
  </si>
  <si>
    <t>CHATILLON</t>
  </si>
  <si>
    <t>Client 5</t>
  </si>
  <si>
    <t>Client 6</t>
  </si>
  <si>
    <t>décembre 2022</t>
  </si>
  <si>
    <t>décembre 2030</t>
  </si>
  <si>
    <t>décembre 2020</t>
  </si>
  <si>
    <t>Tarif mensuel par prestation</t>
  </si>
  <si>
    <t>TYPE DE MESURE</t>
  </si>
  <si>
    <t>TARIF UNITAIRE</t>
  </si>
  <si>
    <t>PYROLISE</t>
  </si>
  <si>
    <t>REF. ECHANTILLONS</t>
  </si>
  <si>
    <t>TYPES DE MESURES</t>
  </si>
  <si>
    <t>FA20-152</t>
  </si>
  <si>
    <t>CP VILLES</t>
  </si>
  <si>
    <t>RUE</t>
  </si>
  <si>
    <t>94000 VITRY</t>
  </si>
  <si>
    <t>SARCELLE</t>
  </si>
  <si>
    <t>15 rue des 3 Fontaines</t>
  </si>
  <si>
    <t>AUBERVILLIERS 93000</t>
  </si>
  <si>
    <t>75118 PARIS</t>
  </si>
  <si>
    <t xml:space="preserve">6 rue du Square </t>
  </si>
  <si>
    <t>92130 ISSY LES MOULINEAUX</t>
  </si>
  <si>
    <t>94400 VITRY</t>
  </si>
  <si>
    <t>26 Rue du Pigeon</t>
  </si>
  <si>
    <t>18 rue du Pharaon</t>
  </si>
  <si>
    <t>19 rue du Pharaon</t>
  </si>
  <si>
    <t>20 rue du Pharaon</t>
  </si>
  <si>
    <t>21 rue du Pharaon</t>
  </si>
  <si>
    <t>22 rue du Pharaon</t>
  </si>
  <si>
    <t>23 rue du Pharaon</t>
  </si>
  <si>
    <t>24 rue du Pharaon</t>
  </si>
  <si>
    <t>25 rue du Pharaon</t>
  </si>
  <si>
    <t>26 rue du Pharaon</t>
  </si>
  <si>
    <t>27 rue du Pharaon</t>
  </si>
  <si>
    <t>28 rue du Pharaon</t>
  </si>
  <si>
    <t>27 Rue du Pigeon</t>
  </si>
  <si>
    <t>28 Rue du Pigeon</t>
  </si>
  <si>
    <t>29 Rue du Pigeon</t>
  </si>
  <si>
    <t>30 Rue du Pigeon</t>
  </si>
  <si>
    <t>31 Rue du Pigeon</t>
  </si>
  <si>
    <t>32 Rue du Pigeon</t>
  </si>
  <si>
    <t>33 Rue du Pigeon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</si>
  <si>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</si>
  <si>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</si>
  <si>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</si>
  <si>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</si>
  <si>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</si>
  <si>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</si>
  <si>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</si>
  <si>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</si>
  <si>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</si>
  <si>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</si>
  <si>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</si>
  <si>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</si>
  <si>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</si>
  <si>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</si>
  <si>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</si>
  <si>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</si>
  <si>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</si>
  <si>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</si>
  <si>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Appartement Loup</t>
  </si>
  <si>
    <t>20-114</t>
  </si>
  <si>
    <t>Facture N° :</t>
  </si>
  <si>
    <t>Pantin le :</t>
  </si>
  <si>
    <t>44, rue Belle 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</si>
</sst>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,##0.00\ &quot;€&quot;"/>
    <numFmt numFmtId="166" formatCode="&quot;FA&quot;##\-####"/>
    <numFmt numFmtId="168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1"/>
      <color rgb="FF002060"/>
      <name val="Arial"/>
      <family val="2"/>
    </font>
    <font>
      <sz val="11"/>
      <color rgb="FF002060"/>
      <name val="Calibri"/>
      <family val="2"/>
      <scheme val="minor"/>
    </font>
    <font>
      <sz val="13"/>
      <color rgb="FF002060"/>
      <name val="Arial"/>
      <family val="2"/>
    </font>
    <font>
      <sz val="12"/>
      <color rgb="FF002060"/>
      <name val="Calibri"/>
      <family val="2"/>
      <scheme val="minor"/>
    </font>
    <font>
      <b/>
      <sz val="13"/>
      <color rgb="FF002060"/>
      <name val="Arial"/>
      <family val="2"/>
    </font>
    <font>
      <u/>
      <sz val="13"/>
      <color rgb="FF002060"/>
      <name val="Calibri"/>
      <family val="2"/>
      <scheme val="minor"/>
    </font>
    <font>
      <sz val="13"/>
      <color rgb="FF002060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8"/>
      <name val="Calibri"/>
      <family val="2"/>
      <scheme val="minor"/>
    </font>
    <font>
      <b/>
      <sz val="13.5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9FFE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medium">
        <color theme="3" tint="0.3999755851924192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theme="3" tint="0.39997558519241921"/>
      </left>
      <right style="medium">
        <color theme="3" tint="0.39994506668294322"/>
      </right>
      <top style="medium">
        <color theme="3" tint="0.39997558519241921"/>
      </top>
      <bottom/>
      <diagonal/>
    </border>
    <border>
      <left style="medium">
        <color theme="3" tint="0.39994506668294322"/>
      </left>
      <right style="medium">
        <color theme="3" tint="0.39994506668294322"/>
      </right>
      <top style="medium">
        <color theme="3" tint="0.39997558519241921"/>
      </top>
      <bottom/>
      <diagonal/>
    </border>
    <border>
      <left style="medium">
        <color theme="3" tint="0.39994506668294322"/>
      </left>
      <right style="medium">
        <color theme="3" tint="0.39997558519241921"/>
      </right>
      <top style="medium">
        <color theme="3" tint="0.39997558519241921"/>
      </top>
      <bottom/>
      <diagonal/>
    </border>
    <border>
      <left style="medium">
        <color theme="3" tint="0.39997558519241921"/>
      </left>
      <right style="medium">
        <color theme="3" tint="0.39994506668294322"/>
      </right>
      <top/>
      <bottom/>
      <diagonal/>
    </border>
    <border>
      <left style="medium">
        <color theme="3" tint="0.39994506668294322"/>
      </left>
      <right style="medium">
        <color theme="3" tint="0.39994506668294322"/>
      </right>
      <top/>
      <bottom/>
      <diagonal/>
    </border>
    <border>
      <left style="medium">
        <color theme="3" tint="0.39994506668294322"/>
      </left>
      <right style="medium">
        <color theme="3" tint="0.39997558519241921"/>
      </right>
      <top/>
      <bottom/>
      <diagonal/>
    </border>
    <border>
      <left style="medium">
        <color theme="3" tint="0.39997558519241921"/>
      </left>
      <right style="medium">
        <color theme="3" tint="0.39994506668294322"/>
      </right>
      <top/>
      <bottom style="medium">
        <color theme="3" tint="0.39997558519241921"/>
      </bottom>
      <diagonal/>
    </border>
    <border>
      <left style="medium">
        <color theme="3" tint="0.39994506668294322"/>
      </left>
      <right style="medium">
        <color theme="3" tint="0.39994506668294322"/>
      </right>
      <top/>
      <bottom style="medium">
        <color theme="3" tint="0.39997558519241921"/>
      </bottom>
      <diagonal/>
    </border>
    <border>
      <left style="medium">
        <color theme="3" tint="0.39994506668294322"/>
      </left>
      <right style="medium">
        <color theme="3" tint="0.39997558519241921"/>
      </right>
      <top/>
      <bottom style="medium">
        <color theme="3" tint="0.39997558519241921"/>
      </bottom>
      <diagonal/>
    </border>
    <border>
      <left/>
      <right/>
      <top/>
      <bottom style="medium">
        <color theme="3" tint="0.3999755851924192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9" fillId="0" borderId="0" xfId="0" applyFont="1" applyAlignment="1">
      <alignment vertical="top" wrapText="1"/>
    </xf>
    <xf numFmtId="0" fontId="9" fillId="0" borderId="0" xfId="0" applyFont="1" applyAlignment="1">
      <alignment wrapText="1"/>
    </xf>
    <xf numFmtId="0" fontId="12" fillId="3" borderId="12" xfId="0" applyFont="1" applyFill="1" applyBorder="1" applyAlignment="1">
      <alignment vertical="center"/>
    </xf>
    <xf numFmtId="0" fontId="12" fillId="3" borderId="12" xfId="0" applyFont="1" applyFill="1" applyBorder="1" applyAlignment="1">
      <alignment horizontal="center" vertical="center" wrapText="1"/>
    </xf>
    <xf numFmtId="165" fontId="12" fillId="3" borderId="12" xfId="0" applyNumberFormat="1" applyFont="1" applyFill="1" applyBorder="1" applyAlignment="1">
      <alignment vertical="center"/>
    </xf>
    <xf numFmtId="0" fontId="12" fillId="4" borderId="12" xfId="0" applyFont="1" applyFill="1" applyBorder="1" applyAlignment="1">
      <alignment vertical="center"/>
    </xf>
    <xf numFmtId="165" fontId="5" fillId="4" borderId="12" xfId="0" applyNumberFormat="1" applyFont="1" applyFill="1" applyBorder="1" applyAlignment="1">
      <alignment horizontal="right" vertical="center"/>
    </xf>
    <xf numFmtId="0" fontId="0" fillId="5" borderId="0" xfId="0" applyFill="1"/>
    <xf numFmtId="0" fontId="3" fillId="2" borderId="13" xfId="0" applyFont="1" applyFill="1" applyBorder="1" applyAlignment="1">
      <alignment horizontal="center" vertical="center"/>
    </xf>
    <xf numFmtId="0" fontId="11" fillId="0" borderId="0" xfId="0" applyFont="1"/>
    <xf numFmtId="0" fontId="3" fillId="2" borderId="7" xfId="0" applyFont="1" applyFill="1" applyBorder="1" applyAlignment="1">
      <alignment horizontal="center" vertical="center"/>
    </xf>
    <xf numFmtId="166" fontId="3" fillId="2" borderId="1" xfId="0" applyNumberFormat="1" applyFont="1" applyFill="1" applyBorder="1"/>
    <xf numFmtId="166" fontId="0" fillId="0" borderId="0" xfId="0" applyNumberFormat="1"/>
    <xf numFmtId="0" fontId="10" fillId="0" borderId="0" xfId="0" applyFont="1" applyAlignment="1">
      <alignment horizontal="left" vertical="top" wrapText="1"/>
    </xf>
    <xf numFmtId="0" fontId="12" fillId="3" borderId="12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 wrapText="1"/>
    </xf>
    <xf numFmtId="0" fontId="12" fillId="3" borderId="12" xfId="0" applyFont="1" applyFill="1" applyBorder="1" applyAlignment="1">
      <alignment horizontal="center" vertical="center"/>
    </xf>
    <xf numFmtId="0" fontId="15" fillId="0" borderId="0" xfId="0" applyFont="1" applyAlignment="1">
      <alignment vertical="center" readingOrder="1"/>
    </xf>
    <xf numFmtId="14" fontId="3" fillId="2" borderId="2" xfId="0" applyNumberFormat="1" applyFont="1" applyFill="1" applyBorder="1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12" fillId="3" borderId="12" xfId="0" applyFont="1" applyFill="1" applyBorder="1" applyAlignment="1">
      <alignment horizontal="left" vertical="center"/>
    </xf>
    <xf numFmtId="9" fontId="5" fillId="4" borderId="12" xfId="0" applyNumberFormat="1" applyFont="1" applyFill="1" applyBorder="1" applyAlignment="1">
      <alignment horizontal="right" vertical="center"/>
    </xf>
    <xf numFmtId="165" fontId="13" fillId="3" borderId="12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left"/>
    </xf>
    <xf numFmtId="0" fontId="12" fillId="3" borderId="12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top"/>
    </xf>
    <xf numFmtId="0" fontId="6" fillId="0" borderId="5" xfId="0" applyFont="1" applyBorder="1" applyAlignment="1">
      <alignment horizontal="center" vertical="top"/>
    </xf>
    <xf numFmtId="0" fontId="6" fillId="0" borderId="6" xfId="0" applyFont="1" applyBorder="1" applyAlignment="1">
      <alignment horizontal="center" vertical="top"/>
    </xf>
    <xf numFmtId="0" fontId="6" fillId="0" borderId="7" xfId="0" applyFont="1" applyBorder="1" applyAlignment="1">
      <alignment horizontal="center" vertical="top"/>
    </xf>
    <xf numFmtId="0" fontId="6" fillId="0" borderId="0" xfId="0" applyFont="1" applyBorder="1" applyAlignment="1">
      <alignment horizontal="center" vertical="top"/>
    </xf>
    <xf numFmtId="0" fontId="6" fillId="0" borderId="8" xfId="0" applyFont="1" applyBorder="1" applyAlignment="1">
      <alignment horizontal="center" vertical="top"/>
    </xf>
    <xf numFmtId="0" fontId="6" fillId="0" borderId="9" xfId="0" applyFont="1" applyBorder="1" applyAlignment="1">
      <alignment horizontal="center" vertical="top"/>
    </xf>
    <xf numFmtId="0" fontId="6" fillId="0" borderId="10" xfId="0" applyFont="1" applyBorder="1" applyAlignment="1">
      <alignment horizontal="center" vertical="top"/>
    </xf>
    <xf numFmtId="0" fontId="6" fillId="0" borderId="11" xfId="0" applyFont="1" applyBorder="1" applyAlignment="1">
      <alignment horizontal="center" vertical="top"/>
    </xf>
    <xf numFmtId="0" fontId="11" fillId="0" borderId="0" xfId="0" applyFont="1" applyAlignment="1">
      <alignment horizontal="left" vertical="top" wrapText="1"/>
    </xf>
    <xf numFmtId="0" fontId="10" fillId="0" borderId="0" xfId="0" applyFont="1" applyAlignment="1">
      <alignment horizontal="left" vertical="top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4" xfId="0" applyFont="1" applyFill="1" applyBorder="1" applyAlignment="1">
      <alignment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165" fontId="7" fillId="0" borderId="15" xfId="0" applyNumberFormat="1" applyFont="1" applyFill="1" applyBorder="1" applyAlignment="1">
      <alignment horizontal="center" vertical="center" wrapText="1"/>
    </xf>
    <xf numFmtId="165" fontId="7" fillId="0" borderId="16" xfId="0" applyNumberFormat="1" applyFont="1" applyFill="1" applyBorder="1" applyAlignment="1">
      <alignment horizontal="right" vertical="center" wrapText="1"/>
    </xf>
    <xf numFmtId="0" fontId="7" fillId="0" borderId="17" xfId="0" applyFont="1" applyFill="1" applyBorder="1" applyAlignment="1">
      <alignment vertical="center"/>
    </xf>
    <xf numFmtId="0" fontId="7" fillId="0" borderId="18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165" fontId="7" fillId="0" borderId="18" xfId="0" applyNumberFormat="1" applyFont="1" applyFill="1" applyBorder="1" applyAlignment="1">
      <alignment horizontal="center" vertical="center" wrapText="1"/>
    </xf>
    <xf numFmtId="165" fontId="7" fillId="0" borderId="19" xfId="0" applyNumberFormat="1" applyFont="1" applyFill="1" applyBorder="1" applyAlignment="1">
      <alignment horizontal="right" vertical="center" wrapText="1"/>
    </xf>
    <xf numFmtId="0" fontId="7" fillId="0" borderId="20" xfId="0" applyFont="1" applyFill="1" applyBorder="1" applyAlignment="1">
      <alignment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165" fontId="7" fillId="0" borderId="21" xfId="0" applyNumberFormat="1" applyFont="1" applyFill="1" applyBorder="1" applyAlignment="1">
      <alignment horizontal="center" vertical="center" wrapText="1"/>
    </xf>
    <xf numFmtId="165" fontId="7" fillId="0" borderId="22" xfId="0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right"/>
    </xf>
    <xf numFmtId="168" fontId="10" fillId="0" borderId="0" xfId="0" applyNumberFormat="1" applyFont="1" applyAlignment="1">
      <alignment vertical="top"/>
    </xf>
    <xf numFmtId="168" fontId="10" fillId="0" borderId="23" xfId="0" applyNumberFormat="1" applyFont="1" applyBorder="1" applyAlignment="1">
      <alignment horizontal="left" vertical="top" shrinkToFit="1"/>
    </xf>
    <xf numFmtId="0" fontId="10" fillId="0" borderId="0" xfId="0" applyFont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3</xdr:row>
          <xdr:rowOff>47625</xdr:rowOff>
        </xdr:from>
        <xdr:to>
          <xdr:col>15</xdr:col>
          <xdr:colOff>571500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N°DE_FACTURE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ProjetPublipostage/VI/Pr&#233;l&#232;vement%20d'Air%20selon%20NF%20X%2043-050%20-%20Recherche%20Fibre%20d'Amiante%20par%20META%20V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RECAP PRLVT"/>
      <sheetName val="DONNEES FICHE DE PRELEVEMENT"/>
      <sheetName val="BORDEREAU D'ACCOMPAGNEMENT"/>
      <sheetName val="FICHE MAIL"/>
    </sheetNames>
    <sheetDataSet>
      <sheetData sheetId="0">
        <row r="1">
          <cell r="F1"/>
          <cell r="J1"/>
        </row>
        <row r="3">
          <cell r="D3"/>
        </row>
        <row r="5">
          <cell r="C5"/>
        </row>
        <row r="6">
          <cell r="C6"/>
        </row>
        <row r="7">
          <cell r="D7"/>
        </row>
        <row r="9">
          <cell r="B9"/>
          <cell r="F9"/>
        </row>
        <row r="12">
          <cell r="C12"/>
        </row>
        <row r="13">
          <cell r="C13"/>
        </row>
        <row r="14">
          <cell r="C14"/>
        </row>
        <row r="15">
          <cell r="C15"/>
          <cell r="F15"/>
        </row>
        <row r="16">
          <cell r="C16"/>
          <cell r="F16"/>
        </row>
        <row r="17">
          <cell r="C17"/>
        </row>
        <row r="18">
          <cell r="C18"/>
          <cell r="E18"/>
        </row>
        <row r="22">
          <cell r="B22"/>
          <cell r="E22"/>
        </row>
        <row r="24">
          <cell r="B24"/>
          <cell r="E24"/>
        </row>
        <row r="27">
          <cell r="C27"/>
          <cell r="E27"/>
        </row>
        <row r="28">
          <cell r="C28"/>
          <cell r="D28"/>
          <cell r="E28"/>
          <cell r="F28"/>
        </row>
        <row r="29">
          <cell r="C29"/>
          <cell r="E29"/>
        </row>
        <row r="30">
          <cell r="C30"/>
          <cell r="E30"/>
        </row>
        <row r="31">
          <cell r="C31"/>
          <cell r="D31"/>
        </row>
        <row r="36">
          <cell r="E36"/>
        </row>
        <row r="37">
          <cell r="E37"/>
        </row>
        <row r="38">
          <cell r="E38"/>
        </row>
        <row r="39">
          <cell r="E39"/>
        </row>
        <row r="40">
          <cell r="E40"/>
        </row>
        <row r="41">
          <cell r="E41"/>
        </row>
        <row r="46">
          <cell r="C46"/>
          <cell r="D46"/>
        </row>
        <row r="47">
          <cell r="C47"/>
          <cell r="D47"/>
        </row>
        <row r="48">
          <cell r="C48"/>
          <cell r="D48"/>
        </row>
        <row r="49">
          <cell r="C49"/>
          <cell r="D49"/>
        </row>
        <row r="51">
          <cell r="C51"/>
        </row>
        <row r="59">
          <cell r="A59"/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317B4-E5C2-44D4-9E7B-CC7957A99FFD}">
  <sheetPr codeName="Feuil153"/>
  <dimension ref="A1:K350"/>
  <sheetViews>
    <sheetView tabSelected="1" workbookViewId="0">
      <pane ySplit="1" topLeftCell="A2" activePane="bottomLeft" state="frozen"/>
      <selection pane="bottomLeft" activeCell="A10" sqref="A10"/>
    </sheetView>
  </sheetViews>
  <sheetFormatPr baseColWidth="10" defaultRowHeight="15" x14ac:dyDescent="0.25"/>
  <cols>
    <col min="1" max="1" width="19.42578125" style="22" bestFit="1" customWidth="1"/>
    <col min="2" max="2" width="19.85546875" style="29" bestFit="1" customWidth="1"/>
    <col min="3" max="3" width="29.42578125" customWidth="1"/>
    <col min="5" max="5" width="28.7109375" bestFit="1" customWidth="1"/>
    <col min="6" max="6" width="28.7109375" customWidth="1"/>
    <col min="7" max="7" width="31.42578125" bestFit="1" customWidth="1"/>
    <col min="8" max="8" width="25.42578125" bestFit="1" customWidth="1"/>
    <col min="9" max="9" width="25.42578125" customWidth="1"/>
    <col min="10" max="10" width="14.42578125" bestFit="1" customWidth="1"/>
    <col min="11" max="11" width="36.140625" bestFit="1" customWidth="1"/>
  </cols>
  <sheetData>
    <row r="1" spans="1:11" ht="22.5" thickTop="1" thickBot="1" x14ac:dyDescent="0.4">
      <c r="A1" s="21" t="s">
        <v>0</v>
      </c>
      <c r="B1" s="28" t="s">
        <v>1</v>
      </c>
      <c r="C1" s="1" t="s">
        <v>2</v>
      </c>
      <c r="D1" s="1" t="s">
        <v>3</v>
      </c>
      <c r="E1" s="1" t="s">
        <v>86</v>
      </c>
      <c r="F1" s="1" t="s">
        <v>85</v>
      </c>
      <c r="G1" s="1" t="s">
        <v>4</v>
      </c>
      <c r="H1" s="1" t="s">
        <v>5</v>
      </c>
      <c r="I1" s="18" t="s">
        <v>29</v>
      </c>
      <c r="J1" s="2" t="s">
        <v>6</v>
      </c>
      <c r="K1" s="20" t="s">
        <v>78</v>
      </c>
    </row>
    <row r="2" spans="1:11" ht="15.75" thickTop="1" x14ac:dyDescent="0.25">
      <c r="A2" s="22" t="s">
        <v>84</v>
      </c>
      <c r="B2" s="30">
        <v>43312</v>
      </c>
      <c r="C2" t="s">
        <v>61</v>
      </c>
      <c r="D2" t="s">
        <v>30</v>
      </c>
      <c r="E2" t="s">
        <v>95</v>
      </c>
      <c r="F2" t="s">
        <v>87</v>
      </c>
      <c r="G2" t="s">
        <v>63</v>
      </c>
      <c r="H2" t="s">
        <v>31</v>
      </c>
      <c r="I2">
        <f>+IF(G2=G1,IF(COUNTIFS($B$2:B25,B2,$D$2:D25,D2,$C$2:C25,C2,$G$2:G25,G2)=COUNTIFS($B$2:B24,B1,$D$2:D24,D1,$C$2:C24,C1,$G$2:G24,G1),"",COUNTIFS($B$2:B25,B2,$D$2:D25,D2,$C$2:C25,C2,$G$2:G25,G2)),COUNTIFS($B$2:B25,B2,$D$2:D25,D2,$C$2:C25,C2,$G$2:G25,G2))</f>
        <v>1</v>
      </c>
      <c r="J2" t="s">
        <v>62</v>
      </c>
    </row>
    <row r="3" spans="1:11" x14ac:dyDescent="0.25">
      <c r="A3" s="22" t="str">
        <f ca="1">IF(B3="","","FA"&amp;RIGHT(YEAR(TODAY()),2)&amp;"-"&amp;RIGHT(A2,3)+1)</f>
        <v>FA20-153</v>
      </c>
      <c r="B3" s="30">
        <v>43465</v>
      </c>
      <c r="C3" t="s">
        <v>68</v>
      </c>
      <c r="D3" t="s">
        <v>30</v>
      </c>
      <c r="E3" t="s">
        <v>107</v>
      </c>
      <c r="F3" t="s">
        <v>87</v>
      </c>
      <c r="G3" t="s">
        <v>65</v>
      </c>
      <c r="H3" t="s">
        <v>32</v>
      </c>
      <c r="I3">
        <f>+IF(G3=G2,IF(COUNTIFS($B$2:B26,B3,$D$2:D26,D3,$C$2:C26,C3,$G$2:G26,G3)=COUNTIFS($B$2:B25,B2,$D$2:D25,D2,$C$2:C25,C2,$G$2:G25,G2),"",COUNTIFS($B$2:B26,B3,$D$2:D26,D3,$C$2:C26,C3,$G$2:G26,G3)),COUNTIFS($B$2:B26,B3,$D$2:D26,D3,$C$2:C26,C3,$G$2:G26,G3))</f>
        <v>1</v>
      </c>
      <c r="J3" t="s">
        <v>64</v>
      </c>
    </row>
    <row r="4" spans="1:11" x14ac:dyDescent="0.25">
      <c r="A4" s="22" t="str">
        <f t="shared" ref="A4:A67" ca="1" si="0">IF(B4="","","FA"&amp;RIGHT(YEAR(TODAY()),2)&amp;"-"&amp;RIGHT(A3,3)+1)</f>
        <v>FA20-154</v>
      </c>
      <c r="B4" s="30">
        <v>43465</v>
      </c>
      <c r="C4" t="s">
        <v>69</v>
      </c>
      <c r="D4" t="s">
        <v>30</v>
      </c>
      <c r="E4" t="s">
        <v>108</v>
      </c>
      <c r="F4" t="s">
        <v>87</v>
      </c>
      <c r="G4" t="s">
        <v>63</v>
      </c>
      <c r="H4" t="s">
        <v>33</v>
      </c>
      <c r="I4">
        <f>+IF(G4=G3,IF(COUNTIFS($B$2:B27,B4,$D$2:D27,D4,$C$2:C27,C4,$G$2:G27,G4)=COUNTIFS($B$2:B26,B3,$D$2:D26,D3,$C$2:C26,C3,$G$2:G26,G3),"",COUNTIFS($B$2:B27,B4,$D$2:D27,D4,$C$2:C27,C4,$G$2:G27,G4)),COUNTIFS($B$2:B27,B4,$D$2:D27,D4,$C$2:C27,C4,$G$2:G27,G4))</f>
        <v>1</v>
      </c>
      <c r="J4" t="s">
        <v>64</v>
      </c>
    </row>
    <row r="5" spans="1:11" x14ac:dyDescent="0.25">
      <c r="A5" s="22" t="str">
        <f t="shared" ca="1" si="0"/>
        <v>FA20-155</v>
      </c>
      <c r="B5" s="30">
        <v>43465</v>
      </c>
      <c r="C5" t="s">
        <v>70</v>
      </c>
      <c r="D5" t="s">
        <v>30</v>
      </c>
      <c r="E5" t="s">
        <v>109</v>
      </c>
      <c r="F5" t="s">
        <v>87</v>
      </c>
      <c r="G5" t="s">
        <v>63</v>
      </c>
      <c r="H5" t="s">
        <v>34</v>
      </c>
      <c r="I5" t="str">
        <f>+IF(G5=G4,IF(COUNTIFS($B$2:B28,B5,$D$2:D28,D5,$C$2:C28,C5,$G$2:G28,G5)=COUNTIFS($B$2:B27,B4,$D$2:D27,D4,$C$2:C27,C4,$G$2:G27,G4),"",COUNTIFS($B$2:B28,B5,$D$2:D28,D5,$C$2:C28,C5,$G$2:G28,G5)),COUNTIFS($B$2:B28,B5,$D$2:D28,D5,$C$2:C28,C5,$G$2:G28,G5))</f>
        <v/>
      </c>
      <c r="J5" t="s">
        <v>64</v>
      </c>
    </row>
    <row r="6" spans="1:11" x14ac:dyDescent="0.25">
      <c r="A6" s="22" t="str">
        <f t="shared" ca="1" si="0"/>
        <v>FA20-156</v>
      </c>
      <c r="B6" s="30">
        <v>43465</v>
      </c>
      <c r="C6" t="s">
        <v>73</v>
      </c>
      <c r="D6" t="s">
        <v>30</v>
      </c>
      <c r="E6" t="s">
        <v>110</v>
      </c>
      <c r="F6" t="s">
        <v>87</v>
      </c>
      <c r="G6" t="s">
        <v>67</v>
      </c>
      <c r="H6" t="s">
        <v>35</v>
      </c>
      <c r="I6">
        <f>+IF(G6=G5,IF(COUNTIFS($B$2:B29,B6,$D$2:D29,D6,$C$2:C29,C6,$G$2:G29,G6)=COUNTIFS($B$2:B28,B5,$D$2:D28,D5,$C$2:C28,C5,$G$2:G28,G5),"",COUNTIFS($B$2:B29,B6,$D$2:D29,D6,$C$2:C29,C6,$G$2:G29,G6)),COUNTIFS($B$2:B29,B6,$D$2:D29,D6,$C$2:C29,C6,$G$2:G29,G6))</f>
        <v>1</v>
      </c>
      <c r="J6" t="s">
        <v>66</v>
      </c>
    </row>
    <row r="7" spans="1:11" x14ac:dyDescent="0.25">
      <c r="A7" s="22" t="str">
        <f t="shared" ca="1" si="0"/>
        <v>FA20-157</v>
      </c>
      <c r="B7" s="30">
        <v>43660</v>
      </c>
      <c r="C7" t="s">
        <v>74</v>
      </c>
      <c r="D7" t="s">
        <v>30</v>
      </c>
      <c r="E7" t="s">
        <v>111</v>
      </c>
      <c r="F7" t="s">
        <v>87</v>
      </c>
      <c r="G7" t="s">
        <v>67</v>
      </c>
      <c r="H7" t="s">
        <v>36</v>
      </c>
      <c r="I7" t="str">
        <f>+IF(G7=G6,IF(COUNTIFS($B$2:B30,B7,$D$2:D30,D7,$C$2:C30,C7,$G$2:G30,G7)=COUNTIFS($B$2:B29,B6,$D$2:D29,D6,$C$2:C29,C6,$G$2:G29,G6),"",COUNTIFS($B$2:B30,B7,$D$2:D30,D7,$C$2:C30,C7,$G$2:G30,G7)),COUNTIFS($B$2:B30,B7,$D$2:D30,D7,$C$2:C30,C7,$G$2:G30,G7))</f>
        <v/>
      </c>
      <c r="J7" t="s">
        <v>66</v>
      </c>
    </row>
    <row r="8" spans="1:11" x14ac:dyDescent="0.25">
      <c r="A8" s="22" t="str">
        <f t="shared" ca="1" si="0"/>
        <v>FA20-158</v>
      </c>
      <c r="B8" s="30">
        <v>43661</v>
      </c>
      <c r="C8" t="s">
        <v>114</v>
      </c>
      <c r="D8" t="s">
        <v>30</v>
      </c>
      <c r="E8" t="s">
        <v>112</v>
      </c>
      <c r="F8" t="s">
        <v>87</v>
      </c>
      <c r="G8" t="s">
        <v>67</v>
      </c>
      <c r="H8" t="s">
        <v>37</v>
      </c>
      <c r="I8" t="str">
        <f>+IF(G8=G7,IF(COUNTIFS($B$2:B31,B8,$D$2:D31,D8,$C$2:C31,C8,$G$2:G31,G8)=COUNTIFS($B$2:B30,B7,$D$2:D30,D7,$C$2:C30,C7,$G$2:G30,G7),"",COUNTIFS($B$2:B31,B8,$D$2:D31,D8,$C$2:C31,C8,$G$2:G31,G8)),COUNTIFS($B$2:B31,B8,$D$2:D31,D8,$C$2:C31,C8,$G$2:G31,G8))</f>
        <v/>
      </c>
      <c r="J8" t="s">
        <v>77</v>
      </c>
    </row>
    <row r="9" spans="1:11" x14ac:dyDescent="0.25">
      <c r="A9" s="22" t="str">
        <f t="shared" ca="1" si="0"/>
        <v>FA20-159</v>
      </c>
      <c r="B9" s="30">
        <v>43662</v>
      </c>
      <c r="C9" t="s">
        <v>115</v>
      </c>
      <c r="D9" t="s">
        <v>30</v>
      </c>
      <c r="E9" t="s">
        <v>113</v>
      </c>
      <c r="F9" t="s">
        <v>87</v>
      </c>
      <c r="G9" t="s">
        <v>63</v>
      </c>
      <c r="H9" t="s">
        <v>38</v>
      </c>
      <c r="I9">
        <f>+IF(G9=G8,IF(COUNTIFS($B$2:B32,B9,$D$2:D32,D9,$C$2:C32,C9,$G$2:G32,G9)=COUNTIFS($B$2:B31,B8,$D$2:D31,D8,$C$2:C31,C8,$G$2:G31,G8),"",COUNTIFS($B$2:B32,B9,$D$2:D32,D9,$C$2:C32,C9,$G$2:G32,G9)),COUNTIFS($B$2:B32,B9,$D$2:D32,D9,$C$2:C32,C9,$G$2:G32,G9))</f>
        <v>1</v>
      </c>
      <c r="J9" t="s">
        <v>66</v>
      </c>
    </row>
    <row r="10" spans="1:11" x14ac:dyDescent="0.25">
      <c r="A10" s="22" t="str">
        <f t="shared" ca="1" si="0"/>
        <v>FA20-160</v>
      </c>
      <c r="B10" s="30">
        <v>43663</v>
      </c>
      <c r="C10" t="s">
        <v>116</v>
      </c>
      <c r="D10" t="s">
        <v>39</v>
      </c>
      <c r="E10" t="s">
        <v>136</v>
      </c>
      <c r="F10" t="s">
        <v>88</v>
      </c>
      <c r="G10" t="s">
        <v>67</v>
      </c>
      <c r="H10" t="s">
        <v>40</v>
      </c>
      <c r="I10">
        <f>+IF(G10=G9,IF(COUNTIFS($B$2:B33,B10,$D$2:D33,D10,$C$2:C33,C10,$G$2:G33,G10)=COUNTIFS($B$2:B32,B9,$D$2:D32,D9,$C$2:C32,C9,$G$2:G32,G9),"",COUNTIFS($B$2:B33,B10,$D$2:D33,D10,$C$2:C33,C10,$G$2:G33,G10)),COUNTIFS($B$2:B33,B10,$D$2:D33,D10,$C$2:C33,C10,$G$2:G33,G10))</f>
        <v>1</v>
      </c>
      <c r="J10" t="s">
        <v>66</v>
      </c>
    </row>
    <row r="11" spans="1:11" x14ac:dyDescent="0.25">
      <c r="A11" s="22" t="str">
        <f t="shared" ca="1" si="0"/>
        <v>FA20-161</v>
      </c>
      <c r="B11" s="30">
        <v>43664</v>
      </c>
      <c r="C11" t="s">
        <v>117</v>
      </c>
      <c r="D11" t="s">
        <v>41</v>
      </c>
      <c r="E11" t="s">
        <v>89</v>
      </c>
      <c r="F11" t="s">
        <v>90</v>
      </c>
      <c r="G11" t="s">
        <v>63</v>
      </c>
      <c r="H11" t="s">
        <v>42</v>
      </c>
      <c r="I11">
        <f>+IF(G11=G10,IF(COUNTIFS($B$2:B34,B11,$D$2:D34,D11,$C$2:C34,C11,$G$2:G34,G11)=COUNTIFS($B$2:B33,B10,$D$2:D33,D10,$C$2:C33,C10,$G$2:G33,G10),"",COUNTIFS($B$2:B34,B11,$D$2:D34,D11,$C$2:C34,C11,$G$2:G34,G11)),COUNTIFS($B$2:B34,B11,$D$2:D34,D11,$C$2:C34,C11,$G$2:G34,G11))</f>
        <v>1</v>
      </c>
      <c r="J11" t="s">
        <v>66</v>
      </c>
    </row>
    <row r="12" spans="1:11" x14ac:dyDescent="0.25">
      <c r="A12" s="22" t="str">
        <f t="shared" ca="1" si="0"/>
        <v>FA20-162</v>
      </c>
      <c r="B12" s="30">
        <v>43665</v>
      </c>
      <c r="C12" t="s">
        <v>118</v>
      </c>
      <c r="D12" t="s">
        <v>43</v>
      </c>
      <c r="F12" t="s">
        <v>72</v>
      </c>
      <c r="G12" t="s">
        <v>67</v>
      </c>
      <c r="H12" t="s">
        <v>44</v>
      </c>
      <c r="I12">
        <f>+IF(G12=G11,IF(COUNTIFS($B$2:B35,B12,$D$2:D35,D12,$C$2:C35,C12,$G$2:G35,G12)=COUNTIFS($B$2:B34,B11,$D$2:D34,D11,$C$2:C34,C11,$G$2:G34,G11),"",COUNTIFS($B$2:B35,B12,$D$2:D35,D12,$C$2:C35,C12,$G$2:G35,G12)),COUNTIFS($B$2:B35,B12,$D$2:D35,D12,$C$2:C35,C12,$G$2:G35,G12))</f>
        <v>1</v>
      </c>
      <c r="J12" t="s">
        <v>71</v>
      </c>
    </row>
    <row r="13" spans="1:11" x14ac:dyDescent="0.25">
      <c r="A13" s="22" t="str">
        <f t="shared" ca="1" si="0"/>
        <v>FA20-163</v>
      </c>
      <c r="B13" s="30">
        <v>43666</v>
      </c>
      <c r="C13" t="s">
        <v>119</v>
      </c>
      <c r="D13" t="s">
        <v>45</v>
      </c>
      <c r="E13" t="s">
        <v>96</v>
      </c>
      <c r="F13" t="s">
        <v>91</v>
      </c>
      <c r="G13" t="s">
        <v>67</v>
      </c>
      <c r="H13" t="s">
        <v>46</v>
      </c>
      <c r="I13" t="str">
        <f>+IF(G13=G12,IF(COUNTIFS($B$2:B36,B13,$D$2:D36,D13,$C$2:C36,C13,$G$2:G36,G13)=COUNTIFS($B$2:B35,B12,$D$2:D35,D12,$C$2:C35,C12,$G$2:G35,G12),"",COUNTIFS($B$2:B36,B13,$D$2:D36,D13,$C$2:C36,C13,$G$2:G36,G13)),COUNTIFS($B$2:B36,B13,$D$2:D36,D13,$C$2:C36,C13,$G$2:G36,G13))</f>
        <v/>
      </c>
      <c r="J13" t="s">
        <v>71</v>
      </c>
    </row>
    <row r="14" spans="1:11" x14ac:dyDescent="0.25">
      <c r="A14" s="22" t="str">
        <f t="shared" ca="1" si="0"/>
        <v>FA20-164</v>
      </c>
      <c r="B14" s="30">
        <v>43667</v>
      </c>
      <c r="C14" t="s">
        <v>120</v>
      </c>
      <c r="D14" t="s">
        <v>45</v>
      </c>
      <c r="E14" t="s">
        <v>97</v>
      </c>
      <c r="F14" t="s">
        <v>91</v>
      </c>
      <c r="G14" t="s">
        <v>67</v>
      </c>
      <c r="H14" t="s">
        <v>47</v>
      </c>
      <c r="I14" t="str">
        <f>+IF(G14=G13,IF(COUNTIFS($B$2:B37,B14,$D$2:D37,D14,$C$2:C37,C14,$G$2:G37,G14)=COUNTIFS($B$2:B36,B13,$D$2:D36,D13,$C$2:C36,C13,$G$2:G36,G13),"",COUNTIFS($B$2:B37,B14,$D$2:D37,D14,$C$2:C37,C14,$G$2:G37,G14)),COUNTIFS($B$2:B37,B14,$D$2:D37,D14,$C$2:C37,C14,$G$2:G37,G14))</f>
        <v/>
      </c>
      <c r="J14" t="s">
        <v>71</v>
      </c>
    </row>
    <row r="15" spans="1:11" x14ac:dyDescent="0.25">
      <c r="A15" s="22" t="str">
        <f t="shared" ca="1" si="0"/>
        <v>FA20-165</v>
      </c>
      <c r="B15" s="30">
        <v>43668</v>
      </c>
      <c r="C15" t="s">
        <v>121</v>
      </c>
      <c r="D15" t="s">
        <v>45</v>
      </c>
      <c r="E15" t="s">
        <v>98</v>
      </c>
      <c r="F15" t="s">
        <v>91</v>
      </c>
      <c r="G15" t="s">
        <v>67</v>
      </c>
      <c r="H15" t="s">
        <v>48</v>
      </c>
      <c r="I15" t="str">
        <f>+IF(G15=G14,IF(COUNTIFS($B$2:B38,B15,$D$2:D38,D15,$C$2:C38,C15,$G$2:G38,G15)=COUNTIFS($B$2:B37,B14,$D$2:D37,D14,$C$2:C37,C14,$G$2:G37,G14),"",COUNTIFS($B$2:B38,B15,$D$2:D38,D15,$C$2:C38,C15,$G$2:G38,G15)),COUNTIFS($B$2:B38,B15,$D$2:D38,D15,$C$2:C38,C15,$G$2:G38,G15))</f>
        <v/>
      </c>
      <c r="J15" t="s">
        <v>71</v>
      </c>
    </row>
    <row r="16" spans="1:11" x14ac:dyDescent="0.25">
      <c r="A16" s="22" t="str">
        <f t="shared" ca="1" si="0"/>
        <v>FA20-166</v>
      </c>
      <c r="B16" s="30">
        <v>43669</v>
      </c>
      <c r="C16" t="s">
        <v>122</v>
      </c>
      <c r="D16" t="s">
        <v>45</v>
      </c>
      <c r="E16" t="s">
        <v>99</v>
      </c>
      <c r="F16" t="s">
        <v>91</v>
      </c>
      <c r="G16" t="s">
        <v>67</v>
      </c>
      <c r="H16" t="s">
        <v>49</v>
      </c>
      <c r="I16" t="str">
        <f>+IF(G16=G15,IF(COUNTIFS($B$2:B39,B16,$D$2:D39,D16,$C$2:C39,C16,$G$2:G39,G16)=COUNTIFS($B$2:B38,B15,$D$2:D38,D15,$C$2:C38,C15,$G$2:G38,G15),"",COUNTIFS($B$2:B39,B16,$D$2:D39,D16,$C$2:C39,C16,$G$2:G39,G16)),COUNTIFS($B$2:B39,B16,$D$2:D39,D16,$C$2:C39,C16,$G$2:G39,G16))</f>
        <v/>
      </c>
      <c r="J16" t="s">
        <v>71</v>
      </c>
    </row>
    <row r="17" spans="1:10" x14ac:dyDescent="0.25">
      <c r="A17" s="22" t="str">
        <f t="shared" ca="1" si="0"/>
        <v>FA20-167</v>
      </c>
      <c r="B17" s="30">
        <v>43670</v>
      </c>
      <c r="C17" t="s">
        <v>123</v>
      </c>
      <c r="D17" t="s">
        <v>45</v>
      </c>
      <c r="E17" t="s">
        <v>100</v>
      </c>
      <c r="F17" t="s">
        <v>91</v>
      </c>
      <c r="G17" t="s">
        <v>67</v>
      </c>
      <c r="H17" t="s">
        <v>50</v>
      </c>
      <c r="I17" t="str">
        <f>+IF(G17=G16,IF(COUNTIFS($B$2:B40,B17,$D$2:D40,D17,$C$2:C40,C17,$G$2:G40,G17)=COUNTIFS($B$2:B39,B16,$D$2:D39,D16,$C$2:C39,C16,$G$2:G39,G16),"",COUNTIFS($B$2:B40,B17,$D$2:D40,D17,$C$2:C40,C17,$G$2:G40,G17)),COUNTIFS($B$2:B40,B17,$D$2:D40,D17,$C$2:C40,C17,$G$2:G40,G17))</f>
        <v/>
      </c>
      <c r="J17" t="s">
        <v>71</v>
      </c>
    </row>
    <row r="18" spans="1:10" x14ac:dyDescent="0.25">
      <c r="A18" s="22" t="str">
        <f t="shared" ca="1" si="0"/>
        <v>FA20-168</v>
      </c>
      <c r="B18" s="30">
        <v>43671</v>
      </c>
      <c r="C18" t="s">
        <v>124</v>
      </c>
      <c r="D18" t="s">
        <v>45</v>
      </c>
      <c r="E18" t="s">
        <v>101</v>
      </c>
      <c r="F18" t="s">
        <v>91</v>
      </c>
      <c r="G18" t="s">
        <v>63</v>
      </c>
      <c r="H18" t="s">
        <v>51</v>
      </c>
      <c r="I18">
        <f>+IF(G18=G17,IF(COUNTIFS($B$2:B41,B18,$D$2:D41,D18,$C$2:C41,C18,$G$2:G41,G18)=COUNTIFS($B$2:B40,B17,$D$2:D40,D17,$C$2:C40,C17,$G$2:G40,G17),"",COUNTIFS($B$2:B41,B18,$D$2:D41,D18,$C$2:C41,C18,$G$2:G41,G18)),COUNTIFS($B$2:B41,B18,$D$2:D41,D18,$C$2:C41,C18,$G$2:G41,G18))</f>
        <v>1</v>
      </c>
      <c r="J18" t="s">
        <v>71</v>
      </c>
    </row>
    <row r="19" spans="1:10" x14ac:dyDescent="0.25">
      <c r="A19" s="22" t="str">
        <f t="shared" ca="1" si="0"/>
        <v>FA20-169</v>
      </c>
      <c r="B19" s="30">
        <v>43672</v>
      </c>
      <c r="C19" t="s">
        <v>125</v>
      </c>
      <c r="D19" t="s">
        <v>45</v>
      </c>
      <c r="E19" t="s">
        <v>102</v>
      </c>
      <c r="F19" t="s">
        <v>91</v>
      </c>
      <c r="G19" t="s">
        <v>63</v>
      </c>
      <c r="H19" t="s">
        <v>52</v>
      </c>
      <c r="I19" t="str">
        <f>+IF(G19=G18,IF(COUNTIFS($B$2:B42,B19,$D$2:D42,D19,$C$2:C42,C19,$G$2:G42,G19)=COUNTIFS($B$2:B41,B18,$D$2:D41,D18,$C$2:C41,C18,$G$2:G41,G18),"",COUNTIFS($B$2:B42,B19,$D$2:D42,D19,$C$2:C42,C19,$G$2:G42,G19)),COUNTIFS($B$2:B42,B19,$D$2:D42,D19,$C$2:C42,C19,$G$2:G42,G19))</f>
        <v/>
      </c>
      <c r="J19" t="s">
        <v>71</v>
      </c>
    </row>
    <row r="20" spans="1:10" x14ac:dyDescent="0.25">
      <c r="A20" s="22" t="str">
        <f t="shared" ca="1" si="0"/>
        <v>FA20-170</v>
      </c>
      <c r="B20" s="30">
        <v>43673</v>
      </c>
      <c r="C20" t="s">
        <v>126</v>
      </c>
      <c r="D20" t="s">
        <v>45</v>
      </c>
      <c r="E20" t="s">
        <v>103</v>
      </c>
      <c r="F20" t="s">
        <v>91</v>
      </c>
      <c r="G20" t="s">
        <v>63</v>
      </c>
      <c r="H20" t="s">
        <v>53</v>
      </c>
      <c r="I20" t="str">
        <f>+IF(G20=G19,IF(COUNTIFS($B$2:B43,B20,$D$2:D43,D20,$C$2:C43,C20,$G$2:G43,G20)=COUNTIFS($B$2:B42,B19,$D$2:D42,D19,$C$2:C42,C19,$G$2:G42,G19),"",COUNTIFS($B$2:B43,B20,$D$2:D43,D20,$C$2:C43,C20,$G$2:G43,G20)),COUNTIFS($B$2:B43,B20,$D$2:D43,D20,$C$2:C43,C20,$G$2:G43,G20))</f>
        <v/>
      </c>
      <c r="J20" t="s">
        <v>71</v>
      </c>
    </row>
    <row r="21" spans="1:10" x14ac:dyDescent="0.25">
      <c r="A21" s="22" t="str">
        <f t="shared" ca="1" si="0"/>
        <v>FA20-171</v>
      </c>
      <c r="B21" s="30">
        <v>43674</v>
      </c>
      <c r="C21" t="s">
        <v>127</v>
      </c>
      <c r="D21" t="s">
        <v>45</v>
      </c>
      <c r="E21" t="s">
        <v>104</v>
      </c>
      <c r="F21" t="s">
        <v>91</v>
      </c>
      <c r="G21" t="s">
        <v>63</v>
      </c>
      <c r="H21" t="s">
        <v>54</v>
      </c>
      <c r="I21" t="str">
        <f>+IF(G21=G20,IF(COUNTIFS($B$2:B44,B21,$D$2:D44,D21,$C$2:C44,C21,$G$2:G44,G21)=COUNTIFS($B$2:B43,B20,$D$2:D43,D20,$C$2:C43,C20,$G$2:G43,G20),"",COUNTIFS($B$2:B44,B21,$D$2:D44,D21,$C$2:C44,C21,$G$2:G44,G21)),COUNTIFS($B$2:B44,B21,$D$2:D44,D21,$C$2:C44,C21,$G$2:G44,G21))</f>
        <v/>
      </c>
      <c r="J21" t="s">
        <v>71</v>
      </c>
    </row>
    <row r="22" spans="1:10" x14ac:dyDescent="0.25">
      <c r="A22" s="22" t="str">
        <f t="shared" ca="1" si="0"/>
        <v>FA20-172</v>
      </c>
      <c r="B22" s="30">
        <v>43675</v>
      </c>
      <c r="C22" t="s">
        <v>128</v>
      </c>
      <c r="D22" t="s">
        <v>45</v>
      </c>
      <c r="E22" t="s">
        <v>105</v>
      </c>
      <c r="F22" t="s">
        <v>91</v>
      </c>
      <c r="G22" t="s">
        <v>63</v>
      </c>
      <c r="H22" t="s">
        <v>55</v>
      </c>
      <c r="I22" t="str">
        <f>+IF(G22=G21,IF(COUNTIFS($B$2:B45,B22,$D$2:D45,D22,$C$2:C45,C22,$G$2:G45,G22)=COUNTIFS($B$2:B44,B21,$D$2:D44,D21,$C$2:C44,C21,$G$2:G44,G21),"",COUNTIFS($B$2:B45,B22,$D$2:D45,D22,$C$2:C45,C22,$G$2:G45,G22)),COUNTIFS($B$2:B45,B22,$D$2:D45,D22,$C$2:C45,C22,$G$2:G45,G22))</f>
        <v/>
      </c>
      <c r="J22" t="s">
        <v>71</v>
      </c>
    </row>
    <row r="23" spans="1:10" x14ac:dyDescent="0.25">
      <c r="A23" s="22" t="str">
        <f t="shared" ca="1" si="0"/>
        <v>FA20-173</v>
      </c>
      <c r="B23" s="30">
        <v>43676</v>
      </c>
      <c r="C23" t="s">
        <v>129</v>
      </c>
      <c r="D23" t="s">
        <v>45</v>
      </c>
      <c r="E23" t="s">
        <v>106</v>
      </c>
      <c r="F23" t="s">
        <v>91</v>
      </c>
      <c r="G23" t="s">
        <v>63</v>
      </c>
      <c r="H23" t="s">
        <v>56</v>
      </c>
      <c r="I23" t="str">
        <f>+IF(G23=G22,IF(COUNTIFS($B$2:B46,B23,$D$2:D46,D23,$C$2:C46,C23,$G$2:G46,G23)=COUNTIFS($B$2:B45,B22,$D$2:D45,D22,$C$2:C45,C22,$G$2:G45,G22),"",COUNTIFS($B$2:B46,B23,$D$2:D46,D23,$C$2:C46,C23,$G$2:G46,G23)),COUNTIFS($B$2:B46,B23,$D$2:D46,D23,$C$2:C46,C23,$G$2:G46,G23))</f>
        <v/>
      </c>
      <c r="J23" t="s">
        <v>71</v>
      </c>
    </row>
    <row r="24" spans="1:10" x14ac:dyDescent="0.25">
      <c r="A24" s="22" t="str">
        <f t="shared" ca="1" si="0"/>
        <v>FA20-174</v>
      </c>
      <c r="B24" s="29">
        <v>43951</v>
      </c>
      <c r="C24" t="s">
        <v>130</v>
      </c>
      <c r="D24" t="s">
        <v>57</v>
      </c>
      <c r="E24" t="s">
        <v>92</v>
      </c>
      <c r="F24" t="s">
        <v>93</v>
      </c>
      <c r="G24" t="s">
        <v>63</v>
      </c>
      <c r="H24" t="s">
        <v>58</v>
      </c>
      <c r="I24" t="str">
        <f>+IF(G24=G23,IF(COUNTIFS($B$2:B47,B24,$D$2:D47,D24,$C$2:C47,C24,$G$2:G47,G24)=COUNTIFS($B$2:B46,B23,$D$2:D46,D23,$C$2:C46,C23,$G$2:G46,G23),"",COUNTIFS($B$2:B47,B24,$D$2:D47,D24,$C$2:C47,C24,$G$2:G47,G24)),COUNTIFS($B$2:B47,B24,$D$2:D47,D24,$C$2:C47,C24,$G$2:G47,G24))</f>
        <v/>
      </c>
      <c r="J24" t="s">
        <v>75</v>
      </c>
    </row>
    <row r="25" spans="1:10" x14ac:dyDescent="0.25">
      <c r="A25" s="22" t="str">
        <f t="shared" ca="1" si="0"/>
        <v>FA20-175</v>
      </c>
      <c r="B25" s="29">
        <v>43951</v>
      </c>
      <c r="C25" t="s">
        <v>131</v>
      </c>
      <c r="D25" t="s">
        <v>30</v>
      </c>
      <c r="E25" t="s">
        <v>95</v>
      </c>
      <c r="F25" t="s">
        <v>94</v>
      </c>
      <c r="G25" t="s">
        <v>67</v>
      </c>
      <c r="H25" t="s">
        <v>59</v>
      </c>
      <c r="I25">
        <f>+IF(G25=G24,IF(COUNTIFS($B$2:B48,B25,$D$2:D48,D25,$C$2:C48,C25,$G$2:G48,G25)=COUNTIFS($B$2:B47,B24,$D$2:D47,D24,$C$2:C47,C24,$G$2:G47,G24),"",COUNTIFS($B$2:B48,B25,$D$2:D48,D25,$C$2:C48,C25,$G$2:G48,G25)),COUNTIFS($B$2:B48,B25,$D$2:D48,D25,$C$2:C48,C25,$G$2:G48,G25))</f>
        <v>1</v>
      </c>
      <c r="J25" t="s">
        <v>76</v>
      </c>
    </row>
    <row r="26" spans="1:10" x14ac:dyDescent="0.25">
      <c r="A26" s="22" t="str">
        <f t="shared" ca="1" si="0"/>
        <v>FA20-176</v>
      </c>
      <c r="B26" s="29">
        <v>43956</v>
      </c>
      <c r="C26" t="s">
        <v>132</v>
      </c>
      <c r="D26" t="s">
        <v>133</v>
      </c>
      <c r="E26" t="s">
        <v>107</v>
      </c>
      <c r="F26" t="s">
        <v>94</v>
      </c>
      <c r="G26" t="s">
        <v>60</v>
      </c>
      <c r="H26" t="s">
        <v>60</v>
      </c>
      <c r="I26" t="str">
        <f>+IF(G26="","",IF(G26=G25,IF(COUNTIFS($B$2:B49,B26,$D$2:D49,D26,$C$2:C49,C26,$G$2:G49,G26)=COUNTIFS($B$2:B48,B25,$D$2:D48,D25,$C$2:C48,C25,$G$2:G48,G25),"",COUNTIFS($B$2:B49,B26,$D$2:D49,D26,$C$2:C49,C26,$G$2:G49,G26)),COUNTIFS($B$2:B49,B26,$D$2:D49,D26,$C$2:C49,C26,$G$2:G49,G26)))</f>
        <v/>
      </c>
      <c r="J26" t="s">
        <v>60</v>
      </c>
    </row>
    <row r="27" spans="1:10" x14ac:dyDescent="0.25">
      <c r="A27" s="22" t="str">
        <f t="shared" ca="1" si="0"/>
        <v/>
      </c>
      <c r="C27" t="s">
        <v>60</v>
      </c>
      <c r="D27" t="s">
        <v>60</v>
      </c>
      <c r="E27" t="s">
        <v>60</v>
      </c>
      <c r="G27" t="s">
        <v>60</v>
      </c>
      <c r="H27" t="s">
        <v>60</v>
      </c>
      <c r="I27" t="str">
        <f>+IF(G27="","",IF(G27=G26,IF(COUNTIFS($B$2:B50,B27,$D$2:D50,D27,$C$2:C50,C27,$G$2:G50,G27)=COUNTIFS($B$2:B49,B26,$D$2:D49,D26,$C$2:C49,C26,$G$2:G49,G26),"",COUNTIFS($B$2:B50,B27,$D$2:D50,D27,$C$2:C50,C27,$G$2:G50,G27)),COUNTIFS($B$2:B50,B27,$D$2:D50,D27,$C$2:C50,C27,$G$2:G50,G27)))</f>
        <v/>
      </c>
      <c r="J27" t="s">
        <v>60</v>
      </c>
    </row>
    <row r="28" spans="1:10" x14ac:dyDescent="0.25">
      <c r="A28" s="22" t="str">
        <f t="shared" ca="1" si="0"/>
        <v/>
      </c>
      <c r="C28" t="s">
        <v>60</v>
      </c>
      <c r="D28" t="s">
        <v>60</v>
      </c>
      <c r="E28" t="s">
        <v>60</v>
      </c>
      <c r="G28" t="s">
        <v>60</v>
      </c>
      <c r="H28" t="s">
        <v>60</v>
      </c>
      <c r="I28" t="str">
        <f>+IF(G28="","",IF(G28=G27,IF(COUNTIFS($B$2:B51,B28,$D$2:D51,D28,$C$2:C51,C28,$G$2:G51,G28)=COUNTIFS($B$2:B50,B27,$D$2:D50,D27,$C$2:C50,C27,$G$2:G50,G27),"",COUNTIFS($B$2:B51,B28,$D$2:D51,D28,$C$2:C51,C28,$G$2:G51,G28)),COUNTIFS($B$2:B51,B28,$D$2:D51,D28,$C$2:C51,C28,$G$2:G51,G28)))</f>
        <v/>
      </c>
      <c r="J28" t="s">
        <v>60</v>
      </c>
    </row>
    <row r="29" spans="1:10" x14ac:dyDescent="0.25">
      <c r="A29" s="22" t="str">
        <f t="shared" ca="1" si="0"/>
        <v/>
      </c>
      <c r="C29" t="s">
        <v>60</v>
      </c>
      <c r="D29" t="s">
        <v>60</v>
      </c>
      <c r="E29" t="s">
        <v>60</v>
      </c>
      <c r="G29" t="s">
        <v>60</v>
      </c>
      <c r="H29" t="s">
        <v>60</v>
      </c>
      <c r="I29" t="str">
        <f>+IF(G29="","",IF(G29=G28,IF(COUNTIFS($B$2:B52,B29,$D$2:D52,D29,$C$2:C52,C29,$G$2:G52,G29)=COUNTIFS($B$2:B51,B28,$D$2:D51,D28,$C$2:C51,C28,$G$2:G51,G28),"",COUNTIFS($B$2:B52,B29,$D$2:D52,D29,$C$2:C52,C29,$G$2:G52,G29)),COUNTIFS($B$2:B52,B29,$D$2:D52,D29,$C$2:C52,C29,$G$2:G52,G29)))</f>
        <v/>
      </c>
      <c r="J29" t="s">
        <v>60</v>
      </c>
    </row>
    <row r="30" spans="1:10" x14ac:dyDescent="0.25">
      <c r="A30" s="22" t="str">
        <f t="shared" ca="1" si="0"/>
        <v/>
      </c>
      <c r="C30" t="s">
        <v>60</v>
      </c>
      <c r="D30" t="s">
        <v>60</v>
      </c>
      <c r="E30" t="s">
        <v>60</v>
      </c>
      <c r="G30" t="s">
        <v>60</v>
      </c>
      <c r="H30" t="s">
        <v>60</v>
      </c>
      <c r="I30" t="str">
        <f>+IF(G30="","",IF(G30=G29,IF(COUNTIFS($B$2:B53,B30,$D$2:D53,D30,$C$2:C53,C30,$G$2:G53,G30)=COUNTIFS($B$2:B52,B29,$D$2:D52,D29,$C$2:C52,C29,$G$2:G52,G29),"",COUNTIFS($B$2:B53,B30,$D$2:D53,D30,$C$2:C53,C30,$G$2:G53,G30)),COUNTIFS($B$2:B53,B30,$D$2:D53,D30,$C$2:C53,C30,$G$2:G53,G30)))</f>
        <v/>
      </c>
      <c r="J30" t="s">
        <v>60</v>
      </c>
    </row>
    <row r="31" spans="1:10" x14ac:dyDescent="0.25">
      <c r="A31" s="22" t="str">
        <f t="shared" ca="1" si="0"/>
        <v/>
      </c>
      <c r="C31" t="s">
        <v>60</v>
      </c>
      <c r="D31" t="s">
        <v>60</v>
      </c>
      <c r="E31" t="s">
        <v>60</v>
      </c>
      <c r="G31" t="s">
        <v>60</v>
      </c>
      <c r="H31" t="s">
        <v>60</v>
      </c>
      <c r="I31" t="str">
        <f>+IF(G31="","",IF(G31=G30,IF(COUNTIFS($B$2:B54,B31,$D$2:D54,D31,$C$2:C54,C31,$G$2:G54,G31)=COUNTIFS($B$2:B53,B30,$D$2:D53,D30,$C$2:C53,C30,$G$2:G53,G30),"",COUNTIFS($B$2:B54,B31,$D$2:D54,D31,$C$2:C54,C31,$G$2:G54,G31)),COUNTIFS($B$2:B54,B31,$D$2:D54,D31,$C$2:C54,C31,$G$2:G54,G31)))</f>
        <v/>
      </c>
      <c r="J31" t="s">
        <v>60</v>
      </c>
    </row>
    <row r="32" spans="1:10" x14ac:dyDescent="0.25">
      <c r="A32" s="22" t="str">
        <f t="shared" ca="1" si="0"/>
        <v/>
      </c>
      <c r="C32" t="s">
        <v>60</v>
      </c>
      <c r="D32" t="s">
        <v>60</v>
      </c>
      <c r="E32" t="s">
        <v>60</v>
      </c>
      <c r="G32" t="s">
        <v>60</v>
      </c>
      <c r="H32" t="s">
        <v>60</v>
      </c>
      <c r="I32" t="str">
        <f>+IF(G32="","",IF(G32=G31,IF(COUNTIFS($B$2:B55,B32,$D$2:D55,D32,$C$2:C55,C32,$G$2:G55,G32)=COUNTIFS($B$2:B54,B31,$D$2:D54,D31,$C$2:C54,C31,$G$2:G54,G31),"",COUNTIFS($B$2:B55,B32,$D$2:D55,D32,$C$2:C55,C32,$G$2:G55,G32)),COUNTIFS($B$2:B55,B32,$D$2:D55,D32,$C$2:C55,C32,$G$2:G55,G32)))</f>
        <v/>
      </c>
      <c r="J32" t="s">
        <v>60</v>
      </c>
    </row>
    <row r="33" spans="1:10" x14ac:dyDescent="0.25">
      <c r="A33" s="22" t="str">
        <f t="shared" ca="1" si="0"/>
        <v/>
      </c>
      <c r="C33" t="s">
        <v>60</v>
      </c>
      <c r="D33" t="s">
        <v>60</v>
      </c>
      <c r="E33" t="s">
        <v>60</v>
      </c>
      <c r="G33" t="s">
        <v>60</v>
      </c>
      <c r="H33" t="s">
        <v>60</v>
      </c>
      <c r="I33" t="str">
        <f>+IF(G33="","",IF(G33=G32,IF(COUNTIFS($B$2:B56,B33,$D$2:D56,D33,$C$2:C56,C33,$G$2:G56,G33)=COUNTIFS($B$2:B55,B32,$D$2:D55,D32,$C$2:C55,C32,$G$2:G55,G32),"",COUNTIFS($B$2:B56,B33,$D$2:D56,D33,$C$2:C56,C33,$G$2:G56,G33)),COUNTIFS($B$2:B56,B33,$D$2:D56,D33,$C$2:C56,C33,$G$2:G56,G33)))</f>
        <v/>
      </c>
      <c r="J33" t="s">
        <v>60</v>
      </c>
    </row>
    <row r="34" spans="1:10" x14ac:dyDescent="0.25">
      <c r="A34" s="22" t="str">
        <f t="shared" ca="1" si="0"/>
        <v/>
      </c>
      <c r="C34" t="s">
        <v>60</v>
      </c>
      <c r="D34" t="s">
        <v>60</v>
      </c>
      <c r="E34" t="s">
        <v>60</v>
      </c>
      <c r="G34" t="s">
        <v>60</v>
      </c>
      <c r="H34" t="s">
        <v>60</v>
      </c>
      <c r="I34" t="str">
        <f>+IF(G34="","",IF(G34=G33,IF(COUNTIFS($B$2:B57,B34,$D$2:D57,D34,$C$2:C57,C34,$G$2:G57,G34)=COUNTIFS($B$2:B56,B33,$D$2:D56,D33,$C$2:C56,C33,$G$2:G56,G33),"",COUNTIFS($B$2:B57,B34,$D$2:D57,D34,$C$2:C57,C34,$G$2:G57,G34)),COUNTIFS($B$2:B57,B34,$D$2:D57,D34,$C$2:C57,C34,$G$2:G57,G34)))</f>
        <v/>
      </c>
      <c r="J34" t="s">
        <v>60</v>
      </c>
    </row>
    <row r="35" spans="1:10" x14ac:dyDescent="0.25">
      <c r="A35" s="22" t="str">
        <f t="shared" ca="1" si="0"/>
        <v/>
      </c>
      <c r="C35" t="s">
        <v>60</v>
      </c>
      <c r="D35" t="s">
        <v>60</v>
      </c>
      <c r="E35" t="s">
        <v>60</v>
      </c>
      <c r="G35" t="s">
        <v>60</v>
      </c>
      <c r="H35" t="s">
        <v>60</v>
      </c>
      <c r="I35" t="str">
        <f>+IF(G35="","",IF(G35=G34,IF(COUNTIFS($B$2:B58,B35,$D$2:D58,D35,$C$2:C58,C35,$G$2:G58,G35)=COUNTIFS($B$2:B57,B34,$D$2:D57,D34,$C$2:C57,C34,$G$2:G57,G34),"",COUNTIFS($B$2:B58,B35,$D$2:D58,D35,$C$2:C58,C35,$G$2:G58,G35)),COUNTIFS($B$2:B58,B35,$D$2:D58,D35,$C$2:C58,C35,$G$2:G58,G35)))</f>
        <v/>
      </c>
      <c r="J35" t="s">
        <v>60</v>
      </c>
    </row>
    <row r="36" spans="1:10" x14ac:dyDescent="0.25">
      <c r="A36" s="22" t="str">
        <f t="shared" ca="1" si="0"/>
        <v/>
      </c>
      <c r="C36" t="s">
        <v>60</v>
      </c>
      <c r="D36" t="s">
        <v>60</v>
      </c>
      <c r="E36" t="s">
        <v>60</v>
      </c>
      <c r="G36" t="s">
        <v>60</v>
      </c>
      <c r="H36" t="s">
        <v>60</v>
      </c>
      <c r="I36" t="str">
        <f>+IF(G36="","",IF(G36=G35,IF(COUNTIFS($B$2:B59,B36,$D$2:D59,D36,$C$2:C59,C36,$G$2:G59,G36)=COUNTIFS($B$2:B58,B35,$D$2:D58,D35,$C$2:C58,C35,$G$2:G58,G35),"",COUNTIFS($B$2:B59,B36,$D$2:D59,D36,$C$2:C59,C36,$G$2:G59,G36)),COUNTIFS($B$2:B59,B36,$D$2:D59,D36,$C$2:C59,C36,$G$2:G59,G36)))</f>
        <v/>
      </c>
      <c r="J36" t="s">
        <v>60</v>
      </c>
    </row>
    <row r="37" spans="1:10" x14ac:dyDescent="0.25">
      <c r="A37" s="22" t="str">
        <f t="shared" ca="1" si="0"/>
        <v/>
      </c>
      <c r="C37" t="s">
        <v>60</v>
      </c>
      <c r="D37" t="s">
        <v>60</v>
      </c>
      <c r="E37" t="s">
        <v>60</v>
      </c>
      <c r="G37" t="s">
        <v>60</v>
      </c>
      <c r="H37" t="s">
        <v>60</v>
      </c>
      <c r="I37" t="str">
        <f>+IF(G37="","",IF(G37=G36,IF(COUNTIFS($B$2:B60,B37,$D$2:D60,D37,$C$2:C60,C37,$G$2:G60,G37)=COUNTIFS($B$2:B59,B36,$D$2:D59,D36,$C$2:C59,C36,$G$2:G59,G36),"",COUNTIFS($B$2:B60,B37,$D$2:D60,D37,$C$2:C60,C37,$G$2:G60,G37)),COUNTIFS($B$2:B60,B37,$D$2:D60,D37,$C$2:C60,C37,$G$2:G60,G37)))</f>
        <v/>
      </c>
      <c r="J37" t="s">
        <v>60</v>
      </c>
    </row>
    <row r="38" spans="1:10" x14ac:dyDescent="0.25">
      <c r="A38" s="22" t="str">
        <f t="shared" ca="1" si="0"/>
        <v/>
      </c>
      <c r="C38" t="s">
        <v>60</v>
      </c>
      <c r="D38" t="s">
        <v>60</v>
      </c>
      <c r="E38" t="s">
        <v>60</v>
      </c>
      <c r="G38" t="s">
        <v>60</v>
      </c>
      <c r="H38" t="s">
        <v>60</v>
      </c>
      <c r="I38" t="str">
        <f>+IF(G38="","",IF(G38=G37,IF(COUNTIFS($B$2:B61,B38,$D$2:D61,D38,$C$2:C61,C38,$G$2:G61,G38)=COUNTIFS($B$2:B60,B37,$D$2:D60,D37,$C$2:C60,C37,$G$2:G60,G37),"",COUNTIFS($B$2:B61,B38,$D$2:D61,D38,$C$2:C61,C38,$G$2:G61,G38)),COUNTIFS($B$2:B61,B38,$D$2:D61,D38,$C$2:C61,C38,$G$2:G61,G38)))</f>
        <v/>
      </c>
      <c r="J38" t="s">
        <v>60</v>
      </c>
    </row>
    <row r="39" spans="1:10" x14ac:dyDescent="0.25">
      <c r="A39" s="22" t="str">
        <f t="shared" ca="1" si="0"/>
        <v/>
      </c>
      <c r="C39" t="s">
        <v>60</v>
      </c>
      <c r="D39" t="s">
        <v>60</v>
      </c>
      <c r="E39" t="s">
        <v>60</v>
      </c>
      <c r="G39" t="s">
        <v>60</v>
      </c>
      <c r="H39" t="s">
        <v>60</v>
      </c>
      <c r="I39" t="str">
        <f>+IF(G39="","",IF(G39=G38,IF(COUNTIFS($B$2:B62,B39,$D$2:D62,D39,$C$2:C62,C39,$G$2:G62,G39)=COUNTIFS($B$2:B61,B38,$D$2:D61,D38,$C$2:C61,C38,$G$2:G61,G38),"",COUNTIFS($B$2:B62,B39,$D$2:D62,D39,$C$2:C62,C39,$G$2:G62,G39)),COUNTIFS($B$2:B62,B39,$D$2:D62,D39,$C$2:C62,C39,$G$2:G62,G39)))</f>
        <v/>
      </c>
      <c r="J39" t="s">
        <v>60</v>
      </c>
    </row>
    <row r="40" spans="1:10" x14ac:dyDescent="0.25">
      <c r="A40" s="22" t="str">
        <f t="shared" ca="1" si="0"/>
        <v/>
      </c>
      <c r="C40" t="s">
        <v>60</v>
      </c>
      <c r="D40" t="s">
        <v>60</v>
      </c>
      <c r="E40" t="s">
        <v>60</v>
      </c>
      <c r="G40" t="s">
        <v>60</v>
      </c>
      <c r="H40" t="s">
        <v>60</v>
      </c>
      <c r="I40" t="str">
        <f>+IF(G40="","",IF(G40=G39,IF(COUNTIFS($B$2:B63,B40,$D$2:D63,D40,$C$2:C63,C40,$G$2:G63,G40)=COUNTIFS($B$2:B62,B39,$D$2:D62,D39,$C$2:C62,C39,$G$2:G62,G39),"",COUNTIFS($B$2:B63,B40,$D$2:D63,D40,$C$2:C63,C40,$G$2:G63,G40)),COUNTIFS($B$2:B63,B40,$D$2:D63,D40,$C$2:C63,C40,$G$2:G63,G40)))</f>
        <v/>
      </c>
      <c r="J40" t="s">
        <v>60</v>
      </c>
    </row>
    <row r="41" spans="1:10" x14ac:dyDescent="0.25">
      <c r="A41" s="22" t="str">
        <f t="shared" ca="1" si="0"/>
        <v/>
      </c>
      <c r="C41" t="s">
        <v>60</v>
      </c>
      <c r="D41" t="s">
        <v>60</v>
      </c>
      <c r="E41" t="s">
        <v>60</v>
      </c>
      <c r="G41" t="s">
        <v>60</v>
      </c>
      <c r="H41" t="s">
        <v>60</v>
      </c>
      <c r="I41" t="str">
        <f>+IF(G41="","",IF(G41=G40,IF(COUNTIFS($B$2:B64,B41,$D$2:D64,D41,$C$2:C64,C41,$G$2:G64,G41)=COUNTIFS($B$2:B63,B40,$D$2:D63,D40,$C$2:C63,C40,$G$2:G63,G40),"",COUNTIFS($B$2:B64,B41,$D$2:D64,D41,$C$2:C64,C41,$G$2:G64,G41)),COUNTIFS($B$2:B64,B41,$D$2:D64,D41,$C$2:C64,C41,$G$2:G64,G41)))</f>
        <v/>
      </c>
      <c r="J41" t="s">
        <v>60</v>
      </c>
    </row>
    <row r="42" spans="1:10" x14ac:dyDescent="0.25">
      <c r="A42" s="22" t="str">
        <f t="shared" ca="1" si="0"/>
        <v/>
      </c>
      <c r="C42" t="s">
        <v>60</v>
      </c>
      <c r="D42" t="s">
        <v>60</v>
      </c>
      <c r="E42" t="s">
        <v>60</v>
      </c>
      <c r="G42" t="s">
        <v>60</v>
      </c>
      <c r="H42" t="s">
        <v>60</v>
      </c>
      <c r="I42" t="str">
        <f>+IF(G42="","",IF(G42=G41,IF(COUNTIFS($B$2:B65,B42,$D$2:D65,D42,$C$2:C65,C42,$G$2:G65,G42)=COUNTIFS($B$2:B64,B41,$D$2:D64,D41,$C$2:C64,C41,$G$2:G64,G41),"",COUNTIFS($B$2:B65,B42,$D$2:D65,D42,$C$2:C65,C42,$G$2:G65,G42)),COUNTIFS($B$2:B65,B42,$D$2:D65,D42,$C$2:C65,C42,$G$2:G65,G42)))</f>
        <v/>
      </c>
      <c r="J42" t="s">
        <v>60</v>
      </c>
    </row>
    <row r="43" spans="1:10" x14ac:dyDescent="0.25">
      <c r="A43" s="22" t="str">
        <f t="shared" ca="1" si="0"/>
        <v/>
      </c>
      <c r="C43" t="s">
        <v>60</v>
      </c>
      <c r="D43" t="s">
        <v>60</v>
      </c>
      <c r="E43" t="s">
        <v>60</v>
      </c>
      <c r="G43" t="s">
        <v>60</v>
      </c>
      <c r="H43" t="s">
        <v>60</v>
      </c>
      <c r="I43" t="str">
        <f>+IF(G43="","",IF(G43=G42,IF(COUNTIFS($B$2:B66,B43,$D$2:D66,D43,$C$2:C66,C43,$G$2:G66,G43)=COUNTIFS($B$2:B65,B42,$D$2:D65,D42,$C$2:C65,C42,$G$2:G65,G42),"",COUNTIFS($B$2:B66,B43,$D$2:D66,D43,$C$2:C66,C43,$G$2:G66,G43)),COUNTIFS($B$2:B66,B43,$D$2:D66,D43,$C$2:C66,C43,$G$2:G66,G43)))</f>
        <v/>
      </c>
      <c r="J43" t="s">
        <v>60</v>
      </c>
    </row>
    <row r="44" spans="1:10" x14ac:dyDescent="0.25">
      <c r="A44" s="22" t="str">
        <f t="shared" ca="1" si="0"/>
        <v/>
      </c>
      <c r="C44" t="s">
        <v>60</v>
      </c>
      <c r="D44" t="s">
        <v>60</v>
      </c>
      <c r="E44" t="s">
        <v>60</v>
      </c>
      <c r="G44" t="s">
        <v>60</v>
      </c>
      <c r="H44" t="s">
        <v>60</v>
      </c>
      <c r="I44" t="str">
        <f>+IF(G44="","",IF(G44=G43,IF(COUNTIFS($B$2:B67,B44,$D$2:D67,D44,$C$2:C67,C44,$G$2:G67,G44)=COUNTIFS($B$2:B66,B43,$D$2:D66,D43,$C$2:C66,C43,$G$2:G66,G43),"",COUNTIFS($B$2:B67,B44,$D$2:D67,D44,$C$2:C67,C44,$G$2:G67,G44)),COUNTIFS($B$2:B67,B44,$D$2:D67,D44,$C$2:C67,C44,$G$2:G67,G44)))</f>
        <v/>
      </c>
      <c r="J44" t="s">
        <v>60</v>
      </c>
    </row>
    <row r="45" spans="1:10" x14ac:dyDescent="0.25">
      <c r="A45" s="22" t="str">
        <f t="shared" ca="1" si="0"/>
        <v/>
      </c>
      <c r="C45" t="s">
        <v>60</v>
      </c>
      <c r="D45" t="s">
        <v>60</v>
      </c>
      <c r="E45" t="s">
        <v>60</v>
      </c>
      <c r="G45" t="s">
        <v>60</v>
      </c>
      <c r="H45" t="s">
        <v>60</v>
      </c>
      <c r="I45" t="str">
        <f>+IF(G45="","",IF(G45=G44,IF(COUNTIFS($B$2:B68,B45,$D$2:D68,D45,$C$2:C68,C45,$G$2:G68,G45)=COUNTIFS($B$2:B67,B44,$D$2:D67,D44,$C$2:C67,C44,$G$2:G67,G44),"",COUNTIFS($B$2:B68,B45,$D$2:D68,D45,$C$2:C68,C45,$G$2:G68,G45)),COUNTIFS($B$2:B68,B45,$D$2:D68,D45,$C$2:C68,C45,$G$2:G68,G45)))</f>
        <v/>
      </c>
      <c r="J45" t="s">
        <v>60</v>
      </c>
    </row>
    <row r="46" spans="1:10" x14ac:dyDescent="0.25">
      <c r="A46" s="22" t="str">
        <f t="shared" ca="1" si="0"/>
        <v/>
      </c>
      <c r="C46" t="s">
        <v>60</v>
      </c>
      <c r="D46" t="s">
        <v>60</v>
      </c>
      <c r="E46" t="s">
        <v>60</v>
      </c>
      <c r="G46" t="s">
        <v>60</v>
      </c>
      <c r="H46" t="s">
        <v>60</v>
      </c>
      <c r="I46" t="str">
        <f>+IF(G46="","",IF(G46=G45,IF(COUNTIFS($B$2:B69,B46,$D$2:D69,D46,$C$2:C69,C46,$G$2:G69,G46)=COUNTIFS($B$2:B68,B45,$D$2:D68,D45,$C$2:C68,C45,$G$2:G68,G45),"",COUNTIFS($B$2:B69,B46,$D$2:D69,D46,$C$2:C69,C46,$G$2:G69,G46)),COUNTIFS($B$2:B69,B46,$D$2:D69,D46,$C$2:C69,C46,$G$2:G69,G46)))</f>
        <v/>
      </c>
      <c r="J46" t="s">
        <v>60</v>
      </c>
    </row>
    <row r="47" spans="1:10" x14ac:dyDescent="0.25">
      <c r="A47" s="22" t="str">
        <f t="shared" ca="1" si="0"/>
        <v/>
      </c>
      <c r="C47" t="s">
        <v>60</v>
      </c>
      <c r="D47" t="s">
        <v>60</v>
      </c>
      <c r="E47" t="s">
        <v>60</v>
      </c>
      <c r="G47" t="s">
        <v>60</v>
      </c>
      <c r="H47" t="s">
        <v>60</v>
      </c>
      <c r="I47" t="str">
        <f>+IF(G47="","",IF(G47=G46,IF(COUNTIFS($B$2:B70,B47,$D$2:D70,D47,$C$2:C70,C47,$G$2:G70,G47)=COUNTIFS($B$2:B69,B46,$D$2:D69,D46,$C$2:C69,C46,$G$2:G69,G46),"",COUNTIFS($B$2:B70,B47,$D$2:D70,D47,$C$2:C70,C47,$G$2:G70,G47)),COUNTIFS($B$2:B70,B47,$D$2:D70,D47,$C$2:C70,C47,$G$2:G70,G47)))</f>
        <v/>
      </c>
      <c r="J47" t="s">
        <v>60</v>
      </c>
    </row>
    <row r="48" spans="1:10" x14ac:dyDescent="0.25">
      <c r="A48" s="22" t="str">
        <f t="shared" ca="1" si="0"/>
        <v/>
      </c>
      <c r="C48" t="s">
        <v>60</v>
      </c>
      <c r="D48" t="s">
        <v>60</v>
      </c>
      <c r="E48" t="s">
        <v>60</v>
      </c>
      <c r="G48" t="s">
        <v>60</v>
      </c>
      <c r="H48" t="s">
        <v>60</v>
      </c>
      <c r="I48" t="str">
        <f>+IF(G48="","",IF(G48=G47,IF(COUNTIFS($B$2:B71,B48,$D$2:D71,D48,$C$2:C71,C48,$G$2:G71,G48)=COUNTIFS($B$2:B70,B47,$D$2:D70,D47,$C$2:C70,C47,$G$2:G70,G47),"",COUNTIFS($B$2:B71,B48,$D$2:D71,D48,$C$2:C71,C48,$G$2:G71,G48)),COUNTIFS($B$2:B71,B48,$D$2:D71,D48,$C$2:C71,C48,$G$2:G71,G48)))</f>
        <v/>
      </c>
      <c r="J48" t="s">
        <v>60</v>
      </c>
    </row>
    <row r="49" spans="1:10" x14ac:dyDescent="0.25">
      <c r="A49" s="22" t="str">
        <f t="shared" ca="1" si="0"/>
        <v/>
      </c>
      <c r="C49" t="s">
        <v>60</v>
      </c>
      <c r="D49" t="s">
        <v>60</v>
      </c>
      <c r="E49" t="s">
        <v>60</v>
      </c>
      <c r="G49" t="s">
        <v>60</v>
      </c>
      <c r="H49" t="s">
        <v>60</v>
      </c>
      <c r="I49" t="str">
        <f>+IF(G49="","",IF(G49=G48,IF(COUNTIFS($B$2:B72,B49,$D$2:D72,D49,$C$2:C72,C49,$G$2:G72,G49)=COUNTIFS($B$2:B71,B48,$D$2:D71,D48,$C$2:C71,C48,$G$2:G71,G48),"",COUNTIFS($B$2:B72,B49,$D$2:D72,D49,$C$2:C72,C49,$G$2:G72,G49)),COUNTIFS($B$2:B72,B49,$D$2:D72,D49,$C$2:C72,C49,$G$2:G72,G49)))</f>
        <v/>
      </c>
      <c r="J49" t="s">
        <v>60</v>
      </c>
    </row>
    <row r="50" spans="1:10" x14ac:dyDescent="0.25">
      <c r="A50" s="22" t="str">
        <f t="shared" ca="1" si="0"/>
        <v/>
      </c>
      <c r="C50" t="s">
        <v>60</v>
      </c>
      <c r="D50" t="s">
        <v>60</v>
      </c>
      <c r="E50" t="s">
        <v>60</v>
      </c>
      <c r="G50" t="s">
        <v>60</v>
      </c>
      <c r="H50" t="s">
        <v>60</v>
      </c>
      <c r="I50" t="str">
        <f>+IF(G50="","",IF(G50=G49,IF(COUNTIFS($B$2:B73,B50,$D$2:D73,D50,$C$2:C73,C50,$G$2:G73,G50)=COUNTIFS($B$2:B72,B49,$D$2:D72,D49,$C$2:C72,C49,$G$2:G72,G49),"",COUNTIFS($B$2:B73,B50,$D$2:D73,D50,$C$2:C73,C50,$G$2:G73,G50)),COUNTIFS($B$2:B73,B50,$D$2:D73,D50,$C$2:C73,C50,$G$2:G73,G50)))</f>
        <v/>
      </c>
      <c r="J50" t="s">
        <v>60</v>
      </c>
    </row>
    <row r="51" spans="1:10" x14ac:dyDescent="0.25">
      <c r="A51" s="22" t="str">
        <f t="shared" ca="1" si="0"/>
        <v/>
      </c>
      <c r="C51" t="s">
        <v>60</v>
      </c>
      <c r="D51" t="s">
        <v>60</v>
      </c>
      <c r="E51" t="s">
        <v>60</v>
      </c>
      <c r="G51" t="s">
        <v>60</v>
      </c>
      <c r="H51" t="s">
        <v>60</v>
      </c>
      <c r="I51" t="str">
        <f>+IF(G51="","",IF(G51=G50,IF(COUNTIFS($B$2:B74,B51,$D$2:D74,D51,$C$2:C74,C51,$G$2:G74,G51)=COUNTIFS($B$2:B73,B50,$D$2:D73,D50,$C$2:C73,C50,$G$2:G73,G50),"",COUNTIFS($B$2:B74,B51,$D$2:D74,D51,$C$2:C74,C51,$G$2:G74,G51)),COUNTIFS($B$2:B74,B51,$D$2:D74,D51,$C$2:C74,C51,$G$2:G74,G51)))</f>
        <v/>
      </c>
      <c r="J51" t="s">
        <v>60</v>
      </c>
    </row>
    <row r="52" spans="1:10" x14ac:dyDescent="0.25">
      <c r="A52" s="22" t="str">
        <f t="shared" ca="1" si="0"/>
        <v/>
      </c>
      <c r="C52" t="s">
        <v>60</v>
      </c>
      <c r="D52" t="s">
        <v>60</v>
      </c>
      <c r="E52" t="s">
        <v>60</v>
      </c>
      <c r="G52" t="s">
        <v>60</v>
      </c>
      <c r="H52" t="s">
        <v>60</v>
      </c>
      <c r="I52" t="str">
        <f>+IF(G52="","",IF(G52=G51,IF(COUNTIFS($B$2:B75,B52,$D$2:D75,D52,$C$2:C75,C52,$G$2:G75,G52)=COUNTIFS($B$2:B74,B51,$D$2:D74,D51,$C$2:C74,C51,$G$2:G74,G51),"",COUNTIFS($B$2:B75,B52,$D$2:D75,D52,$C$2:C75,C52,$G$2:G75,G52)),COUNTIFS($B$2:B75,B52,$D$2:D75,D52,$C$2:C75,C52,$G$2:G75,G52)))</f>
        <v/>
      </c>
      <c r="J52" t="s">
        <v>60</v>
      </c>
    </row>
    <row r="53" spans="1:10" x14ac:dyDescent="0.25">
      <c r="A53" s="22" t="str">
        <f t="shared" ca="1" si="0"/>
        <v/>
      </c>
      <c r="C53" t="s">
        <v>60</v>
      </c>
      <c r="D53" t="s">
        <v>60</v>
      </c>
      <c r="E53" t="s">
        <v>60</v>
      </c>
      <c r="G53" t="s">
        <v>60</v>
      </c>
      <c r="H53" t="s">
        <v>60</v>
      </c>
      <c r="I53" t="str">
        <f>+IF(G53="","",IF(G53=G52,IF(COUNTIFS($B$2:B76,B53,$D$2:D76,D53,$C$2:C76,C53,$G$2:G76,G53)=COUNTIFS($B$2:B75,B52,$D$2:D75,D52,$C$2:C75,C52,$G$2:G75,G52),"",COUNTIFS($B$2:B76,B53,$D$2:D76,D53,$C$2:C76,C53,$G$2:G76,G53)),COUNTIFS($B$2:B76,B53,$D$2:D76,D53,$C$2:C76,C53,$G$2:G76,G53)))</f>
        <v/>
      </c>
      <c r="J53" t="s">
        <v>60</v>
      </c>
    </row>
    <row r="54" spans="1:10" x14ac:dyDescent="0.25">
      <c r="A54" s="22" t="str">
        <f t="shared" ca="1" si="0"/>
        <v/>
      </c>
      <c r="C54" t="s">
        <v>60</v>
      </c>
      <c r="D54" t="s">
        <v>60</v>
      </c>
      <c r="E54" t="s">
        <v>60</v>
      </c>
      <c r="G54" t="s">
        <v>60</v>
      </c>
      <c r="H54" t="s">
        <v>60</v>
      </c>
      <c r="I54" t="str">
        <f>+IF(G54="","",IF(G54=G53,IF(COUNTIFS($B$2:B77,B54,$D$2:D77,D54,$C$2:C77,C54,$G$2:G77,G54)=COUNTIFS($B$2:B76,B53,$D$2:D76,D53,$C$2:C76,C53,$G$2:G76,G53),"",COUNTIFS($B$2:B77,B54,$D$2:D77,D54,$C$2:C77,C54,$G$2:G77,G54)),COUNTIFS($B$2:B77,B54,$D$2:D77,D54,$C$2:C77,C54,$G$2:G77,G54)))</f>
        <v/>
      </c>
      <c r="J54" t="s">
        <v>60</v>
      </c>
    </row>
    <row r="55" spans="1:10" x14ac:dyDescent="0.25">
      <c r="A55" s="22" t="str">
        <f t="shared" ca="1" si="0"/>
        <v/>
      </c>
      <c r="C55" t="s">
        <v>60</v>
      </c>
      <c r="D55" t="s">
        <v>60</v>
      </c>
      <c r="E55" t="s">
        <v>60</v>
      </c>
      <c r="G55" t="s">
        <v>60</v>
      </c>
      <c r="H55" t="s">
        <v>60</v>
      </c>
      <c r="I55" t="str">
        <f>+IF(G55="","",IF(G55=G54,IF(COUNTIFS($B$2:B78,B55,$D$2:D78,D55,$C$2:C78,C55,$G$2:G78,G55)=COUNTIFS($B$2:B77,B54,$D$2:D77,D54,$C$2:C77,C54,$G$2:G77,G54),"",COUNTIFS($B$2:B78,B55,$D$2:D78,D55,$C$2:C78,C55,$G$2:G78,G55)),COUNTIFS($B$2:B78,B55,$D$2:D78,D55,$C$2:C78,C55,$G$2:G78,G55)))</f>
        <v/>
      </c>
      <c r="J55" t="s">
        <v>60</v>
      </c>
    </row>
    <row r="56" spans="1:10" x14ac:dyDescent="0.25">
      <c r="A56" s="22" t="str">
        <f t="shared" ca="1" si="0"/>
        <v/>
      </c>
      <c r="C56" t="s">
        <v>60</v>
      </c>
      <c r="D56" t="s">
        <v>60</v>
      </c>
      <c r="E56" t="s">
        <v>60</v>
      </c>
      <c r="G56" t="s">
        <v>60</v>
      </c>
      <c r="H56" t="s">
        <v>60</v>
      </c>
      <c r="I56" t="str">
        <f>+IF(G56="","",IF(G56=G55,IF(COUNTIFS($B$2:B79,B56,$D$2:D79,D56,$C$2:C79,C56,$G$2:G79,G56)=COUNTIFS($B$2:B78,B55,$D$2:D78,D55,$C$2:C78,C55,$G$2:G78,G55),"",COUNTIFS($B$2:B79,B56,$D$2:D79,D56,$C$2:C79,C56,$G$2:G79,G56)),COUNTIFS($B$2:B79,B56,$D$2:D79,D56,$C$2:C79,C56,$G$2:G79,G56)))</f>
        <v/>
      </c>
      <c r="J56" t="s">
        <v>60</v>
      </c>
    </row>
    <row r="57" spans="1:10" x14ac:dyDescent="0.25">
      <c r="A57" s="22" t="str">
        <f t="shared" ca="1" si="0"/>
        <v/>
      </c>
      <c r="C57" t="s">
        <v>60</v>
      </c>
      <c r="D57" t="s">
        <v>60</v>
      </c>
      <c r="E57" t="s">
        <v>60</v>
      </c>
      <c r="G57" t="s">
        <v>60</v>
      </c>
      <c r="H57" t="s">
        <v>60</v>
      </c>
      <c r="I57" t="str">
        <f>+IF(G57="","",IF(G57=G56,IF(COUNTIFS($B$2:B80,B57,$D$2:D80,D57,$C$2:C80,C57,$G$2:G80,G57)=COUNTIFS($B$2:B79,B56,$D$2:D79,D56,$C$2:C79,C56,$G$2:G79,G56),"",COUNTIFS($B$2:B80,B57,$D$2:D80,D57,$C$2:C80,C57,$G$2:G80,G57)),COUNTIFS($B$2:B80,B57,$D$2:D80,D57,$C$2:C80,C57,$G$2:G80,G57)))</f>
        <v/>
      </c>
      <c r="J57" t="s">
        <v>60</v>
      </c>
    </row>
    <row r="58" spans="1:10" x14ac:dyDescent="0.25">
      <c r="A58" s="22" t="str">
        <f t="shared" ca="1" si="0"/>
        <v/>
      </c>
      <c r="C58" t="s">
        <v>60</v>
      </c>
      <c r="D58" t="s">
        <v>60</v>
      </c>
      <c r="E58" t="s">
        <v>60</v>
      </c>
      <c r="G58" t="s">
        <v>60</v>
      </c>
      <c r="H58" t="s">
        <v>60</v>
      </c>
      <c r="I58" t="str">
        <f>+IF(G58="","",IF(G58=G57,IF(COUNTIFS($B$2:B81,B58,$D$2:D81,D58,$C$2:C81,C58,$G$2:G81,G58)=COUNTIFS($B$2:B80,B57,$D$2:D80,D57,$C$2:C80,C57,$G$2:G80,G57),"",COUNTIFS($B$2:B81,B58,$D$2:D81,D58,$C$2:C81,C58,$G$2:G81,G58)),COUNTIFS($B$2:B81,B58,$D$2:D81,D58,$C$2:C81,C58,$G$2:G81,G58)))</f>
        <v/>
      </c>
      <c r="J58" t="s">
        <v>60</v>
      </c>
    </row>
    <row r="59" spans="1:10" x14ac:dyDescent="0.25">
      <c r="A59" s="22" t="str">
        <f t="shared" ca="1" si="0"/>
        <v/>
      </c>
      <c r="C59" t="s">
        <v>60</v>
      </c>
      <c r="D59" t="s">
        <v>60</v>
      </c>
      <c r="E59" t="s">
        <v>60</v>
      </c>
      <c r="G59" t="s">
        <v>60</v>
      </c>
      <c r="H59" t="s">
        <v>60</v>
      </c>
      <c r="I59" t="str">
        <f>+IF(G59="","",IF(G59=G58,IF(COUNTIFS($B$2:B82,B59,$D$2:D82,D59,$C$2:C82,C59,$G$2:G82,G59)=COUNTIFS($B$2:B81,B58,$D$2:D81,D58,$C$2:C81,C58,$G$2:G81,G58),"",COUNTIFS($B$2:B82,B59,$D$2:D82,D59,$C$2:C82,C59,$G$2:G82,G59)),COUNTIFS($B$2:B82,B59,$D$2:D82,D59,$C$2:C82,C59,$G$2:G82,G59)))</f>
        <v/>
      </c>
      <c r="J59" t="s">
        <v>60</v>
      </c>
    </row>
    <row r="60" spans="1:10" x14ac:dyDescent="0.25">
      <c r="A60" s="22" t="str">
        <f t="shared" ca="1" si="0"/>
        <v/>
      </c>
      <c r="C60" t="s">
        <v>60</v>
      </c>
      <c r="D60" t="s">
        <v>60</v>
      </c>
      <c r="E60" t="s">
        <v>60</v>
      </c>
      <c r="G60" t="s">
        <v>60</v>
      </c>
      <c r="H60" t="s">
        <v>60</v>
      </c>
      <c r="I60" t="str">
        <f>+IF(G60="","",IF(G60=G59,IF(COUNTIFS($B$2:B83,B60,$D$2:D83,D60,$C$2:C83,C60,$G$2:G83,G60)=COUNTIFS($B$2:B82,B59,$D$2:D82,D59,$C$2:C82,C59,$G$2:G82,G59),"",COUNTIFS($B$2:B83,B60,$D$2:D83,D60,$C$2:C83,C60,$G$2:G83,G60)),COUNTIFS($B$2:B83,B60,$D$2:D83,D60,$C$2:C83,C60,$G$2:G83,G60)))</f>
        <v/>
      </c>
      <c r="J60" t="s">
        <v>60</v>
      </c>
    </row>
    <row r="61" spans="1:10" x14ac:dyDescent="0.25">
      <c r="A61" s="22" t="str">
        <f t="shared" ca="1" si="0"/>
        <v/>
      </c>
      <c r="C61" t="s">
        <v>60</v>
      </c>
      <c r="D61" t="s">
        <v>60</v>
      </c>
      <c r="E61" t="s">
        <v>60</v>
      </c>
      <c r="G61" t="s">
        <v>60</v>
      </c>
      <c r="H61" t="s">
        <v>60</v>
      </c>
      <c r="I61" t="str">
        <f>+IF(G61="","",IF(G61=G60,IF(COUNTIFS($B$2:B84,B61,$D$2:D84,D61,$C$2:C84,C61,$G$2:G84,G61)=COUNTIFS($B$2:B83,B60,$D$2:D83,D60,$C$2:C83,C60,$G$2:G83,G60),"",COUNTIFS($B$2:B84,B61,$D$2:D84,D61,$C$2:C84,C61,$G$2:G84,G61)),COUNTIFS($B$2:B84,B61,$D$2:D84,D61,$C$2:C84,C61,$G$2:G84,G61)))</f>
        <v/>
      </c>
      <c r="J61" t="s">
        <v>60</v>
      </c>
    </row>
    <row r="62" spans="1:10" x14ac:dyDescent="0.25">
      <c r="A62" s="22" t="str">
        <f t="shared" ca="1" si="0"/>
        <v/>
      </c>
      <c r="C62" t="s">
        <v>60</v>
      </c>
      <c r="D62" t="s">
        <v>60</v>
      </c>
      <c r="E62" t="s">
        <v>60</v>
      </c>
      <c r="G62" t="s">
        <v>60</v>
      </c>
      <c r="H62" t="s">
        <v>60</v>
      </c>
      <c r="I62" t="str">
        <f>+IF(G62="","",IF(G62=G61,IF(COUNTIFS($B$2:B85,B62,$D$2:D85,D62,$C$2:C85,C62,$G$2:G85,G62)=COUNTIFS($B$2:B84,B61,$D$2:D84,D61,$C$2:C84,C61,$G$2:G84,G61),"",COUNTIFS($B$2:B85,B62,$D$2:D85,D62,$C$2:C85,C62,$G$2:G85,G62)),COUNTIFS($B$2:B85,B62,$D$2:D85,D62,$C$2:C85,C62,$G$2:G85,G62)))</f>
        <v/>
      </c>
      <c r="J62" t="s">
        <v>60</v>
      </c>
    </row>
    <row r="63" spans="1:10" x14ac:dyDescent="0.25">
      <c r="A63" s="22" t="str">
        <f t="shared" ca="1" si="0"/>
        <v/>
      </c>
      <c r="C63" t="s">
        <v>60</v>
      </c>
      <c r="D63" t="s">
        <v>60</v>
      </c>
      <c r="E63" t="s">
        <v>60</v>
      </c>
      <c r="G63" t="s">
        <v>60</v>
      </c>
      <c r="H63" t="s">
        <v>60</v>
      </c>
      <c r="I63" t="str">
        <f>+IF(G63="","",IF(G63=G62,IF(COUNTIFS($B$2:B86,B63,$D$2:D86,D63,$C$2:C86,C63,$G$2:G86,G63)=COUNTIFS($B$2:B85,B62,$D$2:D85,D62,$C$2:C85,C62,$G$2:G85,G62),"",COUNTIFS($B$2:B86,B63,$D$2:D86,D63,$C$2:C86,C63,$G$2:G86,G63)),COUNTIFS($B$2:B86,B63,$D$2:D86,D63,$C$2:C86,C63,$G$2:G86,G63)))</f>
        <v/>
      </c>
      <c r="J63" t="s">
        <v>60</v>
      </c>
    </row>
    <row r="64" spans="1:10" x14ac:dyDescent="0.25">
      <c r="A64" s="22" t="str">
        <f t="shared" ca="1" si="0"/>
        <v/>
      </c>
      <c r="C64" t="s">
        <v>60</v>
      </c>
      <c r="D64" t="s">
        <v>60</v>
      </c>
      <c r="E64" t="s">
        <v>60</v>
      </c>
      <c r="G64" t="s">
        <v>60</v>
      </c>
      <c r="H64" t="s">
        <v>60</v>
      </c>
      <c r="I64" t="str">
        <f>+IF(G64="","",IF(G64=G63,IF(COUNTIFS($B$2:B87,B64,$D$2:D87,D64,$C$2:C87,C64,$G$2:G87,G64)=COUNTIFS($B$2:B86,B63,$D$2:D86,D63,$C$2:C86,C63,$G$2:G86,G63),"",COUNTIFS($B$2:B87,B64,$D$2:D87,D64,$C$2:C87,C64,$G$2:G87,G64)),COUNTIFS($B$2:B87,B64,$D$2:D87,D64,$C$2:C87,C64,$G$2:G87,G64)))</f>
        <v/>
      </c>
      <c r="J64" t="s">
        <v>60</v>
      </c>
    </row>
    <row r="65" spans="1:10" x14ac:dyDescent="0.25">
      <c r="A65" s="22" t="str">
        <f t="shared" ca="1" si="0"/>
        <v/>
      </c>
      <c r="C65" t="s">
        <v>60</v>
      </c>
      <c r="D65" t="s">
        <v>60</v>
      </c>
      <c r="E65" t="s">
        <v>60</v>
      </c>
      <c r="G65" t="s">
        <v>60</v>
      </c>
      <c r="H65" t="s">
        <v>60</v>
      </c>
      <c r="I65" t="str">
        <f>+IF(G65="","",IF(G65=G64,IF(COUNTIFS($B$2:B88,B65,$D$2:D88,D65,$C$2:C88,C65,$G$2:G88,G65)=COUNTIFS($B$2:B87,B64,$D$2:D87,D64,$C$2:C87,C64,$G$2:G87,G64),"",COUNTIFS($B$2:B88,B65,$D$2:D88,D65,$C$2:C88,C65,$G$2:G88,G65)),COUNTIFS($B$2:B88,B65,$D$2:D88,D65,$C$2:C88,C65,$G$2:G88,G65)))</f>
        <v/>
      </c>
      <c r="J65" t="s">
        <v>60</v>
      </c>
    </row>
    <row r="66" spans="1:10" x14ac:dyDescent="0.25">
      <c r="A66" s="22" t="str">
        <f t="shared" ca="1" si="0"/>
        <v/>
      </c>
      <c r="C66" t="s">
        <v>60</v>
      </c>
      <c r="D66" t="s">
        <v>60</v>
      </c>
      <c r="E66" t="s">
        <v>60</v>
      </c>
      <c r="G66" t="s">
        <v>60</v>
      </c>
      <c r="H66" t="s">
        <v>60</v>
      </c>
      <c r="I66" t="str">
        <f>+IF(G66="","",IF(G66=G65,IF(COUNTIFS($B$2:B89,B66,$D$2:D89,D66,$C$2:C89,C66,$G$2:G89,G66)=COUNTIFS($B$2:B88,B65,$D$2:D88,D65,$C$2:C88,C65,$G$2:G88,G65),"",COUNTIFS($B$2:B89,B66,$D$2:D89,D66,$C$2:C89,C66,$G$2:G89,G66)),COUNTIFS($B$2:B89,B66,$D$2:D89,D66,$C$2:C89,C66,$G$2:G89,G66)))</f>
        <v/>
      </c>
      <c r="J66" t="s">
        <v>60</v>
      </c>
    </row>
    <row r="67" spans="1:10" x14ac:dyDescent="0.25">
      <c r="A67" s="22" t="str">
        <f t="shared" ca="1" si="0"/>
        <v/>
      </c>
      <c r="C67" t="s">
        <v>60</v>
      </c>
      <c r="D67" t="s">
        <v>60</v>
      </c>
      <c r="E67" t="s">
        <v>60</v>
      </c>
      <c r="G67" t="s">
        <v>60</v>
      </c>
      <c r="H67" t="s">
        <v>60</v>
      </c>
      <c r="I67" t="str">
        <f>+IF(G67="","",IF(G67=G66,IF(COUNTIFS($B$2:B90,B67,$D$2:D90,D67,$C$2:C90,C67,$G$2:G90,G67)=COUNTIFS($B$2:B89,B66,$D$2:D89,D66,$C$2:C89,C66,$G$2:G89,G66),"",COUNTIFS($B$2:B90,B67,$D$2:D90,D67,$C$2:C90,C67,$G$2:G90,G67)),COUNTIFS($B$2:B90,B67,$D$2:D90,D67,$C$2:C90,C67,$G$2:G90,G67)))</f>
        <v/>
      </c>
      <c r="J67" t="s">
        <v>60</v>
      </c>
    </row>
    <row r="68" spans="1:10" x14ac:dyDescent="0.25">
      <c r="A68" s="22" t="str">
        <f t="shared" ref="A68:A131" ca="1" si="1">IF(B68="","","FA"&amp;RIGHT(YEAR(TODAY()),2)&amp;"-"&amp;RIGHT(A67,3)+1)</f>
        <v/>
      </c>
      <c r="C68" t="s">
        <v>60</v>
      </c>
      <c r="D68" t="s">
        <v>60</v>
      </c>
      <c r="E68" t="s">
        <v>60</v>
      </c>
      <c r="G68" t="s">
        <v>60</v>
      </c>
      <c r="H68" t="s">
        <v>60</v>
      </c>
      <c r="I68" t="str">
        <f>+IF(G68="","",IF(G68=G67,IF(COUNTIFS($B$2:B91,B68,$D$2:D91,D68,$C$2:C91,C68,$G$2:G91,G68)=COUNTIFS($B$2:B90,B67,$D$2:D90,D67,$C$2:C90,C67,$G$2:G90,G67),"",COUNTIFS($B$2:B91,B68,$D$2:D91,D68,$C$2:C91,C68,$G$2:G91,G68)),COUNTIFS($B$2:B91,B68,$D$2:D91,D68,$C$2:C91,C68,$G$2:G91,G68)))</f>
        <v/>
      </c>
      <c r="J68" t="s">
        <v>60</v>
      </c>
    </row>
    <row r="69" spans="1:10" x14ac:dyDescent="0.25">
      <c r="A69" s="22" t="str">
        <f t="shared" ca="1" si="1"/>
        <v/>
      </c>
      <c r="C69" t="s">
        <v>60</v>
      </c>
      <c r="D69" t="s">
        <v>60</v>
      </c>
      <c r="E69" t="s">
        <v>60</v>
      </c>
      <c r="G69" t="s">
        <v>60</v>
      </c>
      <c r="H69" t="s">
        <v>60</v>
      </c>
      <c r="I69" t="str">
        <f>+IF(G69="","",IF(G69=G68,IF(COUNTIFS($B$2:B92,B69,$D$2:D92,D69,$C$2:C92,C69,$G$2:G92,G69)=COUNTIFS($B$2:B91,B68,$D$2:D91,D68,$C$2:C91,C68,$G$2:G91,G68),"",COUNTIFS($B$2:B92,B69,$D$2:D92,D69,$C$2:C92,C69,$G$2:G92,G69)),COUNTIFS($B$2:B92,B69,$D$2:D92,D69,$C$2:C92,C69,$G$2:G92,G69)))</f>
        <v/>
      </c>
      <c r="J69" t="s">
        <v>60</v>
      </c>
    </row>
    <row r="70" spans="1:10" x14ac:dyDescent="0.25">
      <c r="A70" s="22" t="str">
        <f t="shared" ca="1" si="1"/>
        <v/>
      </c>
      <c r="C70" t="s">
        <v>60</v>
      </c>
      <c r="D70" t="s">
        <v>60</v>
      </c>
      <c r="E70" t="s">
        <v>60</v>
      </c>
      <c r="G70" t="s">
        <v>60</v>
      </c>
      <c r="H70" t="s">
        <v>60</v>
      </c>
      <c r="I70" t="str">
        <f>+IF(G70="","",IF(G70=G69,IF(COUNTIFS($B$2:B93,B70,$D$2:D93,D70,$C$2:C93,C70,$G$2:G93,G70)=COUNTIFS($B$2:B92,B69,$D$2:D92,D69,$C$2:C92,C69,$G$2:G92,G69),"",COUNTIFS($B$2:B93,B70,$D$2:D93,D70,$C$2:C93,C70,$G$2:G93,G70)),COUNTIFS($B$2:B93,B70,$D$2:D93,D70,$C$2:C93,C70,$G$2:G93,G70)))</f>
        <v/>
      </c>
      <c r="J70" t="s">
        <v>60</v>
      </c>
    </row>
    <row r="71" spans="1:10" x14ac:dyDescent="0.25">
      <c r="A71" s="22" t="str">
        <f t="shared" ca="1" si="1"/>
        <v/>
      </c>
      <c r="C71" t="s">
        <v>60</v>
      </c>
      <c r="D71" t="s">
        <v>60</v>
      </c>
      <c r="E71" t="s">
        <v>60</v>
      </c>
      <c r="G71" t="s">
        <v>60</v>
      </c>
      <c r="H71" t="s">
        <v>60</v>
      </c>
      <c r="I71" t="str">
        <f>+IF(G71="","",IF(G71=G70,IF(COUNTIFS($B$2:B94,B71,$D$2:D94,D71,$C$2:C94,C71,$G$2:G94,G71)=COUNTIFS($B$2:B93,B70,$D$2:D93,D70,$C$2:C93,C70,$G$2:G93,G70),"",COUNTIFS($B$2:B94,B71,$D$2:D94,D71,$C$2:C94,C71,$G$2:G94,G71)),COUNTIFS($B$2:B94,B71,$D$2:D94,D71,$C$2:C94,C71,$G$2:G94,G71)))</f>
        <v/>
      </c>
      <c r="J71" t="s">
        <v>60</v>
      </c>
    </row>
    <row r="72" spans="1:10" x14ac:dyDescent="0.25">
      <c r="A72" s="22" t="str">
        <f t="shared" ca="1" si="1"/>
        <v/>
      </c>
      <c r="C72" t="s">
        <v>60</v>
      </c>
      <c r="D72" t="s">
        <v>60</v>
      </c>
      <c r="E72" t="s">
        <v>60</v>
      </c>
      <c r="G72" t="s">
        <v>60</v>
      </c>
      <c r="H72" t="s">
        <v>60</v>
      </c>
      <c r="I72" t="str">
        <f>+IF(G72="","",IF(G72=G71,IF(COUNTIFS($B$2:B95,B72,$D$2:D95,D72,$C$2:C95,C72,$G$2:G95,G72)=COUNTIFS($B$2:B94,B71,$D$2:D94,D71,$C$2:C94,C71,$G$2:G94,G71),"",COUNTIFS($B$2:B95,B72,$D$2:D95,D72,$C$2:C95,C72,$G$2:G95,G72)),COUNTIFS($B$2:B95,B72,$D$2:D95,D72,$C$2:C95,C72,$G$2:G95,G72)))</f>
        <v/>
      </c>
      <c r="J72" t="s">
        <v>60</v>
      </c>
    </row>
    <row r="73" spans="1:10" x14ac:dyDescent="0.25">
      <c r="A73" s="22" t="str">
        <f t="shared" ca="1" si="1"/>
        <v/>
      </c>
      <c r="C73" t="s">
        <v>60</v>
      </c>
      <c r="D73" t="s">
        <v>60</v>
      </c>
      <c r="E73" t="s">
        <v>60</v>
      </c>
      <c r="G73" t="s">
        <v>60</v>
      </c>
      <c r="H73" t="s">
        <v>60</v>
      </c>
      <c r="I73" t="str">
        <f>+IF(G73="","",IF(G73=G72,IF(COUNTIFS($B$2:B96,B73,$D$2:D96,D73,$C$2:C96,C73,$G$2:G96,G73)=COUNTIFS($B$2:B95,B72,$D$2:D95,D72,$C$2:C95,C72,$G$2:G95,G72),"",COUNTIFS($B$2:B96,B73,$D$2:D96,D73,$C$2:C96,C73,$G$2:G96,G73)),COUNTIFS($B$2:B96,B73,$D$2:D96,D73,$C$2:C96,C73,$G$2:G96,G73)))</f>
        <v/>
      </c>
      <c r="J73" t="s">
        <v>60</v>
      </c>
    </row>
    <row r="74" spans="1:10" x14ac:dyDescent="0.25">
      <c r="A74" s="22" t="str">
        <f t="shared" ca="1" si="1"/>
        <v/>
      </c>
      <c r="C74" t="s">
        <v>60</v>
      </c>
      <c r="D74" t="s">
        <v>60</v>
      </c>
      <c r="E74" t="s">
        <v>60</v>
      </c>
      <c r="G74" t="s">
        <v>60</v>
      </c>
      <c r="H74" t="s">
        <v>60</v>
      </c>
      <c r="I74" t="str">
        <f>+IF(G74="","",IF(G74=G73,IF(COUNTIFS($B$2:B97,B74,$D$2:D97,D74,$C$2:C97,C74,$G$2:G97,G74)=COUNTIFS($B$2:B96,B73,$D$2:D96,D73,$C$2:C96,C73,$G$2:G96,G73),"",COUNTIFS($B$2:B97,B74,$D$2:D97,D74,$C$2:C97,C74,$G$2:G97,G74)),COUNTIFS($B$2:B97,B74,$D$2:D97,D74,$C$2:C97,C74,$G$2:G97,G74)))</f>
        <v/>
      </c>
      <c r="J74" t="s">
        <v>60</v>
      </c>
    </row>
    <row r="75" spans="1:10" x14ac:dyDescent="0.25">
      <c r="A75" s="22" t="str">
        <f t="shared" ca="1" si="1"/>
        <v/>
      </c>
      <c r="C75" t="s">
        <v>60</v>
      </c>
      <c r="D75" t="s">
        <v>60</v>
      </c>
      <c r="E75" t="s">
        <v>60</v>
      </c>
      <c r="G75" t="s">
        <v>60</v>
      </c>
      <c r="H75" t="s">
        <v>60</v>
      </c>
      <c r="I75" t="str">
        <f>+IF(G75="","",IF(G75=G74,IF(COUNTIFS($B$2:B98,B75,$D$2:D98,D75,$C$2:C98,C75,$G$2:G98,G75)=COUNTIFS($B$2:B97,B74,$D$2:D97,D74,$C$2:C97,C74,$G$2:G97,G74),"",COUNTIFS($B$2:B98,B75,$D$2:D98,D75,$C$2:C98,C75,$G$2:G98,G75)),COUNTIFS($B$2:B98,B75,$D$2:D98,D75,$C$2:C98,C75,$G$2:G98,G75)))</f>
        <v/>
      </c>
      <c r="J75" t="s">
        <v>60</v>
      </c>
    </row>
    <row r="76" spans="1:10" x14ac:dyDescent="0.25">
      <c r="A76" s="22" t="str">
        <f t="shared" ca="1" si="1"/>
        <v/>
      </c>
      <c r="C76" t="s">
        <v>60</v>
      </c>
      <c r="D76" t="s">
        <v>60</v>
      </c>
      <c r="E76" t="s">
        <v>60</v>
      </c>
      <c r="G76" t="s">
        <v>60</v>
      </c>
      <c r="H76" t="s">
        <v>60</v>
      </c>
      <c r="I76" t="str">
        <f>+IF(G76="","",IF(G76=G75,IF(COUNTIFS($B$2:B99,B76,$D$2:D99,D76,$C$2:C99,C76,$G$2:G99,G76)=COUNTIFS($B$2:B98,B75,$D$2:D98,D75,$C$2:C98,C75,$G$2:G98,G75),"",COUNTIFS($B$2:B99,B76,$D$2:D99,D76,$C$2:C99,C76,$G$2:G99,G76)),COUNTIFS($B$2:B99,B76,$D$2:D99,D76,$C$2:C99,C76,$G$2:G99,G76)))</f>
        <v/>
      </c>
      <c r="J76" t="s">
        <v>60</v>
      </c>
    </row>
    <row r="77" spans="1:10" x14ac:dyDescent="0.25">
      <c r="A77" s="22" t="str">
        <f t="shared" ca="1" si="1"/>
        <v/>
      </c>
      <c r="C77" t="s">
        <v>60</v>
      </c>
      <c r="D77" t="s">
        <v>60</v>
      </c>
      <c r="E77" t="s">
        <v>60</v>
      </c>
      <c r="G77" t="s">
        <v>60</v>
      </c>
      <c r="H77" t="s">
        <v>60</v>
      </c>
      <c r="I77" t="str">
        <f>+IF(G77="","",IF(G77=G76,IF(COUNTIFS($B$2:B100,B77,$D$2:D100,D77,$C$2:C100,C77,$G$2:G100,G77)=COUNTIFS($B$2:B99,B76,$D$2:D99,D76,$C$2:C99,C76,$G$2:G99,G76),"",COUNTIFS($B$2:B100,B77,$D$2:D100,D77,$C$2:C100,C77,$G$2:G100,G77)),COUNTIFS($B$2:B100,B77,$D$2:D100,D77,$C$2:C100,C77,$G$2:G100,G77)))</f>
        <v/>
      </c>
      <c r="J77" t="s">
        <v>60</v>
      </c>
    </row>
    <row r="78" spans="1:10" x14ac:dyDescent="0.25">
      <c r="A78" s="22" t="str">
        <f t="shared" ca="1" si="1"/>
        <v/>
      </c>
      <c r="C78" t="s">
        <v>60</v>
      </c>
      <c r="D78" t="s">
        <v>60</v>
      </c>
      <c r="E78" t="s">
        <v>60</v>
      </c>
      <c r="G78" t="s">
        <v>60</v>
      </c>
      <c r="H78" t="s">
        <v>60</v>
      </c>
      <c r="I78" t="str">
        <f>+IF(G78="","",IF(G78=G77,IF(COUNTIFS($B$2:B100,B78,$D$2:D100,D78,$C$2:C100,C78,$G$2:G100,G78)=COUNTIFS($B$2:B100,B77,$D$2:D100,D77,$C$2:C100,C77,$G$2:G100,G77),"",COUNTIFS($B$2:B100,B78,$D$2:D100,D78,$C$2:C100,C78,$G$2:G100,G78)),COUNTIFS($B$2:B100,B78,$D$2:D100,D78,$C$2:C100,C78,$G$2:G100,G78)))</f>
        <v/>
      </c>
      <c r="J78" t="s">
        <v>60</v>
      </c>
    </row>
    <row r="79" spans="1:10" x14ac:dyDescent="0.25">
      <c r="A79" s="22" t="str">
        <f t="shared" ca="1" si="1"/>
        <v/>
      </c>
      <c r="C79" t="s">
        <v>60</v>
      </c>
      <c r="D79" t="s">
        <v>60</v>
      </c>
      <c r="E79" t="s">
        <v>60</v>
      </c>
      <c r="G79" t="s">
        <v>60</v>
      </c>
      <c r="H79" t="s">
        <v>60</v>
      </c>
      <c r="I79" t="str">
        <f>+IF(G79="","",IF(G79=G78,IF(COUNTIFS($B$2:B100,B79,$D$2:D100,D79,$C$2:C100,C79,$G$2:G100,G79)=COUNTIFS($B$2:B100,B78,$D$2:D100,D78,$C$2:C100,C78,$G$2:G100,G78),"",COUNTIFS($B$2:B100,B79,$D$2:D100,D79,$C$2:C100,C79,$G$2:G100,G79)),COUNTIFS($B$2:B100,B79,$D$2:D100,D79,$C$2:C100,C79,$G$2:G100,G79)))</f>
        <v/>
      </c>
      <c r="J79" t="s">
        <v>60</v>
      </c>
    </row>
    <row r="80" spans="1:10" x14ac:dyDescent="0.25">
      <c r="A80" s="22" t="str">
        <f t="shared" ca="1" si="1"/>
        <v/>
      </c>
      <c r="C80" t="s">
        <v>60</v>
      </c>
      <c r="D80" t="s">
        <v>60</v>
      </c>
      <c r="E80" t="s">
        <v>60</v>
      </c>
      <c r="G80" t="s">
        <v>60</v>
      </c>
      <c r="H80" t="s">
        <v>60</v>
      </c>
      <c r="I80" t="str">
        <f>+IF(G80="","",IF(G80=G79,IF(COUNTIFS($B$2:B100,B80,$D$2:D100,D80,$C$2:C100,C80,$G$2:G100,G80)=COUNTIFS($B$2:B100,B79,$D$2:D100,D79,$C$2:C100,C79,$G$2:G100,G79),"",COUNTIFS($B$2:B100,B80,$D$2:D100,D80,$C$2:C100,C80,$G$2:G100,G80)),COUNTIFS($B$2:B100,B80,$D$2:D100,D80,$C$2:C100,C80,$G$2:G100,G80)))</f>
        <v/>
      </c>
      <c r="J80" t="s">
        <v>60</v>
      </c>
    </row>
    <row r="81" spans="1:10" x14ac:dyDescent="0.25">
      <c r="A81" s="22" t="str">
        <f t="shared" ca="1" si="1"/>
        <v/>
      </c>
      <c r="C81" t="s">
        <v>60</v>
      </c>
      <c r="D81" t="s">
        <v>60</v>
      </c>
      <c r="E81" t="s">
        <v>60</v>
      </c>
      <c r="G81" t="s">
        <v>60</v>
      </c>
      <c r="H81" t="s">
        <v>60</v>
      </c>
      <c r="I81" t="str">
        <f>+IF(G81="","",IF(G81=G80,IF(COUNTIFS($B$2:B100,B81,$D$2:D100,D81,$C$2:C100,C81,$G$2:G100,G81)=COUNTIFS($B$2:B100,B80,$D$2:D100,D80,$C$2:C100,C80,$G$2:G100,G80),"",COUNTIFS($B$2:B100,B81,$D$2:D100,D81,$C$2:C100,C81,$G$2:G100,G81)),COUNTIFS($B$2:B100,B81,$D$2:D100,D81,$C$2:C100,C81,$G$2:G100,G81)))</f>
        <v/>
      </c>
      <c r="J81" t="s">
        <v>60</v>
      </c>
    </row>
    <row r="82" spans="1:10" x14ac:dyDescent="0.25">
      <c r="A82" s="22" t="str">
        <f t="shared" ca="1" si="1"/>
        <v/>
      </c>
      <c r="C82" t="s">
        <v>60</v>
      </c>
      <c r="D82" t="s">
        <v>60</v>
      </c>
      <c r="E82" t="s">
        <v>60</v>
      </c>
      <c r="G82" t="s">
        <v>60</v>
      </c>
      <c r="H82" t="s">
        <v>60</v>
      </c>
      <c r="I82" t="str">
        <f>+IF(G82="","",IF(G82=G81,IF(COUNTIFS($B$2:B100,B82,$D$2:D100,D82,$C$2:C100,C82,$G$2:G100,G82)=COUNTIFS($B$2:B100,B81,$D$2:D100,D81,$C$2:C100,C81,$G$2:G100,G81),"",COUNTIFS($B$2:B100,B82,$D$2:D100,D82,$C$2:C100,C82,$G$2:G100,G82)),COUNTIFS($B$2:B100,B82,$D$2:D100,D82,$C$2:C100,C82,$G$2:G100,G82)))</f>
        <v/>
      </c>
      <c r="J82" t="s">
        <v>60</v>
      </c>
    </row>
    <row r="83" spans="1:10" x14ac:dyDescent="0.25">
      <c r="A83" s="22" t="str">
        <f t="shared" ca="1" si="1"/>
        <v/>
      </c>
      <c r="C83" t="s">
        <v>60</v>
      </c>
      <c r="D83" t="s">
        <v>60</v>
      </c>
      <c r="E83" t="s">
        <v>60</v>
      </c>
      <c r="G83" t="s">
        <v>60</v>
      </c>
      <c r="H83" t="s">
        <v>60</v>
      </c>
      <c r="I83" t="str">
        <f>+IF(G83="","",IF(G83=G82,IF(COUNTIFS($B$2:B100,B83,$D$2:D100,D83,$C$2:C100,C83,$G$2:G100,G83)=COUNTIFS($B$2:B100,B82,$D$2:D100,D82,$C$2:C100,C82,$G$2:G100,G82),"",COUNTIFS($B$2:B100,B83,$D$2:D100,D83,$C$2:C100,C83,$G$2:G100,G83)),COUNTIFS($B$2:B100,B83,$D$2:D100,D83,$C$2:C100,C83,$G$2:G100,G83)))</f>
        <v/>
      </c>
      <c r="J83" t="s">
        <v>60</v>
      </c>
    </row>
    <row r="84" spans="1:10" x14ac:dyDescent="0.25">
      <c r="A84" s="22" t="str">
        <f t="shared" ca="1" si="1"/>
        <v/>
      </c>
      <c r="C84" t="s">
        <v>60</v>
      </c>
      <c r="D84" t="s">
        <v>60</v>
      </c>
      <c r="E84" t="s">
        <v>60</v>
      </c>
      <c r="G84" t="s">
        <v>60</v>
      </c>
      <c r="H84" t="s">
        <v>60</v>
      </c>
      <c r="I84" t="str">
        <f>+IF(G84="","",IF(G84=G83,IF(COUNTIFS($B$2:B100,B84,$D$2:D100,D84,$C$2:C100,C84,$G$2:G100,G84)=COUNTIFS($B$2:B100,B83,$D$2:D100,D83,$C$2:C100,C83,$G$2:G100,G83),"",COUNTIFS($B$2:B100,B84,$D$2:D100,D84,$C$2:C100,C84,$G$2:G100,G84)),COUNTIFS($B$2:B100,B84,$D$2:D100,D84,$C$2:C100,C84,$G$2:G100,G84)))</f>
        <v/>
      </c>
      <c r="J84" t="s">
        <v>60</v>
      </c>
    </row>
    <row r="85" spans="1:10" x14ac:dyDescent="0.25">
      <c r="A85" s="22" t="str">
        <f t="shared" ca="1" si="1"/>
        <v/>
      </c>
      <c r="C85" t="s">
        <v>60</v>
      </c>
      <c r="D85" t="s">
        <v>60</v>
      </c>
      <c r="E85" t="s">
        <v>60</v>
      </c>
      <c r="G85" t="s">
        <v>60</v>
      </c>
      <c r="H85" t="s">
        <v>60</v>
      </c>
      <c r="I85" t="str">
        <f>+IF(G85="","",IF(G85=G84,IF(COUNTIFS($B$2:B100,B85,$D$2:D100,D85,$C$2:C100,C85,$G$2:G100,G85)=COUNTIFS($B$2:B100,B84,$D$2:D100,D84,$C$2:C100,C84,$G$2:G100,G84),"",COUNTIFS($B$2:B100,B85,$D$2:D100,D85,$C$2:C100,C85,$G$2:G100,G85)),COUNTIFS($B$2:B100,B85,$D$2:D100,D85,$C$2:C100,C85,$G$2:G100,G85)))</f>
        <v/>
      </c>
      <c r="J85" t="s">
        <v>60</v>
      </c>
    </row>
    <row r="86" spans="1:10" x14ac:dyDescent="0.25">
      <c r="A86" s="22" t="str">
        <f t="shared" ca="1" si="1"/>
        <v/>
      </c>
      <c r="C86" t="s">
        <v>60</v>
      </c>
      <c r="D86" t="s">
        <v>60</v>
      </c>
      <c r="E86" t="s">
        <v>60</v>
      </c>
      <c r="G86" t="s">
        <v>60</v>
      </c>
      <c r="H86" t="s">
        <v>60</v>
      </c>
      <c r="I86" t="str">
        <f>+IF(G86="","",IF(G86=G85,IF(COUNTIFS($B$2:B100,B86,$D$2:D100,D86,$C$2:C100,C86,$G$2:G100,G86)=COUNTIFS($B$2:B100,B85,$D$2:D100,D85,$C$2:C100,C85,$G$2:G100,G85),"",COUNTIFS($B$2:B100,B86,$D$2:D100,D86,$C$2:C100,C86,$G$2:G100,G86)),COUNTIFS($B$2:B100,B86,$D$2:D100,D86,$C$2:C100,C86,$G$2:G100,G86)))</f>
        <v/>
      </c>
      <c r="J86" t="s">
        <v>60</v>
      </c>
    </row>
    <row r="87" spans="1:10" x14ac:dyDescent="0.25">
      <c r="A87" s="22" t="str">
        <f t="shared" ca="1" si="1"/>
        <v/>
      </c>
      <c r="C87" t="s">
        <v>60</v>
      </c>
      <c r="D87" t="s">
        <v>60</v>
      </c>
      <c r="E87" t="s">
        <v>60</v>
      </c>
      <c r="G87" t="s">
        <v>60</v>
      </c>
      <c r="H87" t="s">
        <v>60</v>
      </c>
      <c r="I87" t="str">
        <f>+IF(G87="","",IF(G87=G86,IF(COUNTIFS($B$2:B100,B87,$D$2:D100,D87,$C$2:C100,C87,$G$2:G100,G87)=COUNTIFS($B$2:B100,B86,$D$2:D100,D86,$C$2:C100,C86,$G$2:G100,G86),"",COUNTIFS($B$2:B100,B87,$D$2:D100,D87,$C$2:C100,C87,$G$2:G100,G87)),COUNTIFS($B$2:B100,B87,$D$2:D100,D87,$C$2:C100,C87,$G$2:G100,G87)))</f>
        <v/>
      </c>
      <c r="J87" t="s">
        <v>60</v>
      </c>
    </row>
    <row r="88" spans="1:10" x14ac:dyDescent="0.25">
      <c r="A88" s="22" t="str">
        <f t="shared" ca="1" si="1"/>
        <v/>
      </c>
      <c r="C88" t="s">
        <v>60</v>
      </c>
      <c r="D88" t="s">
        <v>60</v>
      </c>
      <c r="E88" t="s">
        <v>60</v>
      </c>
      <c r="G88" t="s">
        <v>60</v>
      </c>
      <c r="H88" t="s">
        <v>60</v>
      </c>
      <c r="I88" t="str">
        <f>+IF(G88="","",IF(G88=G87,IF(COUNTIFS($B$2:B100,B88,$D$2:D100,D88,$C$2:C100,C88,$G$2:G100,G88)=COUNTIFS($B$2:B100,B87,$D$2:D100,D87,$C$2:C100,C87,$G$2:G100,G87),"",COUNTIFS($B$2:B100,B88,$D$2:D100,D88,$C$2:C100,C88,$G$2:G100,G88)),COUNTIFS($B$2:B100,B88,$D$2:D100,D88,$C$2:C100,C88,$G$2:G100,G88)))</f>
        <v/>
      </c>
      <c r="J88" t="s">
        <v>60</v>
      </c>
    </row>
    <row r="89" spans="1:10" x14ac:dyDescent="0.25">
      <c r="A89" s="22" t="str">
        <f t="shared" ca="1" si="1"/>
        <v/>
      </c>
      <c r="C89" t="s">
        <v>60</v>
      </c>
      <c r="D89" t="s">
        <v>60</v>
      </c>
      <c r="E89" t="s">
        <v>60</v>
      </c>
      <c r="G89" t="s">
        <v>60</v>
      </c>
      <c r="H89" t="s">
        <v>60</v>
      </c>
      <c r="I89" t="str">
        <f>+IF(G89="","",IF(G89=G88,IF(COUNTIFS($B$2:B100,B89,$D$2:D100,D89,$C$2:C100,C89,$G$2:G100,G89)=COUNTIFS($B$2:B100,B88,$D$2:D100,D88,$C$2:C100,C88,$G$2:G100,G88),"",COUNTIFS($B$2:B100,B89,$D$2:D100,D89,$C$2:C100,C89,$G$2:G100,G89)),COUNTIFS($B$2:B100,B89,$D$2:D100,D89,$C$2:C100,C89,$G$2:G100,G89)))</f>
        <v/>
      </c>
      <c r="J89" t="s">
        <v>60</v>
      </c>
    </row>
    <row r="90" spans="1:10" x14ac:dyDescent="0.25">
      <c r="A90" s="22" t="str">
        <f t="shared" ca="1" si="1"/>
        <v/>
      </c>
      <c r="C90" t="s">
        <v>60</v>
      </c>
      <c r="D90" t="s">
        <v>60</v>
      </c>
      <c r="E90" t="s">
        <v>60</v>
      </c>
      <c r="G90" t="s">
        <v>60</v>
      </c>
      <c r="H90" t="s">
        <v>60</v>
      </c>
      <c r="I90" t="str">
        <f>+IF(G90="","",IF(G90=G89,IF(COUNTIFS($B$2:B100,B90,$D$2:D100,D90,$C$2:C100,C90,$G$2:G100,G90)=COUNTIFS($B$2:B100,B89,$D$2:D100,D89,$C$2:C100,C89,$G$2:G100,G89),"",COUNTIFS($B$2:B100,B90,$D$2:D100,D90,$C$2:C100,C90,$G$2:G100,G90)),COUNTIFS($B$2:B100,B90,$D$2:D100,D90,$C$2:C100,C90,$G$2:G100,G90)))</f>
        <v/>
      </c>
      <c r="J90" t="s">
        <v>60</v>
      </c>
    </row>
    <row r="91" spans="1:10" x14ac:dyDescent="0.25">
      <c r="A91" s="22" t="str">
        <f t="shared" ca="1" si="1"/>
        <v/>
      </c>
      <c r="C91" t="s">
        <v>60</v>
      </c>
      <c r="D91" t="s">
        <v>60</v>
      </c>
      <c r="E91" t="s">
        <v>60</v>
      </c>
      <c r="G91" t="s">
        <v>60</v>
      </c>
      <c r="H91" t="s">
        <v>60</v>
      </c>
      <c r="I91" t="str">
        <f>+IF(G91="","",IF(G91=G90,IF(COUNTIFS($B$2:B100,B91,$D$2:D100,D91,$C$2:C100,C91,$G$2:G100,G91)=COUNTIFS($B$2:B100,B90,$D$2:D100,D90,$C$2:C100,C90,$G$2:G100,G90),"",COUNTIFS($B$2:B100,B91,$D$2:D100,D91,$C$2:C100,C91,$G$2:G100,G91)),COUNTIFS($B$2:B100,B91,$D$2:D100,D91,$C$2:C100,C91,$G$2:G100,G91)))</f>
        <v/>
      </c>
      <c r="J91" t="s">
        <v>60</v>
      </c>
    </row>
    <row r="92" spans="1:10" x14ac:dyDescent="0.25">
      <c r="A92" s="22" t="str">
        <f t="shared" ca="1" si="1"/>
        <v/>
      </c>
      <c r="C92" t="s">
        <v>60</v>
      </c>
      <c r="D92" t="s">
        <v>60</v>
      </c>
      <c r="E92" t="s">
        <v>60</v>
      </c>
      <c r="G92" t="s">
        <v>60</v>
      </c>
      <c r="H92" t="s">
        <v>60</v>
      </c>
      <c r="I92" t="str">
        <f>+IF(G92="","",IF(G92=G91,IF(COUNTIFS($B$2:B100,B92,$D$2:D100,D92,$C$2:C100,C92,$G$2:G100,G92)=COUNTIFS($B$2:B100,B91,$D$2:D100,D91,$C$2:C100,C91,$G$2:G100,G91),"",COUNTIFS($B$2:B100,B92,$D$2:D100,D92,$C$2:C100,C92,$G$2:G100,G92)),COUNTIFS($B$2:B100,B92,$D$2:D100,D92,$C$2:C100,C92,$G$2:G100,G92)))</f>
        <v/>
      </c>
      <c r="J92" t="s">
        <v>60</v>
      </c>
    </row>
    <row r="93" spans="1:10" x14ac:dyDescent="0.25">
      <c r="A93" s="22" t="str">
        <f t="shared" ca="1" si="1"/>
        <v/>
      </c>
      <c r="C93" t="s">
        <v>60</v>
      </c>
      <c r="D93" t="s">
        <v>60</v>
      </c>
      <c r="E93" t="s">
        <v>60</v>
      </c>
      <c r="G93" t="s">
        <v>60</v>
      </c>
      <c r="H93" t="s">
        <v>60</v>
      </c>
      <c r="I93" t="str">
        <f>+IF(G93="","",IF(G93=G92,IF(COUNTIFS($B$2:B100,B93,$D$2:D100,D93,$C$2:C100,C93,$G$2:G100,G93)=COUNTIFS($B$2:B100,B92,$D$2:D100,D92,$C$2:C100,C92,$G$2:G100,G92),"",COUNTIFS($B$2:B100,B93,$D$2:D100,D93,$C$2:C100,C93,$G$2:G100,G93)),COUNTIFS($B$2:B100,B93,$D$2:D100,D93,$C$2:C100,C93,$G$2:G100,G93)))</f>
        <v/>
      </c>
      <c r="J93" t="s">
        <v>60</v>
      </c>
    </row>
    <row r="94" spans="1:10" x14ac:dyDescent="0.25">
      <c r="A94" s="22" t="str">
        <f t="shared" ca="1" si="1"/>
        <v/>
      </c>
      <c r="C94" t="s">
        <v>60</v>
      </c>
      <c r="D94" t="s">
        <v>60</v>
      </c>
      <c r="E94" t="s">
        <v>60</v>
      </c>
      <c r="G94" t="s">
        <v>60</v>
      </c>
      <c r="H94" t="s">
        <v>60</v>
      </c>
      <c r="I94" t="str">
        <f>+IF(G94="","",IF(G94=G93,IF(COUNTIFS($B$2:B100,B94,$D$2:D100,D94,$C$2:C100,C94,$G$2:G100,G94)=COUNTIFS($B$2:B100,B93,$D$2:D100,D93,$C$2:C100,C93,$G$2:G100,G93),"",COUNTIFS($B$2:B100,B94,$D$2:D100,D94,$C$2:C100,C94,$G$2:G100,G94)),COUNTIFS($B$2:B100,B94,$D$2:D100,D94,$C$2:C100,C94,$G$2:G100,G94)))</f>
        <v/>
      </c>
      <c r="J94" t="s">
        <v>60</v>
      </c>
    </row>
    <row r="95" spans="1:10" x14ac:dyDescent="0.25">
      <c r="A95" s="22" t="str">
        <f t="shared" ca="1" si="1"/>
        <v/>
      </c>
      <c r="C95" t="s">
        <v>60</v>
      </c>
      <c r="D95" t="s">
        <v>60</v>
      </c>
      <c r="E95" t="s">
        <v>60</v>
      </c>
      <c r="G95" t="s">
        <v>60</v>
      </c>
      <c r="H95" t="s">
        <v>60</v>
      </c>
      <c r="I95" t="str">
        <f>+IF(G95="","",IF(G95=G94,IF(COUNTIFS($B$2:B100,B95,$D$2:D100,D95,$C$2:C100,C95,$G$2:G100,G95)=COUNTIFS($B$2:B100,B94,$D$2:D100,D94,$C$2:C100,C94,$G$2:G100,G94),"",COUNTIFS($B$2:B100,B95,$D$2:D100,D95,$C$2:C100,C95,$G$2:G100,G95)),COUNTIFS($B$2:B100,B95,$D$2:D100,D95,$C$2:C100,C95,$G$2:G100,G95)))</f>
        <v/>
      </c>
      <c r="J95" t="s">
        <v>60</v>
      </c>
    </row>
    <row r="96" spans="1:10" x14ac:dyDescent="0.25">
      <c r="A96" s="22" t="str">
        <f t="shared" ca="1" si="1"/>
        <v/>
      </c>
      <c r="C96" t="s">
        <v>60</v>
      </c>
      <c r="D96" t="s">
        <v>60</v>
      </c>
      <c r="E96" t="s">
        <v>60</v>
      </c>
      <c r="G96" t="s">
        <v>60</v>
      </c>
      <c r="H96" t="s">
        <v>60</v>
      </c>
      <c r="I96" t="str">
        <f>+IF(G96="","",IF(G96=G95,IF(COUNTIFS($B$2:B100,B96,$D$2:D100,D96,$C$2:C100,C96,$G$2:G100,G96)=COUNTIFS($B$2:B100,B95,$D$2:D100,D95,$C$2:C100,C95,$G$2:G100,G95),"",COUNTIFS($B$2:B100,B96,$D$2:D100,D96,$C$2:C100,C96,$G$2:G100,G96)),COUNTIFS($B$2:B100,B96,$D$2:D100,D96,$C$2:C100,C96,$G$2:G100,G96)))</f>
        <v/>
      </c>
      <c r="J96" t="s">
        <v>60</v>
      </c>
    </row>
    <row r="97" spans="1:10" x14ac:dyDescent="0.25">
      <c r="A97" s="22" t="str">
        <f t="shared" ca="1" si="1"/>
        <v/>
      </c>
      <c r="C97" t="s">
        <v>60</v>
      </c>
      <c r="D97" t="s">
        <v>60</v>
      </c>
      <c r="E97" t="s">
        <v>60</v>
      </c>
      <c r="G97" t="s">
        <v>60</v>
      </c>
      <c r="H97" t="s">
        <v>60</v>
      </c>
      <c r="I97" t="str">
        <f>+IF(G97="","",IF(G97=G96,IF(COUNTIFS($B$2:B100,B97,$D$2:D100,D97,$C$2:C100,C97,$G$2:G100,G97)=COUNTIFS($B$2:B100,B96,$D$2:D100,D96,$C$2:C100,C96,$G$2:G100,G96),"",COUNTIFS($B$2:B100,B97,$D$2:D100,D97,$C$2:C100,C97,$G$2:G100,G97)),COUNTIFS($B$2:B100,B97,$D$2:D100,D97,$C$2:C100,C97,$G$2:G100,G97)))</f>
        <v/>
      </c>
      <c r="J97" t="s">
        <v>60</v>
      </c>
    </row>
    <row r="98" spans="1:10" x14ac:dyDescent="0.25">
      <c r="A98" s="22" t="str">
        <f t="shared" ca="1" si="1"/>
        <v/>
      </c>
      <c r="C98" t="s">
        <v>60</v>
      </c>
      <c r="D98" t="s">
        <v>60</v>
      </c>
      <c r="E98" t="s">
        <v>60</v>
      </c>
      <c r="G98" t="s">
        <v>60</v>
      </c>
      <c r="H98" t="s">
        <v>60</v>
      </c>
      <c r="I98" t="str">
        <f>+IF(G98="","",IF(G98=G97,IF(COUNTIFS($B$2:B100,B98,$D$2:D100,D98,$C$2:C100,C98,$G$2:G100,G98)=COUNTIFS($B$2:B100,B97,$D$2:D100,D97,$C$2:C100,C97,$G$2:G100,G97),"",COUNTIFS($B$2:B100,B98,$D$2:D100,D98,$C$2:C100,C98,$G$2:G100,G98)),COUNTIFS($B$2:B100,B98,$D$2:D100,D98,$C$2:C100,C98,$G$2:G100,G98)))</f>
        <v/>
      </c>
      <c r="J98" t="s">
        <v>60</v>
      </c>
    </row>
    <row r="99" spans="1:10" x14ac:dyDescent="0.25">
      <c r="A99" s="22" t="str">
        <f t="shared" ca="1" si="1"/>
        <v/>
      </c>
      <c r="C99" t="s">
        <v>60</v>
      </c>
      <c r="D99" t="s">
        <v>60</v>
      </c>
      <c r="E99" t="s">
        <v>60</v>
      </c>
      <c r="G99" t="s">
        <v>60</v>
      </c>
      <c r="H99" t="s">
        <v>60</v>
      </c>
      <c r="I99" t="str">
        <f>+IF(G99="","",IF(G99=G98,IF(COUNTIFS($B$2:B100,B99,$D$2:D100,D99,$C$2:C100,C99,$G$2:G100,G99)=COUNTIFS($B$2:B100,B98,$D$2:D100,D98,$C$2:C100,C98,$G$2:G100,G98),"",COUNTIFS($B$2:B100,B99,$D$2:D100,D99,$C$2:C100,C99,$G$2:G100,G99)),COUNTIFS($B$2:B100,B99,$D$2:D100,D99,$C$2:C100,C99,$G$2:G100,G99)))</f>
        <v/>
      </c>
      <c r="J99" t="s">
        <v>60</v>
      </c>
    </row>
    <row r="100" spans="1:10" x14ac:dyDescent="0.25">
      <c r="A100" s="22" t="str">
        <f t="shared" ca="1" si="1"/>
        <v/>
      </c>
      <c r="C100" t="s">
        <v>60</v>
      </c>
      <c r="D100" t="s">
        <v>60</v>
      </c>
      <c r="E100" t="s">
        <v>60</v>
      </c>
      <c r="G100" t="s">
        <v>60</v>
      </c>
      <c r="H100" t="s">
        <v>60</v>
      </c>
      <c r="I100" t="str">
        <f>+IF(G100="","",IF(G100=G99,IF(COUNTIFS($B$2:B100,B100,$D$2:D100,D100,$C$2:C100,C100,$G$2:G100,G100)=COUNTIFS($B$2:B100,B99,$D$2:D100,D99,$C$2:C100,C99,$G$2:G100,G99),"",COUNTIFS($B$2:B100,B100,$D$2:D100,D100,$C$2:C100,C100,$G$2:G100,G100)),COUNTIFS($B$2:B100,B100,$D$2:D100,D100,$C$2:C100,C100,$G$2:G100,G100)))</f>
        <v/>
      </c>
      <c r="J100" t="s">
        <v>60</v>
      </c>
    </row>
    <row r="101" spans="1:10" x14ac:dyDescent="0.25">
      <c r="A101" s="22" t="str">
        <f t="shared" ca="1" si="1"/>
        <v/>
      </c>
    </row>
    <row r="102" spans="1:10" x14ac:dyDescent="0.25">
      <c r="A102" s="22" t="str">
        <f t="shared" ca="1" si="1"/>
        <v/>
      </c>
    </row>
    <row r="103" spans="1:10" x14ac:dyDescent="0.25">
      <c r="A103" s="22" t="str">
        <f t="shared" ca="1" si="1"/>
        <v/>
      </c>
    </row>
    <row r="104" spans="1:10" x14ac:dyDescent="0.25">
      <c r="A104" s="22" t="str">
        <f t="shared" ca="1" si="1"/>
        <v/>
      </c>
    </row>
    <row r="105" spans="1:10" x14ac:dyDescent="0.25">
      <c r="A105" s="22" t="str">
        <f t="shared" ca="1" si="1"/>
        <v/>
      </c>
    </row>
    <row r="106" spans="1:10" x14ac:dyDescent="0.25">
      <c r="A106" s="22" t="str">
        <f t="shared" ca="1" si="1"/>
        <v/>
      </c>
    </row>
    <row r="107" spans="1:10" x14ac:dyDescent="0.25">
      <c r="A107" s="22" t="str">
        <f t="shared" ca="1" si="1"/>
        <v/>
      </c>
    </row>
    <row r="108" spans="1:10" x14ac:dyDescent="0.25">
      <c r="A108" s="22" t="str">
        <f t="shared" ca="1" si="1"/>
        <v/>
      </c>
    </row>
    <row r="109" spans="1:10" x14ac:dyDescent="0.25">
      <c r="A109" s="22" t="str">
        <f t="shared" ca="1" si="1"/>
        <v/>
      </c>
    </row>
    <row r="110" spans="1:10" x14ac:dyDescent="0.25">
      <c r="A110" s="22" t="str">
        <f t="shared" ca="1" si="1"/>
        <v/>
      </c>
    </row>
    <row r="111" spans="1:10" x14ac:dyDescent="0.25">
      <c r="A111" s="22" t="str">
        <f t="shared" ca="1" si="1"/>
        <v/>
      </c>
    </row>
    <row r="112" spans="1:10" x14ac:dyDescent="0.25">
      <c r="A112" s="22" t="str">
        <f t="shared" ca="1" si="1"/>
        <v/>
      </c>
    </row>
    <row r="113" spans="1:1" x14ac:dyDescent="0.25">
      <c r="A113" s="22" t="str">
        <f t="shared" ca="1" si="1"/>
        <v/>
      </c>
    </row>
    <row r="114" spans="1:1" x14ac:dyDescent="0.25">
      <c r="A114" s="22" t="str">
        <f t="shared" ca="1" si="1"/>
        <v/>
      </c>
    </row>
    <row r="115" spans="1:1" x14ac:dyDescent="0.25">
      <c r="A115" s="22" t="str">
        <f t="shared" ca="1" si="1"/>
        <v/>
      </c>
    </row>
    <row r="116" spans="1:1" x14ac:dyDescent="0.25">
      <c r="A116" s="22" t="str">
        <f t="shared" ca="1" si="1"/>
        <v/>
      </c>
    </row>
    <row r="117" spans="1:1" x14ac:dyDescent="0.25">
      <c r="A117" s="22" t="str">
        <f t="shared" ca="1" si="1"/>
        <v/>
      </c>
    </row>
    <row r="118" spans="1:1" x14ac:dyDescent="0.25">
      <c r="A118" s="22" t="str">
        <f t="shared" ca="1" si="1"/>
        <v/>
      </c>
    </row>
    <row r="119" spans="1:1" x14ac:dyDescent="0.25">
      <c r="A119" s="22" t="str">
        <f t="shared" ca="1" si="1"/>
        <v/>
      </c>
    </row>
    <row r="120" spans="1:1" x14ac:dyDescent="0.25">
      <c r="A120" s="22" t="str">
        <f t="shared" ca="1" si="1"/>
        <v/>
      </c>
    </row>
    <row r="121" spans="1:1" x14ac:dyDescent="0.25">
      <c r="A121" s="22" t="str">
        <f t="shared" ca="1" si="1"/>
        <v/>
      </c>
    </row>
    <row r="122" spans="1:1" x14ac:dyDescent="0.25">
      <c r="A122" s="22" t="str">
        <f t="shared" ca="1" si="1"/>
        <v/>
      </c>
    </row>
    <row r="123" spans="1:1" x14ac:dyDescent="0.25">
      <c r="A123" s="22" t="str">
        <f t="shared" ca="1" si="1"/>
        <v/>
      </c>
    </row>
    <row r="124" spans="1:1" x14ac:dyDescent="0.25">
      <c r="A124" s="22" t="str">
        <f t="shared" ca="1" si="1"/>
        <v/>
      </c>
    </row>
    <row r="125" spans="1:1" x14ac:dyDescent="0.25">
      <c r="A125" s="22" t="str">
        <f t="shared" ca="1" si="1"/>
        <v/>
      </c>
    </row>
    <row r="126" spans="1:1" x14ac:dyDescent="0.25">
      <c r="A126" s="22" t="str">
        <f t="shared" ca="1" si="1"/>
        <v/>
      </c>
    </row>
    <row r="127" spans="1:1" x14ac:dyDescent="0.25">
      <c r="A127" s="22" t="str">
        <f t="shared" ca="1" si="1"/>
        <v/>
      </c>
    </row>
    <row r="128" spans="1:1" x14ac:dyDescent="0.25">
      <c r="A128" s="22" t="str">
        <f t="shared" ca="1" si="1"/>
        <v/>
      </c>
    </row>
    <row r="129" spans="1:1" x14ac:dyDescent="0.25">
      <c r="A129" s="22" t="str">
        <f t="shared" ca="1" si="1"/>
        <v/>
      </c>
    </row>
    <row r="130" spans="1:1" x14ac:dyDescent="0.25">
      <c r="A130" s="22" t="str">
        <f t="shared" ca="1" si="1"/>
        <v/>
      </c>
    </row>
    <row r="131" spans="1:1" x14ac:dyDescent="0.25">
      <c r="A131" s="22" t="str">
        <f t="shared" ca="1" si="1"/>
        <v/>
      </c>
    </row>
    <row r="132" spans="1:1" x14ac:dyDescent="0.25">
      <c r="A132" s="22" t="str">
        <f t="shared" ref="A132:A195" ca="1" si="2">IF(B132="","","FA"&amp;RIGHT(YEAR(TODAY()),2)&amp;"-"&amp;RIGHT(A131,3)+1)</f>
        <v/>
      </c>
    </row>
    <row r="133" spans="1:1" x14ac:dyDescent="0.25">
      <c r="A133" s="22" t="str">
        <f t="shared" ca="1" si="2"/>
        <v/>
      </c>
    </row>
    <row r="134" spans="1:1" x14ac:dyDescent="0.25">
      <c r="A134" s="22" t="str">
        <f t="shared" ca="1" si="2"/>
        <v/>
      </c>
    </row>
    <row r="135" spans="1:1" x14ac:dyDescent="0.25">
      <c r="A135" s="22" t="str">
        <f t="shared" ca="1" si="2"/>
        <v/>
      </c>
    </row>
    <row r="136" spans="1:1" x14ac:dyDescent="0.25">
      <c r="A136" s="22" t="str">
        <f t="shared" ca="1" si="2"/>
        <v/>
      </c>
    </row>
    <row r="137" spans="1:1" x14ac:dyDescent="0.25">
      <c r="A137" s="22" t="str">
        <f t="shared" ca="1" si="2"/>
        <v/>
      </c>
    </row>
    <row r="138" spans="1:1" x14ac:dyDescent="0.25">
      <c r="A138" s="22" t="str">
        <f t="shared" ca="1" si="2"/>
        <v/>
      </c>
    </row>
    <row r="139" spans="1:1" x14ac:dyDescent="0.25">
      <c r="A139" s="22" t="str">
        <f t="shared" ca="1" si="2"/>
        <v/>
      </c>
    </row>
    <row r="140" spans="1:1" x14ac:dyDescent="0.25">
      <c r="A140" s="22" t="str">
        <f t="shared" ca="1" si="2"/>
        <v/>
      </c>
    </row>
    <row r="141" spans="1:1" x14ac:dyDescent="0.25">
      <c r="A141" s="22" t="str">
        <f t="shared" ca="1" si="2"/>
        <v/>
      </c>
    </row>
    <row r="142" spans="1:1" x14ac:dyDescent="0.25">
      <c r="A142" s="22" t="str">
        <f t="shared" ca="1" si="2"/>
        <v/>
      </c>
    </row>
    <row r="143" spans="1:1" x14ac:dyDescent="0.25">
      <c r="A143" s="22" t="str">
        <f t="shared" ca="1" si="2"/>
        <v/>
      </c>
    </row>
    <row r="144" spans="1:1" x14ac:dyDescent="0.25">
      <c r="A144" s="22" t="str">
        <f t="shared" ca="1" si="2"/>
        <v/>
      </c>
    </row>
    <row r="145" spans="1:1" x14ac:dyDescent="0.25">
      <c r="A145" s="22" t="str">
        <f t="shared" ca="1" si="2"/>
        <v/>
      </c>
    </row>
    <row r="146" spans="1:1" x14ac:dyDescent="0.25">
      <c r="A146" s="22" t="str">
        <f t="shared" ca="1" si="2"/>
        <v/>
      </c>
    </row>
    <row r="147" spans="1:1" x14ac:dyDescent="0.25">
      <c r="A147" s="22" t="str">
        <f t="shared" ca="1" si="2"/>
        <v/>
      </c>
    </row>
    <row r="148" spans="1:1" x14ac:dyDescent="0.25">
      <c r="A148" s="22" t="str">
        <f t="shared" ca="1" si="2"/>
        <v/>
      </c>
    </row>
    <row r="149" spans="1:1" x14ac:dyDescent="0.25">
      <c r="A149" s="22" t="str">
        <f t="shared" ca="1" si="2"/>
        <v/>
      </c>
    </row>
    <row r="150" spans="1:1" x14ac:dyDescent="0.25">
      <c r="A150" s="22" t="str">
        <f t="shared" ca="1" si="2"/>
        <v/>
      </c>
    </row>
    <row r="151" spans="1:1" x14ac:dyDescent="0.25">
      <c r="A151" s="22" t="str">
        <f t="shared" ca="1" si="2"/>
        <v/>
      </c>
    </row>
    <row r="152" spans="1:1" x14ac:dyDescent="0.25">
      <c r="A152" s="22" t="str">
        <f t="shared" ca="1" si="2"/>
        <v/>
      </c>
    </row>
    <row r="153" spans="1:1" x14ac:dyDescent="0.25">
      <c r="A153" s="22" t="str">
        <f t="shared" ca="1" si="2"/>
        <v/>
      </c>
    </row>
    <row r="154" spans="1:1" x14ac:dyDescent="0.25">
      <c r="A154" s="22" t="str">
        <f t="shared" ca="1" si="2"/>
        <v/>
      </c>
    </row>
    <row r="155" spans="1:1" x14ac:dyDescent="0.25">
      <c r="A155" s="22" t="str">
        <f t="shared" ca="1" si="2"/>
        <v/>
      </c>
    </row>
    <row r="156" spans="1:1" x14ac:dyDescent="0.25">
      <c r="A156" s="22" t="str">
        <f t="shared" ca="1" si="2"/>
        <v/>
      </c>
    </row>
    <row r="157" spans="1:1" x14ac:dyDescent="0.25">
      <c r="A157" s="22" t="str">
        <f t="shared" ca="1" si="2"/>
        <v/>
      </c>
    </row>
    <row r="158" spans="1:1" x14ac:dyDescent="0.25">
      <c r="A158" s="22" t="str">
        <f t="shared" ca="1" si="2"/>
        <v/>
      </c>
    </row>
    <row r="159" spans="1:1" x14ac:dyDescent="0.25">
      <c r="A159" s="22" t="str">
        <f t="shared" ca="1" si="2"/>
        <v/>
      </c>
    </row>
    <row r="160" spans="1:1" x14ac:dyDescent="0.25">
      <c r="A160" s="22" t="str">
        <f t="shared" ca="1" si="2"/>
        <v/>
      </c>
    </row>
    <row r="161" spans="1:1" x14ac:dyDescent="0.25">
      <c r="A161" s="22" t="str">
        <f t="shared" ca="1" si="2"/>
        <v/>
      </c>
    </row>
    <row r="162" spans="1:1" x14ac:dyDescent="0.25">
      <c r="A162" s="22" t="str">
        <f t="shared" ca="1" si="2"/>
        <v/>
      </c>
    </row>
    <row r="163" spans="1:1" x14ac:dyDescent="0.25">
      <c r="A163" s="22" t="str">
        <f t="shared" ca="1" si="2"/>
        <v/>
      </c>
    </row>
    <row r="164" spans="1:1" x14ac:dyDescent="0.25">
      <c r="A164" s="22" t="str">
        <f t="shared" ca="1" si="2"/>
        <v/>
      </c>
    </row>
    <row r="165" spans="1:1" x14ac:dyDescent="0.25">
      <c r="A165" s="22" t="str">
        <f t="shared" ca="1" si="2"/>
        <v/>
      </c>
    </row>
    <row r="166" spans="1:1" x14ac:dyDescent="0.25">
      <c r="A166" s="22" t="str">
        <f t="shared" ca="1" si="2"/>
        <v/>
      </c>
    </row>
    <row r="167" spans="1:1" x14ac:dyDescent="0.25">
      <c r="A167" s="22" t="str">
        <f t="shared" ca="1" si="2"/>
        <v/>
      </c>
    </row>
    <row r="168" spans="1:1" x14ac:dyDescent="0.25">
      <c r="A168" s="22" t="str">
        <f t="shared" ca="1" si="2"/>
        <v/>
      </c>
    </row>
    <row r="169" spans="1:1" x14ac:dyDescent="0.25">
      <c r="A169" s="22" t="str">
        <f t="shared" ca="1" si="2"/>
        <v/>
      </c>
    </row>
    <row r="170" spans="1:1" x14ac:dyDescent="0.25">
      <c r="A170" s="22" t="str">
        <f t="shared" ca="1" si="2"/>
        <v/>
      </c>
    </row>
    <row r="171" spans="1:1" x14ac:dyDescent="0.25">
      <c r="A171" s="22" t="str">
        <f t="shared" ca="1" si="2"/>
        <v/>
      </c>
    </row>
    <row r="172" spans="1:1" x14ac:dyDescent="0.25">
      <c r="A172" s="22" t="str">
        <f t="shared" ca="1" si="2"/>
        <v/>
      </c>
    </row>
    <row r="173" spans="1:1" x14ac:dyDescent="0.25">
      <c r="A173" s="22" t="str">
        <f t="shared" ca="1" si="2"/>
        <v/>
      </c>
    </row>
    <row r="174" spans="1:1" x14ac:dyDescent="0.25">
      <c r="A174" s="22" t="str">
        <f t="shared" ca="1" si="2"/>
        <v/>
      </c>
    </row>
    <row r="175" spans="1:1" x14ac:dyDescent="0.25">
      <c r="A175" s="22" t="str">
        <f t="shared" ca="1" si="2"/>
        <v/>
      </c>
    </row>
    <row r="176" spans="1:1" x14ac:dyDescent="0.25">
      <c r="A176" s="22" t="str">
        <f t="shared" ca="1" si="2"/>
        <v/>
      </c>
    </row>
    <row r="177" spans="1:1" x14ac:dyDescent="0.25">
      <c r="A177" s="22" t="str">
        <f t="shared" ca="1" si="2"/>
        <v/>
      </c>
    </row>
    <row r="178" spans="1:1" x14ac:dyDescent="0.25">
      <c r="A178" s="22" t="str">
        <f t="shared" ca="1" si="2"/>
        <v/>
      </c>
    </row>
    <row r="179" spans="1:1" x14ac:dyDescent="0.25">
      <c r="A179" s="22" t="str">
        <f t="shared" ca="1" si="2"/>
        <v/>
      </c>
    </row>
    <row r="180" spans="1:1" x14ac:dyDescent="0.25">
      <c r="A180" s="22" t="str">
        <f t="shared" ca="1" si="2"/>
        <v/>
      </c>
    </row>
    <row r="181" spans="1:1" x14ac:dyDescent="0.25">
      <c r="A181" s="22" t="str">
        <f t="shared" ca="1" si="2"/>
        <v/>
      </c>
    </row>
    <row r="182" spans="1:1" x14ac:dyDescent="0.25">
      <c r="A182" s="22" t="str">
        <f t="shared" ca="1" si="2"/>
        <v/>
      </c>
    </row>
    <row r="183" spans="1:1" x14ac:dyDescent="0.25">
      <c r="A183" s="22" t="str">
        <f t="shared" ca="1" si="2"/>
        <v/>
      </c>
    </row>
    <row r="184" spans="1:1" x14ac:dyDescent="0.25">
      <c r="A184" s="22" t="str">
        <f t="shared" ca="1" si="2"/>
        <v/>
      </c>
    </row>
    <row r="185" spans="1:1" x14ac:dyDescent="0.25">
      <c r="A185" s="22" t="str">
        <f t="shared" ca="1" si="2"/>
        <v/>
      </c>
    </row>
    <row r="186" spans="1:1" x14ac:dyDescent="0.25">
      <c r="A186" s="22" t="str">
        <f t="shared" ca="1" si="2"/>
        <v/>
      </c>
    </row>
    <row r="187" spans="1:1" x14ac:dyDescent="0.25">
      <c r="A187" s="22" t="str">
        <f t="shared" ca="1" si="2"/>
        <v/>
      </c>
    </row>
    <row r="188" spans="1:1" x14ac:dyDescent="0.25">
      <c r="A188" s="22" t="str">
        <f t="shared" ca="1" si="2"/>
        <v/>
      </c>
    </row>
    <row r="189" spans="1:1" x14ac:dyDescent="0.25">
      <c r="A189" s="22" t="str">
        <f t="shared" ca="1" si="2"/>
        <v/>
      </c>
    </row>
    <row r="190" spans="1:1" x14ac:dyDescent="0.25">
      <c r="A190" s="22" t="str">
        <f t="shared" ca="1" si="2"/>
        <v/>
      </c>
    </row>
    <row r="191" spans="1:1" x14ac:dyDescent="0.25">
      <c r="A191" s="22" t="str">
        <f t="shared" ca="1" si="2"/>
        <v/>
      </c>
    </row>
    <row r="192" spans="1:1" x14ac:dyDescent="0.25">
      <c r="A192" s="22" t="str">
        <f t="shared" ca="1" si="2"/>
        <v/>
      </c>
    </row>
    <row r="193" spans="1:1" x14ac:dyDescent="0.25">
      <c r="A193" s="22" t="str">
        <f t="shared" ca="1" si="2"/>
        <v/>
      </c>
    </row>
    <row r="194" spans="1:1" x14ac:dyDescent="0.25">
      <c r="A194" s="22" t="str">
        <f t="shared" ca="1" si="2"/>
        <v/>
      </c>
    </row>
    <row r="195" spans="1:1" x14ac:dyDescent="0.25">
      <c r="A195" s="22" t="str">
        <f t="shared" ca="1" si="2"/>
        <v/>
      </c>
    </row>
    <row r="196" spans="1:1" x14ac:dyDescent="0.25">
      <c r="A196" s="22" t="str">
        <f t="shared" ref="A196:A259" ca="1" si="3">IF(B196="","","FA"&amp;RIGHT(YEAR(TODAY()),2)&amp;"-"&amp;RIGHT(A195,3)+1)</f>
        <v/>
      </c>
    </row>
    <row r="197" spans="1:1" x14ac:dyDescent="0.25">
      <c r="A197" s="22" t="str">
        <f t="shared" ca="1" si="3"/>
        <v/>
      </c>
    </row>
    <row r="198" spans="1:1" x14ac:dyDescent="0.25">
      <c r="A198" s="22" t="str">
        <f t="shared" ca="1" si="3"/>
        <v/>
      </c>
    </row>
    <row r="199" spans="1:1" x14ac:dyDescent="0.25">
      <c r="A199" s="22" t="str">
        <f t="shared" ca="1" si="3"/>
        <v/>
      </c>
    </row>
    <row r="200" spans="1:1" x14ac:dyDescent="0.25">
      <c r="A200" s="22" t="str">
        <f t="shared" ca="1" si="3"/>
        <v/>
      </c>
    </row>
    <row r="201" spans="1:1" x14ac:dyDescent="0.25">
      <c r="A201" s="22" t="str">
        <f t="shared" ca="1" si="3"/>
        <v/>
      </c>
    </row>
    <row r="202" spans="1:1" x14ac:dyDescent="0.25">
      <c r="A202" s="22" t="str">
        <f t="shared" ca="1" si="3"/>
        <v/>
      </c>
    </row>
    <row r="203" spans="1:1" x14ac:dyDescent="0.25">
      <c r="A203" s="22" t="str">
        <f t="shared" ca="1" si="3"/>
        <v/>
      </c>
    </row>
    <row r="204" spans="1:1" x14ac:dyDescent="0.25">
      <c r="A204" s="22" t="str">
        <f t="shared" ca="1" si="3"/>
        <v/>
      </c>
    </row>
    <row r="205" spans="1:1" x14ac:dyDescent="0.25">
      <c r="A205" s="22" t="str">
        <f t="shared" ca="1" si="3"/>
        <v/>
      </c>
    </row>
    <row r="206" spans="1:1" x14ac:dyDescent="0.25">
      <c r="A206" s="22" t="str">
        <f t="shared" ca="1" si="3"/>
        <v/>
      </c>
    </row>
    <row r="207" spans="1:1" x14ac:dyDescent="0.25">
      <c r="A207" s="22" t="str">
        <f t="shared" ca="1" si="3"/>
        <v/>
      </c>
    </row>
    <row r="208" spans="1:1" x14ac:dyDescent="0.25">
      <c r="A208" s="22" t="str">
        <f t="shared" ca="1" si="3"/>
        <v/>
      </c>
    </row>
    <row r="209" spans="1:1" x14ac:dyDescent="0.25">
      <c r="A209" s="22" t="str">
        <f t="shared" ca="1" si="3"/>
        <v/>
      </c>
    </row>
    <row r="210" spans="1:1" x14ac:dyDescent="0.25">
      <c r="A210" s="22" t="str">
        <f t="shared" ca="1" si="3"/>
        <v/>
      </c>
    </row>
    <row r="211" spans="1:1" x14ac:dyDescent="0.25">
      <c r="A211" s="22" t="str">
        <f t="shared" ca="1" si="3"/>
        <v/>
      </c>
    </row>
    <row r="212" spans="1:1" x14ac:dyDescent="0.25">
      <c r="A212" s="22" t="str">
        <f t="shared" ca="1" si="3"/>
        <v/>
      </c>
    </row>
    <row r="213" spans="1:1" x14ac:dyDescent="0.25">
      <c r="A213" s="22" t="str">
        <f t="shared" ca="1" si="3"/>
        <v/>
      </c>
    </row>
    <row r="214" spans="1:1" x14ac:dyDescent="0.25">
      <c r="A214" s="22" t="str">
        <f t="shared" ca="1" si="3"/>
        <v/>
      </c>
    </row>
    <row r="215" spans="1:1" x14ac:dyDescent="0.25">
      <c r="A215" s="22" t="str">
        <f t="shared" ca="1" si="3"/>
        <v/>
      </c>
    </row>
    <row r="216" spans="1:1" x14ac:dyDescent="0.25">
      <c r="A216" s="22" t="str">
        <f t="shared" ca="1" si="3"/>
        <v/>
      </c>
    </row>
    <row r="217" spans="1:1" x14ac:dyDescent="0.25">
      <c r="A217" s="22" t="str">
        <f t="shared" ca="1" si="3"/>
        <v/>
      </c>
    </row>
    <row r="218" spans="1:1" x14ac:dyDescent="0.25">
      <c r="A218" s="22" t="str">
        <f t="shared" ca="1" si="3"/>
        <v/>
      </c>
    </row>
    <row r="219" spans="1:1" x14ac:dyDescent="0.25">
      <c r="A219" s="22" t="str">
        <f t="shared" ca="1" si="3"/>
        <v/>
      </c>
    </row>
    <row r="220" spans="1:1" x14ac:dyDescent="0.25">
      <c r="A220" s="22" t="str">
        <f t="shared" ca="1" si="3"/>
        <v/>
      </c>
    </row>
    <row r="221" spans="1:1" x14ac:dyDescent="0.25">
      <c r="A221" s="22" t="str">
        <f t="shared" ca="1" si="3"/>
        <v/>
      </c>
    </row>
    <row r="222" spans="1:1" x14ac:dyDescent="0.25">
      <c r="A222" s="22" t="str">
        <f t="shared" ca="1" si="3"/>
        <v/>
      </c>
    </row>
    <row r="223" spans="1:1" x14ac:dyDescent="0.25">
      <c r="A223" s="22" t="str">
        <f t="shared" ca="1" si="3"/>
        <v/>
      </c>
    </row>
    <row r="224" spans="1:1" x14ac:dyDescent="0.25">
      <c r="A224" s="22" t="str">
        <f t="shared" ca="1" si="3"/>
        <v/>
      </c>
    </row>
    <row r="225" spans="1:1" x14ac:dyDescent="0.25">
      <c r="A225" s="22" t="str">
        <f t="shared" ca="1" si="3"/>
        <v/>
      </c>
    </row>
    <row r="226" spans="1:1" x14ac:dyDescent="0.25">
      <c r="A226" s="22" t="str">
        <f t="shared" ca="1" si="3"/>
        <v/>
      </c>
    </row>
    <row r="227" spans="1:1" x14ac:dyDescent="0.25">
      <c r="A227" s="22" t="str">
        <f t="shared" ca="1" si="3"/>
        <v/>
      </c>
    </row>
    <row r="228" spans="1:1" x14ac:dyDescent="0.25">
      <c r="A228" s="22" t="str">
        <f t="shared" ca="1" si="3"/>
        <v/>
      </c>
    </row>
    <row r="229" spans="1:1" x14ac:dyDescent="0.25">
      <c r="A229" s="22" t="str">
        <f t="shared" ca="1" si="3"/>
        <v/>
      </c>
    </row>
    <row r="230" spans="1:1" x14ac:dyDescent="0.25">
      <c r="A230" s="22" t="str">
        <f t="shared" ca="1" si="3"/>
        <v/>
      </c>
    </row>
    <row r="231" spans="1:1" x14ac:dyDescent="0.25">
      <c r="A231" s="22" t="str">
        <f t="shared" ca="1" si="3"/>
        <v/>
      </c>
    </row>
    <row r="232" spans="1:1" x14ac:dyDescent="0.25">
      <c r="A232" s="22" t="str">
        <f t="shared" ca="1" si="3"/>
        <v/>
      </c>
    </row>
    <row r="233" spans="1:1" x14ac:dyDescent="0.25">
      <c r="A233" s="22" t="str">
        <f t="shared" ca="1" si="3"/>
        <v/>
      </c>
    </row>
    <row r="234" spans="1:1" x14ac:dyDescent="0.25">
      <c r="A234" s="22" t="str">
        <f t="shared" ca="1" si="3"/>
        <v/>
      </c>
    </row>
    <row r="235" spans="1:1" x14ac:dyDescent="0.25">
      <c r="A235" s="22" t="str">
        <f t="shared" ca="1" si="3"/>
        <v/>
      </c>
    </row>
    <row r="236" spans="1:1" x14ac:dyDescent="0.25">
      <c r="A236" s="22" t="str">
        <f t="shared" ca="1" si="3"/>
        <v/>
      </c>
    </row>
    <row r="237" spans="1:1" x14ac:dyDescent="0.25">
      <c r="A237" s="22" t="str">
        <f t="shared" ca="1" si="3"/>
        <v/>
      </c>
    </row>
    <row r="238" spans="1:1" x14ac:dyDescent="0.25">
      <c r="A238" s="22" t="str">
        <f t="shared" ca="1" si="3"/>
        <v/>
      </c>
    </row>
    <row r="239" spans="1:1" x14ac:dyDescent="0.25">
      <c r="A239" s="22" t="str">
        <f t="shared" ca="1" si="3"/>
        <v/>
      </c>
    </row>
    <row r="240" spans="1:1" x14ac:dyDescent="0.25">
      <c r="A240" s="22" t="str">
        <f t="shared" ca="1" si="3"/>
        <v/>
      </c>
    </row>
    <row r="241" spans="1:1" x14ac:dyDescent="0.25">
      <c r="A241" s="22" t="str">
        <f t="shared" ca="1" si="3"/>
        <v/>
      </c>
    </row>
    <row r="242" spans="1:1" x14ac:dyDescent="0.25">
      <c r="A242" s="22" t="str">
        <f t="shared" ca="1" si="3"/>
        <v/>
      </c>
    </row>
    <row r="243" spans="1:1" x14ac:dyDescent="0.25">
      <c r="A243" s="22" t="str">
        <f t="shared" ca="1" si="3"/>
        <v/>
      </c>
    </row>
    <row r="244" spans="1:1" x14ac:dyDescent="0.25">
      <c r="A244" s="22" t="str">
        <f t="shared" ca="1" si="3"/>
        <v/>
      </c>
    </row>
    <row r="245" spans="1:1" x14ac:dyDescent="0.25">
      <c r="A245" s="22" t="str">
        <f t="shared" ca="1" si="3"/>
        <v/>
      </c>
    </row>
    <row r="246" spans="1:1" x14ac:dyDescent="0.25">
      <c r="A246" s="22" t="str">
        <f t="shared" ca="1" si="3"/>
        <v/>
      </c>
    </row>
    <row r="247" spans="1:1" x14ac:dyDescent="0.25">
      <c r="A247" s="22" t="str">
        <f t="shared" ca="1" si="3"/>
        <v/>
      </c>
    </row>
    <row r="248" spans="1:1" x14ac:dyDescent="0.25">
      <c r="A248" s="22" t="str">
        <f t="shared" ca="1" si="3"/>
        <v/>
      </c>
    </row>
    <row r="249" spans="1:1" x14ac:dyDescent="0.25">
      <c r="A249" s="22" t="str">
        <f t="shared" ca="1" si="3"/>
        <v/>
      </c>
    </row>
    <row r="250" spans="1:1" x14ac:dyDescent="0.25">
      <c r="A250" s="22" t="str">
        <f t="shared" ca="1" si="3"/>
        <v/>
      </c>
    </row>
    <row r="251" spans="1:1" x14ac:dyDescent="0.25">
      <c r="A251" s="22" t="str">
        <f t="shared" ca="1" si="3"/>
        <v/>
      </c>
    </row>
    <row r="252" spans="1:1" x14ac:dyDescent="0.25">
      <c r="A252" s="22" t="str">
        <f t="shared" ca="1" si="3"/>
        <v/>
      </c>
    </row>
    <row r="253" spans="1:1" x14ac:dyDescent="0.25">
      <c r="A253" s="22" t="str">
        <f t="shared" ca="1" si="3"/>
        <v/>
      </c>
    </row>
    <row r="254" spans="1:1" x14ac:dyDescent="0.25">
      <c r="A254" s="22" t="str">
        <f t="shared" ca="1" si="3"/>
        <v/>
      </c>
    </row>
    <row r="255" spans="1:1" x14ac:dyDescent="0.25">
      <c r="A255" s="22" t="str">
        <f t="shared" ca="1" si="3"/>
        <v/>
      </c>
    </row>
    <row r="256" spans="1:1" x14ac:dyDescent="0.25">
      <c r="A256" s="22" t="str">
        <f t="shared" ca="1" si="3"/>
        <v/>
      </c>
    </row>
    <row r="257" spans="1:1" x14ac:dyDescent="0.25">
      <c r="A257" s="22" t="str">
        <f t="shared" ca="1" si="3"/>
        <v/>
      </c>
    </row>
    <row r="258" spans="1:1" x14ac:dyDescent="0.25">
      <c r="A258" s="22" t="str">
        <f t="shared" ca="1" si="3"/>
        <v/>
      </c>
    </row>
    <row r="259" spans="1:1" x14ac:dyDescent="0.25">
      <c r="A259" s="22" t="str">
        <f t="shared" ca="1" si="3"/>
        <v/>
      </c>
    </row>
    <row r="260" spans="1:1" x14ac:dyDescent="0.25">
      <c r="A260" s="22" t="str">
        <f t="shared" ref="A260:A323" ca="1" si="4">IF(B260="","","FA"&amp;RIGHT(YEAR(TODAY()),2)&amp;"-"&amp;RIGHT(A259,3)+1)</f>
        <v/>
      </c>
    </row>
    <row r="261" spans="1:1" x14ac:dyDescent="0.25">
      <c r="A261" s="22" t="str">
        <f t="shared" ca="1" si="4"/>
        <v/>
      </c>
    </row>
    <row r="262" spans="1:1" x14ac:dyDescent="0.25">
      <c r="A262" s="22" t="str">
        <f t="shared" ca="1" si="4"/>
        <v/>
      </c>
    </row>
    <row r="263" spans="1:1" x14ac:dyDescent="0.25">
      <c r="A263" s="22" t="str">
        <f t="shared" ca="1" si="4"/>
        <v/>
      </c>
    </row>
    <row r="264" spans="1:1" x14ac:dyDescent="0.25">
      <c r="A264" s="22" t="str">
        <f t="shared" ca="1" si="4"/>
        <v/>
      </c>
    </row>
    <row r="265" spans="1:1" x14ac:dyDescent="0.25">
      <c r="A265" s="22" t="str">
        <f t="shared" ca="1" si="4"/>
        <v/>
      </c>
    </row>
    <row r="266" spans="1:1" x14ac:dyDescent="0.25">
      <c r="A266" s="22" t="str">
        <f t="shared" ca="1" si="4"/>
        <v/>
      </c>
    </row>
    <row r="267" spans="1:1" x14ac:dyDescent="0.25">
      <c r="A267" s="22" t="str">
        <f t="shared" ca="1" si="4"/>
        <v/>
      </c>
    </row>
    <row r="268" spans="1:1" x14ac:dyDescent="0.25">
      <c r="A268" s="22" t="str">
        <f t="shared" ca="1" si="4"/>
        <v/>
      </c>
    </row>
    <row r="269" spans="1:1" x14ac:dyDescent="0.25">
      <c r="A269" s="22" t="str">
        <f t="shared" ca="1" si="4"/>
        <v/>
      </c>
    </row>
    <row r="270" spans="1:1" x14ac:dyDescent="0.25">
      <c r="A270" s="22" t="str">
        <f t="shared" ca="1" si="4"/>
        <v/>
      </c>
    </row>
    <row r="271" spans="1:1" x14ac:dyDescent="0.25">
      <c r="A271" s="22" t="str">
        <f t="shared" ca="1" si="4"/>
        <v/>
      </c>
    </row>
    <row r="272" spans="1:1" x14ac:dyDescent="0.25">
      <c r="A272" s="22" t="str">
        <f t="shared" ca="1" si="4"/>
        <v/>
      </c>
    </row>
    <row r="273" spans="1:1" x14ac:dyDescent="0.25">
      <c r="A273" s="22" t="str">
        <f t="shared" ca="1" si="4"/>
        <v/>
      </c>
    </row>
    <row r="274" spans="1:1" x14ac:dyDescent="0.25">
      <c r="A274" s="22" t="str">
        <f t="shared" ca="1" si="4"/>
        <v/>
      </c>
    </row>
    <row r="275" spans="1:1" x14ac:dyDescent="0.25">
      <c r="A275" s="22" t="str">
        <f t="shared" ca="1" si="4"/>
        <v/>
      </c>
    </row>
    <row r="276" spans="1:1" x14ac:dyDescent="0.25">
      <c r="A276" s="22" t="str">
        <f t="shared" ca="1" si="4"/>
        <v/>
      </c>
    </row>
    <row r="277" spans="1:1" x14ac:dyDescent="0.25">
      <c r="A277" s="22" t="str">
        <f t="shared" ca="1" si="4"/>
        <v/>
      </c>
    </row>
    <row r="278" spans="1:1" x14ac:dyDescent="0.25">
      <c r="A278" s="22" t="str">
        <f t="shared" ca="1" si="4"/>
        <v/>
      </c>
    </row>
    <row r="279" spans="1:1" x14ac:dyDescent="0.25">
      <c r="A279" s="22" t="str">
        <f t="shared" ca="1" si="4"/>
        <v/>
      </c>
    </row>
    <row r="280" spans="1:1" x14ac:dyDescent="0.25">
      <c r="A280" s="22" t="str">
        <f t="shared" ca="1" si="4"/>
        <v/>
      </c>
    </row>
    <row r="281" spans="1:1" x14ac:dyDescent="0.25">
      <c r="A281" s="22" t="str">
        <f t="shared" ca="1" si="4"/>
        <v/>
      </c>
    </row>
    <row r="282" spans="1:1" x14ac:dyDescent="0.25">
      <c r="A282" s="22" t="str">
        <f t="shared" ca="1" si="4"/>
        <v/>
      </c>
    </row>
    <row r="283" spans="1:1" x14ac:dyDescent="0.25">
      <c r="A283" s="22" t="str">
        <f t="shared" ca="1" si="4"/>
        <v/>
      </c>
    </row>
    <row r="284" spans="1:1" x14ac:dyDescent="0.25">
      <c r="A284" s="22" t="str">
        <f t="shared" ca="1" si="4"/>
        <v/>
      </c>
    </row>
    <row r="285" spans="1:1" x14ac:dyDescent="0.25">
      <c r="A285" s="22" t="str">
        <f t="shared" ca="1" si="4"/>
        <v/>
      </c>
    </row>
    <row r="286" spans="1:1" x14ac:dyDescent="0.25">
      <c r="A286" s="22" t="str">
        <f t="shared" ca="1" si="4"/>
        <v/>
      </c>
    </row>
    <row r="287" spans="1:1" x14ac:dyDescent="0.25">
      <c r="A287" s="22" t="str">
        <f t="shared" ca="1" si="4"/>
        <v/>
      </c>
    </row>
    <row r="288" spans="1:1" x14ac:dyDescent="0.25">
      <c r="A288" s="22" t="str">
        <f t="shared" ca="1" si="4"/>
        <v/>
      </c>
    </row>
    <row r="289" spans="1:1" x14ac:dyDescent="0.25">
      <c r="A289" s="22" t="str">
        <f t="shared" ca="1" si="4"/>
        <v/>
      </c>
    </row>
    <row r="290" spans="1:1" x14ac:dyDescent="0.25">
      <c r="A290" s="22" t="str">
        <f t="shared" ca="1" si="4"/>
        <v/>
      </c>
    </row>
    <row r="291" spans="1:1" x14ac:dyDescent="0.25">
      <c r="A291" s="22" t="str">
        <f t="shared" ca="1" si="4"/>
        <v/>
      </c>
    </row>
    <row r="292" spans="1:1" x14ac:dyDescent="0.25">
      <c r="A292" s="22" t="str">
        <f t="shared" ca="1" si="4"/>
        <v/>
      </c>
    </row>
    <row r="293" spans="1:1" x14ac:dyDescent="0.25">
      <c r="A293" s="22" t="str">
        <f t="shared" ca="1" si="4"/>
        <v/>
      </c>
    </row>
    <row r="294" spans="1:1" x14ac:dyDescent="0.25">
      <c r="A294" s="22" t="str">
        <f t="shared" ca="1" si="4"/>
        <v/>
      </c>
    </row>
    <row r="295" spans="1:1" x14ac:dyDescent="0.25">
      <c r="A295" s="22" t="str">
        <f t="shared" ca="1" si="4"/>
        <v/>
      </c>
    </row>
    <row r="296" spans="1:1" x14ac:dyDescent="0.25">
      <c r="A296" s="22" t="str">
        <f t="shared" ca="1" si="4"/>
        <v/>
      </c>
    </row>
    <row r="297" spans="1:1" x14ac:dyDescent="0.25">
      <c r="A297" s="22" t="str">
        <f t="shared" ca="1" si="4"/>
        <v/>
      </c>
    </row>
    <row r="298" spans="1:1" x14ac:dyDescent="0.25">
      <c r="A298" s="22" t="str">
        <f t="shared" ca="1" si="4"/>
        <v/>
      </c>
    </row>
    <row r="299" spans="1:1" x14ac:dyDescent="0.25">
      <c r="A299" s="22" t="str">
        <f t="shared" ca="1" si="4"/>
        <v/>
      </c>
    </row>
    <row r="300" spans="1:1" x14ac:dyDescent="0.25">
      <c r="A300" s="22" t="str">
        <f t="shared" ca="1" si="4"/>
        <v/>
      </c>
    </row>
    <row r="301" spans="1:1" x14ac:dyDescent="0.25">
      <c r="A301" s="22" t="str">
        <f t="shared" ca="1" si="4"/>
        <v/>
      </c>
    </row>
    <row r="302" spans="1:1" x14ac:dyDescent="0.25">
      <c r="A302" s="22" t="str">
        <f t="shared" ca="1" si="4"/>
        <v/>
      </c>
    </row>
    <row r="303" spans="1:1" x14ac:dyDescent="0.25">
      <c r="A303" s="22" t="str">
        <f t="shared" ca="1" si="4"/>
        <v/>
      </c>
    </row>
    <row r="304" spans="1:1" x14ac:dyDescent="0.25">
      <c r="A304" s="22" t="str">
        <f t="shared" ca="1" si="4"/>
        <v/>
      </c>
    </row>
    <row r="305" spans="1:1" x14ac:dyDescent="0.25">
      <c r="A305" s="22" t="str">
        <f t="shared" ca="1" si="4"/>
        <v/>
      </c>
    </row>
    <row r="306" spans="1:1" x14ac:dyDescent="0.25">
      <c r="A306" s="22" t="str">
        <f t="shared" ca="1" si="4"/>
        <v/>
      </c>
    </row>
    <row r="307" spans="1:1" x14ac:dyDescent="0.25">
      <c r="A307" s="22" t="str">
        <f t="shared" ca="1" si="4"/>
        <v/>
      </c>
    </row>
    <row r="308" spans="1:1" x14ac:dyDescent="0.25">
      <c r="A308" s="22" t="str">
        <f t="shared" ca="1" si="4"/>
        <v/>
      </c>
    </row>
    <row r="309" spans="1:1" x14ac:dyDescent="0.25">
      <c r="A309" s="22" t="str">
        <f t="shared" ca="1" si="4"/>
        <v/>
      </c>
    </row>
    <row r="310" spans="1:1" x14ac:dyDescent="0.25">
      <c r="A310" s="22" t="str">
        <f t="shared" ca="1" si="4"/>
        <v/>
      </c>
    </row>
    <row r="311" spans="1:1" x14ac:dyDescent="0.25">
      <c r="A311" s="22" t="str">
        <f t="shared" ca="1" si="4"/>
        <v/>
      </c>
    </row>
    <row r="312" spans="1:1" x14ac:dyDescent="0.25">
      <c r="A312" s="22" t="str">
        <f t="shared" ca="1" si="4"/>
        <v/>
      </c>
    </row>
    <row r="313" spans="1:1" x14ac:dyDescent="0.25">
      <c r="A313" s="22" t="str">
        <f t="shared" ca="1" si="4"/>
        <v/>
      </c>
    </row>
    <row r="314" spans="1:1" x14ac:dyDescent="0.25">
      <c r="A314" s="22" t="str">
        <f t="shared" ca="1" si="4"/>
        <v/>
      </c>
    </row>
    <row r="315" spans="1:1" x14ac:dyDescent="0.25">
      <c r="A315" s="22" t="str">
        <f t="shared" ca="1" si="4"/>
        <v/>
      </c>
    </row>
    <row r="316" spans="1:1" x14ac:dyDescent="0.25">
      <c r="A316" s="22" t="str">
        <f t="shared" ca="1" si="4"/>
        <v/>
      </c>
    </row>
    <row r="317" spans="1:1" x14ac:dyDescent="0.25">
      <c r="A317" s="22" t="str">
        <f t="shared" ca="1" si="4"/>
        <v/>
      </c>
    </row>
    <row r="318" spans="1:1" x14ac:dyDescent="0.25">
      <c r="A318" s="22" t="str">
        <f t="shared" ca="1" si="4"/>
        <v/>
      </c>
    </row>
    <row r="319" spans="1:1" x14ac:dyDescent="0.25">
      <c r="A319" s="22" t="str">
        <f t="shared" ca="1" si="4"/>
        <v/>
      </c>
    </row>
    <row r="320" spans="1:1" x14ac:dyDescent="0.25">
      <c r="A320" s="22" t="str">
        <f t="shared" ca="1" si="4"/>
        <v/>
      </c>
    </row>
    <row r="321" spans="1:1" x14ac:dyDescent="0.25">
      <c r="A321" s="22" t="str">
        <f t="shared" ca="1" si="4"/>
        <v/>
      </c>
    </row>
    <row r="322" spans="1:1" x14ac:dyDescent="0.25">
      <c r="A322" s="22" t="str">
        <f t="shared" ca="1" si="4"/>
        <v/>
      </c>
    </row>
    <row r="323" spans="1:1" x14ac:dyDescent="0.25">
      <c r="A323" s="22" t="str">
        <f t="shared" ca="1" si="4"/>
        <v/>
      </c>
    </row>
    <row r="324" spans="1:1" x14ac:dyDescent="0.25">
      <c r="A324" s="22" t="str">
        <f t="shared" ref="A324:A350" ca="1" si="5">IF(B324="","","FA"&amp;RIGHT(YEAR(TODAY()),2)&amp;"-"&amp;RIGHT(A323,3)+1)</f>
        <v/>
      </c>
    </row>
    <row r="325" spans="1:1" x14ac:dyDescent="0.25">
      <c r="A325" s="22" t="str">
        <f t="shared" ca="1" si="5"/>
        <v/>
      </c>
    </row>
    <row r="326" spans="1:1" x14ac:dyDescent="0.25">
      <c r="A326" s="22" t="str">
        <f t="shared" ca="1" si="5"/>
        <v/>
      </c>
    </row>
    <row r="327" spans="1:1" x14ac:dyDescent="0.25">
      <c r="A327" s="22" t="str">
        <f t="shared" ca="1" si="5"/>
        <v/>
      </c>
    </row>
    <row r="328" spans="1:1" x14ac:dyDescent="0.25">
      <c r="A328" s="22" t="str">
        <f t="shared" ca="1" si="5"/>
        <v/>
      </c>
    </row>
    <row r="329" spans="1:1" x14ac:dyDescent="0.25">
      <c r="A329" s="22" t="str">
        <f t="shared" ca="1" si="5"/>
        <v/>
      </c>
    </row>
    <row r="330" spans="1:1" x14ac:dyDescent="0.25">
      <c r="A330" s="22" t="str">
        <f t="shared" ca="1" si="5"/>
        <v/>
      </c>
    </row>
    <row r="331" spans="1:1" x14ac:dyDescent="0.25">
      <c r="A331" s="22" t="str">
        <f t="shared" ca="1" si="5"/>
        <v/>
      </c>
    </row>
    <row r="332" spans="1:1" x14ac:dyDescent="0.25">
      <c r="A332" s="22" t="str">
        <f t="shared" ca="1" si="5"/>
        <v/>
      </c>
    </row>
    <row r="333" spans="1:1" x14ac:dyDescent="0.25">
      <c r="A333" s="22" t="str">
        <f t="shared" ca="1" si="5"/>
        <v/>
      </c>
    </row>
    <row r="334" spans="1:1" x14ac:dyDescent="0.25">
      <c r="A334" s="22" t="str">
        <f t="shared" ca="1" si="5"/>
        <v/>
      </c>
    </row>
    <row r="335" spans="1:1" x14ac:dyDescent="0.25">
      <c r="A335" s="22" t="str">
        <f t="shared" ca="1" si="5"/>
        <v/>
      </c>
    </row>
    <row r="336" spans="1:1" x14ac:dyDescent="0.25">
      <c r="A336" s="22" t="str">
        <f t="shared" ca="1" si="5"/>
        <v/>
      </c>
    </row>
    <row r="337" spans="1:1" x14ac:dyDescent="0.25">
      <c r="A337" s="22" t="str">
        <f t="shared" ca="1" si="5"/>
        <v/>
      </c>
    </row>
    <row r="338" spans="1:1" x14ac:dyDescent="0.25">
      <c r="A338" s="22" t="str">
        <f t="shared" ca="1" si="5"/>
        <v/>
      </c>
    </row>
    <row r="339" spans="1:1" x14ac:dyDescent="0.25">
      <c r="A339" s="22" t="str">
        <f t="shared" ca="1" si="5"/>
        <v/>
      </c>
    </row>
    <row r="340" spans="1:1" x14ac:dyDescent="0.25">
      <c r="A340" s="22" t="str">
        <f t="shared" ca="1" si="5"/>
        <v/>
      </c>
    </row>
    <row r="341" spans="1:1" x14ac:dyDescent="0.25">
      <c r="A341" s="22" t="str">
        <f t="shared" ca="1" si="5"/>
        <v/>
      </c>
    </row>
    <row r="342" spans="1:1" x14ac:dyDescent="0.25">
      <c r="A342" s="22" t="str">
        <f t="shared" ca="1" si="5"/>
        <v/>
      </c>
    </row>
    <row r="343" spans="1:1" x14ac:dyDescent="0.25">
      <c r="A343" s="22" t="str">
        <f t="shared" ca="1" si="5"/>
        <v/>
      </c>
    </row>
    <row r="344" spans="1:1" x14ac:dyDescent="0.25">
      <c r="A344" s="22" t="str">
        <f t="shared" ca="1" si="5"/>
        <v/>
      </c>
    </row>
    <row r="345" spans="1:1" x14ac:dyDescent="0.25">
      <c r="A345" s="22" t="str">
        <f t="shared" ca="1" si="5"/>
        <v/>
      </c>
    </row>
    <row r="346" spans="1:1" x14ac:dyDescent="0.25">
      <c r="A346" s="22" t="str">
        <f t="shared" ca="1" si="5"/>
        <v/>
      </c>
    </row>
    <row r="347" spans="1:1" x14ac:dyDescent="0.25">
      <c r="A347" s="22" t="str">
        <f t="shared" ca="1" si="5"/>
        <v/>
      </c>
    </row>
    <row r="348" spans="1:1" x14ac:dyDescent="0.25">
      <c r="A348" s="22" t="str">
        <f t="shared" ca="1" si="5"/>
        <v/>
      </c>
    </row>
    <row r="349" spans="1:1" x14ac:dyDescent="0.25">
      <c r="A349" s="22" t="str">
        <f t="shared" ca="1" si="5"/>
        <v/>
      </c>
    </row>
    <row r="350" spans="1:1" x14ac:dyDescent="0.25">
      <c r="A350" s="22" t="str">
        <f t="shared" ca="1" si="5"/>
        <v/>
      </c>
    </row>
  </sheetData>
  <phoneticPr fontId="1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14</xdr:col>
                    <xdr:colOff>123825</xdr:colOff>
                    <xdr:row>3</xdr:row>
                    <xdr:rowOff>47625</xdr:rowOff>
                  </from>
                  <to>
                    <xdr:col>15</xdr:col>
                    <xdr:colOff>571500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60F76-EF39-4EC3-AE7F-FE4743ADC5EA}">
  <sheetPr codeName="Feuil9"/>
  <dimension ref="A1:J47"/>
  <sheetViews>
    <sheetView showGridLines="0" view="pageBreakPreview" zoomScale="120" zoomScaleNormal="100" zoomScaleSheetLayoutView="120" zoomScalePageLayoutView="70" workbookViewId="0">
      <selection activeCell="B13" sqref="B13"/>
    </sheetView>
  </sheetViews>
  <sheetFormatPr baseColWidth="10" defaultRowHeight="15" x14ac:dyDescent="0.25"/>
  <cols>
    <col min="1" max="1" width="34" customWidth="1"/>
    <col min="2" max="2" width="14.28515625" customWidth="1"/>
    <col min="3" max="3" width="5.28515625" customWidth="1"/>
    <col min="4" max="4" width="13.140625" customWidth="1"/>
    <col min="5" max="5" width="17.140625" customWidth="1"/>
    <col min="6" max="6" width="13.7109375" customWidth="1"/>
  </cols>
  <sheetData>
    <row r="1" spans="1:10" ht="18" customHeight="1" x14ac:dyDescent="0.25">
      <c r="A1" s="64" t="s">
        <v>134</v>
      </c>
      <c r="B1" s="27" t="str">
        <f ca="1">RIGHT(CELL("nomfichier",A1),LEN(CELL("nomfichier",A1))-FIND("]",CELL("nomfichier",A1)))</f>
        <v>Modèle</v>
      </c>
      <c r="C1" s="27"/>
      <c r="D1" s="27"/>
      <c r="E1" s="27"/>
      <c r="F1" s="3"/>
      <c r="J1" s="47"/>
    </row>
    <row r="2" spans="1:10" ht="15" customHeight="1" x14ac:dyDescent="0.25">
      <c r="B2" s="27"/>
      <c r="C2" s="27"/>
      <c r="D2" s="27"/>
      <c r="E2" s="27"/>
      <c r="F2" s="4"/>
      <c r="J2" s="48"/>
    </row>
    <row r="3" spans="1:10" x14ac:dyDescent="0.25">
      <c r="B3" s="4"/>
      <c r="C3" s="4"/>
      <c r="D3" s="4"/>
      <c r="E3" s="4"/>
      <c r="F3" s="4"/>
      <c r="J3" s="48"/>
    </row>
    <row r="4" spans="1:10" ht="15.75" thickBot="1" x14ac:dyDescent="0.3">
      <c r="B4" s="4"/>
    </row>
    <row r="5" spans="1:10" ht="16.5" x14ac:dyDescent="0.25">
      <c r="B5" s="5"/>
      <c r="C5" s="36" t="str">
        <f ca="1">IFERROR(VLOOKUP($B$1,'DONNEES FACTURATION'!A:J,3,0),"")</f>
        <v/>
      </c>
      <c r="D5" s="37"/>
      <c r="E5" s="37"/>
      <c r="F5" s="38"/>
    </row>
    <row r="6" spans="1:10" ht="19.149999999999999" customHeight="1" x14ac:dyDescent="0.25">
      <c r="A6" s="6"/>
      <c r="B6" s="7"/>
      <c r="C6" s="39" t="str">
        <f ca="1">IFERROR(VLOOKUP($B$1,'DONNEES FACTURATION'!A:J,5,0),"")</f>
        <v/>
      </c>
      <c r="D6" s="40"/>
      <c r="E6" s="40"/>
      <c r="F6" s="41"/>
    </row>
    <row r="7" spans="1:10" ht="15.75" customHeight="1" thickBot="1" x14ac:dyDescent="0.3">
      <c r="B7" s="4"/>
      <c r="C7" s="42" t="str">
        <f ca="1">IFERROR(VLOOKUP($B$1,'DONNEES FACTURATION'!A:J,6,0),"")</f>
        <v/>
      </c>
      <c r="D7" s="43"/>
      <c r="E7" s="43"/>
      <c r="F7" s="44"/>
    </row>
    <row r="8" spans="1:10" ht="16.5" customHeight="1" x14ac:dyDescent="0.25">
      <c r="B8" s="9"/>
      <c r="C8" s="8"/>
      <c r="D8" s="8"/>
      <c r="E8" s="8"/>
      <c r="F8" s="8"/>
    </row>
    <row r="9" spans="1:10" ht="22.15" customHeight="1" x14ac:dyDescent="0.3">
      <c r="A9" s="19" t="str">
        <f ca="1">IFERROR("Objet : Facture "&amp;VLOOKUP(B1,'DONNEES FACTURATION'!A:J,9,0),"")</f>
        <v/>
      </c>
      <c r="B9" s="9"/>
      <c r="C9" s="9"/>
      <c r="D9" s="9"/>
      <c r="E9" s="9"/>
      <c r="F9" s="9"/>
    </row>
    <row r="10" spans="1:10" ht="22.15" customHeight="1" x14ac:dyDescent="0.3">
      <c r="A10" s="19" t="str">
        <f ca="1">IFERROR("Réf Chantier : "&amp;VLOOKUP(B1,'DONNEES FACTURATION'!A:J,4,0),"")</f>
        <v/>
      </c>
      <c r="B10" s="10"/>
      <c r="C10" s="11"/>
      <c r="D10" s="11"/>
      <c r="E10" s="10"/>
      <c r="F10" s="10"/>
    </row>
    <row r="11" spans="1:10" ht="22.15" customHeight="1" x14ac:dyDescent="0.25">
      <c r="A11" s="45" t="str">
        <f ca="1">IFERROR("Adresse: " &amp; VLOOKUP(B1,'DONNEES FACTURATION'!A:I,5,0) &amp; " " &amp; VLOOKUP(B1,'DONNEES FACTURATION'!A:I,6,0),"")</f>
        <v/>
      </c>
      <c r="B11" s="46"/>
      <c r="C11" s="46"/>
      <c r="D11" s="46"/>
      <c r="E11" s="46"/>
      <c r="F11" s="46"/>
    </row>
    <row r="12" spans="1:10" ht="24.75" customHeight="1" x14ac:dyDescent="0.25">
      <c r="A12" s="46"/>
      <c r="B12" s="46"/>
      <c r="C12" s="46"/>
      <c r="D12" s="46"/>
      <c r="E12" s="46"/>
      <c r="F12" s="46"/>
    </row>
    <row r="13" spans="1:10" ht="22.15" customHeight="1" thickBot="1" x14ac:dyDescent="0.3">
      <c r="A13" s="23"/>
      <c r="C13" s="67" t="s">
        <v>135</v>
      </c>
      <c r="D13" s="66" t="str">
        <f ca="1">IFERROR(VLOOKUP(B1,'DONNEES FACTURATION'!A:I,2,0),"")</f>
        <v/>
      </c>
      <c r="E13" s="66"/>
      <c r="F13" s="65"/>
    </row>
    <row r="14" spans="1:10" ht="18.75" customHeight="1" thickBot="1" x14ac:dyDescent="0.3">
      <c r="A14" s="12" t="s">
        <v>83</v>
      </c>
      <c r="B14" s="35" t="s">
        <v>82</v>
      </c>
      <c r="C14" s="35"/>
      <c r="D14" s="24" t="s">
        <v>29</v>
      </c>
      <c r="E14" s="13" t="s">
        <v>7</v>
      </c>
      <c r="F14" s="24" t="s">
        <v>8</v>
      </c>
    </row>
    <row r="15" spans="1:10" ht="15" customHeight="1" x14ac:dyDescent="0.25">
      <c r="A15" s="49"/>
      <c r="B15" s="50"/>
      <c r="C15" s="50"/>
      <c r="D15" s="51"/>
      <c r="E15" s="52" t="str">
        <f>IF(A15&lt;&gt;0,VLOOKUP(A15,'Grille Tarifaire'!A:B,2,0),"")</f>
        <v/>
      </c>
      <c r="F15" s="53" t="str">
        <f>E15</f>
        <v/>
      </c>
    </row>
    <row r="16" spans="1:10" ht="15" customHeight="1" x14ac:dyDescent="0.25">
      <c r="A16" s="54"/>
      <c r="B16" s="55"/>
      <c r="C16" s="55"/>
      <c r="D16" s="56"/>
      <c r="E16" s="57" t="str">
        <f>IF(A16&lt;&gt;0,VLOOKUP(A16,'Grille Tarifaire'!A:B,2,0),"")</f>
        <v/>
      </c>
      <c r="F16" s="58" t="str">
        <f t="shared" ref="F16:F41" si="0">E16</f>
        <v/>
      </c>
    </row>
    <row r="17" spans="1:6" ht="15" customHeight="1" x14ac:dyDescent="0.25">
      <c r="A17" s="54"/>
      <c r="B17" s="55"/>
      <c r="C17" s="55"/>
      <c r="D17" s="56"/>
      <c r="E17" s="57" t="str">
        <f>IF(A17&lt;&gt;0,VLOOKUP(A17,'Grille Tarifaire'!A:B,2,0),"")</f>
        <v/>
      </c>
      <c r="F17" s="58" t="str">
        <f t="shared" si="0"/>
        <v/>
      </c>
    </row>
    <row r="18" spans="1:6" ht="15" customHeight="1" x14ac:dyDescent="0.25">
      <c r="A18" s="54"/>
      <c r="B18" s="55"/>
      <c r="C18" s="55"/>
      <c r="D18" s="56"/>
      <c r="E18" s="57" t="str">
        <f>IF(A18&lt;&gt;0,VLOOKUP(A18,'Grille Tarifaire'!A:B,2,0),"")</f>
        <v/>
      </c>
      <c r="F18" s="58" t="str">
        <f t="shared" si="0"/>
        <v/>
      </c>
    </row>
    <row r="19" spans="1:6" ht="15" customHeight="1" x14ac:dyDescent="0.25">
      <c r="A19" s="54"/>
      <c r="B19" s="55"/>
      <c r="C19" s="55"/>
      <c r="D19" s="56"/>
      <c r="E19" s="57" t="str">
        <f>IF(A19&lt;&gt;0,VLOOKUP(A19,'Grille Tarifaire'!A:B,2,0),"")</f>
        <v/>
      </c>
      <c r="F19" s="58" t="str">
        <f t="shared" si="0"/>
        <v/>
      </c>
    </row>
    <row r="20" spans="1:6" ht="15" customHeight="1" x14ac:dyDescent="0.25">
      <c r="A20" s="54"/>
      <c r="B20" s="55"/>
      <c r="C20" s="55"/>
      <c r="D20" s="56"/>
      <c r="E20" s="57" t="str">
        <f>IF(A20&lt;&gt;0,VLOOKUP(A20,'Grille Tarifaire'!A:B,2,0),"")</f>
        <v/>
      </c>
      <c r="F20" s="58" t="str">
        <f t="shared" si="0"/>
        <v/>
      </c>
    </row>
    <row r="21" spans="1:6" ht="15" customHeight="1" x14ac:dyDescent="0.25">
      <c r="A21" s="54"/>
      <c r="B21" s="55"/>
      <c r="C21" s="55"/>
      <c r="D21" s="56"/>
      <c r="E21" s="57" t="str">
        <f>IF(A21&lt;&gt;0,VLOOKUP(A21,'Grille Tarifaire'!A:B,2,0),"")</f>
        <v/>
      </c>
      <c r="F21" s="58" t="str">
        <f t="shared" si="0"/>
        <v/>
      </c>
    </row>
    <row r="22" spans="1:6" ht="15" customHeight="1" x14ac:dyDescent="0.25">
      <c r="A22" s="54"/>
      <c r="B22" s="55"/>
      <c r="C22" s="55"/>
      <c r="D22" s="56"/>
      <c r="E22" s="57" t="str">
        <f>IF(A22&lt;&gt;0,VLOOKUP(A22,'Grille Tarifaire'!A:B,2,0),"")</f>
        <v/>
      </c>
      <c r="F22" s="58" t="str">
        <f t="shared" si="0"/>
        <v/>
      </c>
    </row>
    <row r="23" spans="1:6" ht="15" customHeight="1" x14ac:dyDescent="0.25">
      <c r="A23" s="54"/>
      <c r="B23" s="55"/>
      <c r="C23" s="55"/>
      <c r="D23" s="56"/>
      <c r="E23" s="57" t="str">
        <f>IF(A23&lt;&gt;0,VLOOKUP(A23,'Grille Tarifaire'!A:B,2,0),"")</f>
        <v/>
      </c>
      <c r="F23" s="58" t="str">
        <f t="shared" si="0"/>
        <v/>
      </c>
    </row>
    <row r="24" spans="1:6" ht="15" customHeight="1" x14ac:dyDescent="0.25">
      <c r="A24" s="54"/>
      <c r="B24" s="55"/>
      <c r="C24" s="55"/>
      <c r="D24" s="56"/>
      <c r="E24" s="57" t="str">
        <f>IF(A24&lt;&gt;0,VLOOKUP(A24,'Grille Tarifaire'!A:B,2,0),"")</f>
        <v/>
      </c>
      <c r="F24" s="58" t="str">
        <f t="shared" si="0"/>
        <v/>
      </c>
    </row>
    <row r="25" spans="1:6" ht="15" customHeight="1" x14ac:dyDescent="0.25">
      <c r="A25" s="54"/>
      <c r="B25" s="55"/>
      <c r="C25" s="55"/>
      <c r="D25" s="56"/>
      <c r="E25" s="57" t="str">
        <f>IF(A25&lt;&gt;0,VLOOKUP(A25,'Grille Tarifaire'!A:B,2,0),"")</f>
        <v/>
      </c>
      <c r="F25" s="58" t="str">
        <f t="shared" si="0"/>
        <v/>
      </c>
    </row>
    <row r="26" spans="1:6" ht="15" customHeight="1" x14ac:dyDescent="0.25">
      <c r="A26" s="54"/>
      <c r="B26" s="55"/>
      <c r="C26" s="55"/>
      <c r="D26" s="56"/>
      <c r="E26" s="57" t="str">
        <f>IF(A26&lt;&gt;0,VLOOKUP(A26,'Grille Tarifaire'!A:B,2,0),"")</f>
        <v/>
      </c>
      <c r="F26" s="58"/>
    </row>
    <row r="27" spans="1:6" ht="15" customHeight="1" x14ac:dyDescent="0.25">
      <c r="A27" s="54"/>
      <c r="B27" s="55"/>
      <c r="C27" s="55"/>
      <c r="D27" s="56"/>
      <c r="E27" s="57" t="str">
        <f>IF(A27&lt;&gt;0,VLOOKUP(A27,'Grille Tarifaire'!A:B,2,0),"")</f>
        <v/>
      </c>
      <c r="F27" s="58"/>
    </row>
    <row r="28" spans="1:6" ht="15" customHeight="1" x14ac:dyDescent="0.25">
      <c r="A28" s="54"/>
      <c r="B28" s="55"/>
      <c r="C28" s="55"/>
      <c r="D28" s="56"/>
      <c r="E28" s="57" t="str">
        <f>IF(A28&lt;&gt;0,VLOOKUP(A28,'Grille Tarifaire'!A:B,2,0),"")</f>
        <v/>
      </c>
      <c r="F28" s="58"/>
    </row>
    <row r="29" spans="1:6" ht="15" customHeight="1" x14ac:dyDescent="0.25">
      <c r="A29" s="54"/>
      <c r="B29" s="55"/>
      <c r="C29" s="55"/>
      <c r="D29" s="56"/>
      <c r="E29" s="57" t="str">
        <f>IF(A29&lt;&gt;0,VLOOKUP(A29,'Grille Tarifaire'!A:B,2,0),"")</f>
        <v/>
      </c>
      <c r="F29" s="58"/>
    </row>
    <row r="30" spans="1:6" ht="15" customHeight="1" x14ac:dyDescent="0.25">
      <c r="A30" s="54"/>
      <c r="B30" s="55"/>
      <c r="C30" s="55"/>
      <c r="D30" s="56"/>
      <c r="E30" s="57" t="str">
        <f>IF(A30&lt;&gt;0,VLOOKUP(A30,'Grille Tarifaire'!A:B,2,0),"")</f>
        <v/>
      </c>
      <c r="F30" s="58"/>
    </row>
    <row r="31" spans="1:6" ht="15" customHeight="1" x14ac:dyDescent="0.25">
      <c r="A31" s="54"/>
      <c r="B31" s="55"/>
      <c r="C31" s="55"/>
      <c r="D31" s="56"/>
      <c r="E31" s="57" t="str">
        <f>IF(A31&lt;&gt;0,VLOOKUP(A31,'Grille Tarifaire'!A:B,2,0),"")</f>
        <v/>
      </c>
      <c r="F31" s="58"/>
    </row>
    <row r="32" spans="1:6" ht="15" customHeight="1" x14ac:dyDescent="0.25">
      <c r="A32" s="54"/>
      <c r="B32" s="55"/>
      <c r="C32" s="55"/>
      <c r="D32" s="56"/>
      <c r="E32" s="57" t="str">
        <f>IF(A32&lt;&gt;0,VLOOKUP(A32,'Grille Tarifaire'!A:B,2,0),"")</f>
        <v/>
      </c>
      <c r="F32" s="58"/>
    </row>
    <row r="33" spans="1:6" ht="15" customHeight="1" x14ac:dyDescent="0.25">
      <c r="A33" s="54"/>
      <c r="B33" s="55"/>
      <c r="C33" s="55"/>
      <c r="D33" s="56"/>
      <c r="E33" s="57" t="str">
        <f>IF(A33&lt;&gt;0,VLOOKUP(A33,'Grille Tarifaire'!A:B,2,0),"")</f>
        <v/>
      </c>
      <c r="F33" s="58"/>
    </row>
    <row r="34" spans="1:6" ht="15" customHeight="1" x14ac:dyDescent="0.25">
      <c r="A34" s="54"/>
      <c r="B34" s="55"/>
      <c r="C34" s="55"/>
      <c r="D34" s="56"/>
      <c r="E34" s="57" t="str">
        <f>IF(A34&lt;&gt;0,VLOOKUP(A34,'Grille Tarifaire'!A:B,2,0),"")</f>
        <v/>
      </c>
      <c r="F34" s="58"/>
    </row>
    <row r="35" spans="1:6" ht="15" customHeight="1" x14ac:dyDescent="0.25">
      <c r="A35" s="54"/>
      <c r="B35" s="55"/>
      <c r="C35" s="55"/>
      <c r="D35" s="56"/>
      <c r="E35" s="57" t="str">
        <f>IF(A35&lt;&gt;0,VLOOKUP(A35,'Grille Tarifaire'!A:B,2,0),"")</f>
        <v/>
      </c>
      <c r="F35" s="58"/>
    </row>
    <row r="36" spans="1:6" ht="15" customHeight="1" x14ac:dyDescent="0.25">
      <c r="A36" s="54"/>
      <c r="B36" s="55"/>
      <c r="C36" s="55"/>
      <c r="D36" s="56"/>
      <c r="E36" s="57" t="str">
        <f>IF(A36&lt;&gt;0,VLOOKUP(A36,'Grille Tarifaire'!A:B,2,0),"")</f>
        <v/>
      </c>
      <c r="F36" s="58"/>
    </row>
    <row r="37" spans="1:6" ht="15" customHeight="1" x14ac:dyDescent="0.25">
      <c r="A37" s="54"/>
      <c r="B37" s="55"/>
      <c r="C37" s="55"/>
      <c r="D37" s="56"/>
      <c r="E37" s="57" t="str">
        <f>IF(A37&lt;&gt;0,VLOOKUP(A37,'Grille Tarifaire'!A:B,2,0),"")</f>
        <v/>
      </c>
      <c r="F37" s="58"/>
    </row>
    <row r="38" spans="1:6" ht="15" customHeight="1" x14ac:dyDescent="0.25">
      <c r="A38" s="54"/>
      <c r="B38" s="55"/>
      <c r="C38" s="55"/>
      <c r="D38" s="56"/>
      <c r="E38" s="57" t="str">
        <f>IF(A38&lt;&gt;0,VLOOKUP(A38,'Grille Tarifaire'!A:B,2,0),"")</f>
        <v/>
      </c>
      <c r="F38" s="58"/>
    </row>
    <row r="39" spans="1:6" ht="15" customHeight="1" x14ac:dyDescent="0.25">
      <c r="A39" s="54"/>
      <c r="B39" s="55"/>
      <c r="C39" s="55"/>
      <c r="D39" s="56"/>
      <c r="E39" s="57" t="str">
        <f>IF(A39&lt;&gt;0,VLOOKUP(A39,'Grille Tarifaire'!A:B,2,0),"")</f>
        <v/>
      </c>
      <c r="F39" s="58"/>
    </row>
    <row r="40" spans="1:6" ht="15" customHeight="1" x14ac:dyDescent="0.25">
      <c r="A40" s="54"/>
      <c r="B40" s="55"/>
      <c r="C40" s="55"/>
      <c r="D40" s="56"/>
      <c r="E40" s="57" t="str">
        <f>IF(A40&lt;&gt;0,VLOOKUP(A40,'Grille Tarifaire'!A:B,2,0),"")</f>
        <v/>
      </c>
      <c r="F40" s="58"/>
    </row>
    <row r="41" spans="1:6" ht="15" customHeight="1" x14ac:dyDescent="0.25">
      <c r="A41" s="54"/>
      <c r="B41" s="55"/>
      <c r="C41" s="55"/>
      <c r="D41" s="56"/>
      <c r="E41" s="57" t="str">
        <f>IF(A41&lt;&gt;0,VLOOKUP(A41,'Grille Tarifaire'!A:B,2,0),"")</f>
        <v/>
      </c>
      <c r="F41" s="58" t="str">
        <f t="shared" si="0"/>
        <v/>
      </c>
    </row>
    <row r="42" spans="1:6" ht="15" customHeight="1" thickBot="1" x14ac:dyDescent="0.3">
      <c r="A42" s="59" t="s">
        <v>9</v>
      </c>
      <c r="B42" s="60"/>
      <c r="C42" s="60"/>
      <c r="D42" s="61"/>
      <c r="E42" s="62">
        <v>50</v>
      </c>
      <c r="F42" s="63">
        <f>E42*B42</f>
        <v>0</v>
      </c>
    </row>
    <row r="43" spans="1:6" ht="15" customHeight="1" thickBot="1" x14ac:dyDescent="0.3">
      <c r="A43" s="31" t="s">
        <v>10</v>
      </c>
      <c r="B43" s="31"/>
      <c r="C43" s="31"/>
      <c r="D43" s="31"/>
      <c r="E43" s="31"/>
      <c r="F43" s="14">
        <f>SUM(F15:F42)</f>
        <v>0</v>
      </c>
    </row>
    <row r="44" spans="1:6" ht="15" customHeight="1" thickBot="1" x14ac:dyDescent="0.3">
      <c r="A44" s="15" t="s">
        <v>11</v>
      </c>
      <c r="B44" s="32">
        <v>0.2</v>
      </c>
      <c r="C44" s="32"/>
      <c r="D44" s="32"/>
      <c r="E44" s="32"/>
      <c r="F44" s="16">
        <f>B45-F43</f>
        <v>0</v>
      </c>
    </row>
    <row r="45" spans="1:6" ht="15" customHeight="1" thickBot="1" x14ac:dyDescent="0.3">
      <c r="A45" s="12" t="s">
        <v>12</v>
      </c>
      <c r="B45" s="33">
        <f>F43*1.2</f>
        <v>0</v>
      </c>
      <c r="C45" s="33"/>
      <c r="D45" s="33"/>
      <c r="E45" s="33"/>
      <c r="F45" s="33"/>
    </row>
    <row r="47" spans="1:6" x14ac:dyDescent="0.25">
      <c r="E47" s="34" t="s">
        <v>13</v>
      </c>
      <c r="F47" s="34"/>
    </row>
  </sheetData>
  <mergeCells count="39">
    <mergeCell ref="J1:J3"/>
    <mergeCell ref="C5:F5"/>
    <mergeCell ref="C6:F6"/>
    <mergeCell ref="C7:F7"/>
    <mergeCell ref="A11:F12"/>
    <mergeCell ref="B24:C24"/>
    <mergeCell ref="B14:C14"/>
    <mergeCell ref="B15:C15"/>
    <mergeCell ref="B16:C16"/>
    <mergeCell ref="B17:C17"/>
    <mergeCell ref="B18:C18"/>
    <mergeCell ref="D13:E13"/>
    <mergeCell ref="B19:C19"/>
    <mergeCell ref="B20:C20"/>
    <mergeCell ref="B21:C21"/>
    <mergeCell ref="B22:C22"/>
    <mergeCell ref="B23:C23"/>
    <mergeCell ref="B36:C36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A43:E43"/>
    <mergeCell ref="B44:E44"/>
    <mergeCell ref="B45:F45"/>
    <mergeCell ref="E47:F47"/>
    <mergeCell ref="B37:C37"/>
    <mergeCell ref="B38:C38"/>
    <mergeCell ref="B39:C39"/>
    <mergeCell ref="B40:C40"/>
    <mergeCell ref="B41:C41"/>
    <mergeCell ref="B42:C42"/>
  </mergeCells>
  <pageMargins left="0.23622047244094491" right="0.23622047244094491" top="0.31496062992125984" bottom="0.98425196850393704" header="0.31496062992125984" footer="0"/>
  <pageSetup paperSize="9" orientation="portrait" horizontalDpi="4294967293" verticalDpi="4294967293" r:id="rId1"/>
  <headerFooter alignWithMargins="0"/>
  <colBreaks count="1" manualBreakCount="1">
    <brk id="6" max="2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E2F81-9738-4685-A2D8-7BFA8A569BA0}">
  <sheetPr codeName="Feuil10"/>
  <dimension ref="A1:C7"/>
  <sheetViews>
    <sheetView workbookViewId="0">
      <selection activeCell="B25" sqref="B25:C25"/>
    </sheetView>
  </sheetViews>
  <sheetFormatPr baseColWidth="10" defaultRowHeight="15" x14ac:dyDescent="0.25"/>
  <cols>
    <col min="1" max="1" width="28.5703125" bestFit="1" customWidth="1"/>
    <col min="2" max="2" width="37" customWidth="1"/>
    <col min="3" max="3" width="17.42578125" bestFit="1" customWidth="1"/>
  </cols>
  <sheetData>
    <row r="1" spans="1:3" x14ac:dyDescent="0.25">
      <c r="A1" s="17" t="s">
        <v>14</v>
      </c>
      <c r="B1" s="17" t="s">
        <v>15</v>
      </c>
      <c r="C1" s="17" t="s">
        <v>16</v>
      </c>
    </row>
    <row r="2" spans="1:3" x14ac:dyDescent="0.25">
      <c r="A2" t="s">
        <v>61</v>
      </c>
      <c r="B2" t="s">
        <v>17</v>
      </c>
      <c r="C2" t="s">
        <v>18</v>
      </c>
    </row>
    <row r="3" spans="1:3" x14ac:dyDescent="0.25">
      <c r="A3" t="s">
        <v>68</v>
      </c>
      <c r="B3" t="s">
        <v>19</v>
      </c>
      <c r="C3" t="s">
        <v>20</v>
      </c>
    </row>
    <row r="4" spans="1:3" x14ac:dyDescent="0.25">
      <c r="A4" t="s">
        <v>69</v>
      </c>
      <c r="B4" t="s">
        <v>21</v>
      </c>
      <c r="C4" t="s">
        <v>22</v>
      </c>
    </row>
    <row r="5" spans="1:3" x14ac:dyDescent="0.25">
      <c r="A5" t="s">
        <v>70</v>
      </c>
      <c r="B5" t="s">
        <v>23</v>
      </c>
      <c r="C5" t="s">
        <v>24</v>
      </c>
    </row>
    <row r="6" spans="1:3" x14ac:dyDescent="0.25">
      <c r="A6" t="s">
        <v>73</v>
      </c>
      <c r="B6" t="s">
        <v>25</v>
      </c>
      <c r="C6" t="s">
        <v>26</v>
      </c>
    </row>
    <row r="7" spans="1:3" x14ac:dyDescent="0.25">
      <c r="A7" t="s">
        <v>74</v>
      </c>
      <c r="B7" t="s">
        <v>27</v>
      </c>
      <c r="C7" t="s">
        <v>28</v>
      </c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314FF-4A94-46CE-9638-DEB684A84243}">
  <sheetPr codeName="Feuil1"/>
  <dimension ref="A1:B4"/>
  <sheetViews>
    <sheetView workbookViewId="0">
      <selection activeCell="B25" sqref="B25:C25"/>
    </sheetView>
  </sheetViews>
  <sheetFormatPr baseColWidth="10" defaultRowHeight="15" x14ac:dyDescent="0.25"/>
  <cols>
    <col min="1" max="1" width="15.42578125" bestFit="1" customWidth="1"/>
    <col min="2" max="2" width="14.7109375" bestFit="1" customWidth="1"/>
  </cols>
  <sheetData>
    <row r="1" spans="1:2" x14ac:dyDescent="0.25">
      <c r="A1" s="17" t="s">
        <v>79</v>
      </c>
      <c r="B1" s="17" t="s">
        <v>80</v>
      </c>
    </row>
    <row r="2" spans="1:2" x14ac:dyDescent="0.25">
      <c r="A2" t="s">
        <v>63</v>
      </c>
      <c r="B2">
        <v>110</v>
      </c>
    </row>
    <row r="3" spans="1:2" x14ac:dyDescent="0.25">
      <c r="A3" t="s">
        <v>65</v>
      </c>
      <c r="B3">
        <v>180</v>
      </c>
    </row>
    <row r="4" spans="1:2" x14ac:dyDescent="0.25">
      <c r="A4" t="s">
        <v>81</v>
      </c>
      <c r="B4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27A8A-D930-491C-B60A-F0977CDCE3B0}">
  <sheetPr codeName="Feuil11"/>
  <dimension ref="A1:J47"/>
  <sheetViews>
    <sheetView showGridLines="0" view="pageBreakPreview" zoomScale="120" zoomScaleNormal="100" zoomScaleSheetLayoutView="120" zoomScalePageLayoutView="70" workbookViewId="0">
      <selection activeCell="B13" sqref="B13"/>
    </sheetView>
  </sheetViews>
  <sheetFormatPr baseColWidth="10" defaultRowHeight="15" x14ac:dyDescent="0.25"/>
  <cols>
    <col min="1" max="1" width="34" customWidth="1"/>
    <col min="2" max="2" width="14.28515625" customWidth="1"/>
    <col min="3" max="3" width="5.28515625" customWidth="1"/>
    <col min="4" max="4" width="13.140625" customWidth="1"/>
    <col min="5" max="5" width="17.140625" customWidth="1"/>
    <col min="6" max="6" width="13.7109375" customWidth="1"/>
  </cols>
  <sheetData>
    <row r="1" spans="1:10" ht="18" customHeight="1" x14ac:dyDescent="0.25">
      <c r="A1" s="64" t="s">
        <v>134</v>
      </c>
      <c r="B1" s="27" t="str">
        <f ca="1">RIGHT(CELL("nomfichier",A1),LEN(CELL("nomfichier",A1))-FIND("]",CELL("nomfichier",A1)))</f>
        <v>FA20-176</v>
      </c>
      <c r="C1" s="27"/>
      <c r="D1" s="27"/>
      <c r="E1" s="27"/>
      <c r="F1" s="3"/>
      <c r="J1" s="47"/>
    </row>
    <row r="2" spans="1:10" ht="15" customHeight="1" x14ac:dyDescent="0.25">
      <c r="B2" s="27"/>
      <c r="C2" s="27"/>
      <c r="D2" s="27"/>
      <c r="E2" s="27"/>
      <c r="F2" s="4"/>
      <c r="J2" s="48"/>
    </row>
    <row r="3" spans="1:10" x14ac:dyDescent="0.25">
      <c r="B3" s="4"/>
      <c r="C3" s="4"/>
      <c r="D3" s="4"/>
      <c r="E3" s="4"/>
      <c r="F3" s="4"/>
      <c r="J3" s="48"/>
    </row>
    <row r="4" spans="1:10" ht="15.75" thickBot="1" x14ac:dyDescent="0.3">
      <c r="B4" s="4"/>
    </row>
    <row r="5" spans="1:10" ht="16.5" x14ac:dyDescent="0.25">
      <c r="B5" s="5"/>
      <c r="C5" s="36" t="str">
        <f ca="1">IFERROR(VLOOKUP($B$1,'DONNEES FACTURATION'!A:J,3,0),"")</f>
        <v>Appartement Loup</v>
      </c>
      <c r="D5" s="37"/>
      <c r="E5" s="37"/>
      <c r="F5" s="38"/>
    </row>
    <row r="6" spans="1:10" ht="19.149999999999999" customHeight="1" x14ac:dyDescent="0.25">
      <c r="A6" s="6"/>
      <c r="B6" s="7"/>
      <c r="C6" s="39" t="str">
        <f ca="1">IFERROR(VLOOKUP($B$1,'DONNEES FACTURATION'!A:J,5,0),"")</f>
        <v>27 Rue du Pigeon</v>
      </c>
      <c r="D6" s="40"/>
      <c r="E6" s="40"/>
      <c r="F6" s="41"/>
    </row>
    <row r="7" spans="1:10" ht="15.75" customHeight="1" thickBot="1" x14ac:dyDescent="0.3">
      <c r="B7" s="4"/>
      <c r="C7" s="42" t="str">
        <f ca="1">IFERROR(VLOOKUP($B$1,'DONNEES FACTURATION'!A:J,6,0),"")</f>
        <v>94400 VITRY</v>
      </c>
      <c r="D7" s="43"/>
      <c r="E7" s="43"/>
      <c r="F7" s="44"/>
    </row>
    <row r="8" spans="1:10" ht="16.5" customHeight="1" x14ac:dyDescent="0.25">
      <c r="B8" s="9"/>
      <c r="C8" s="8"/>
      <c r="D8" s="8"/>
      <c r="E8" s="8"/>
      <c r="F8" s="8"/>
    </row>
    <row r="9" spans="1:10" ht="22.15" customHeight="1" x14ac:dyDescent="0.3">
      <c r="A9" s="19" t="str">
        <f ca="1">IFERROR("Objet : Facture "&amp;VLOOKUP(B1,'DONNEES FACTURATION'!A:J,9,0),"")</f>
        <v xml:space="preserve">Objet : Facture </v>
      </c>
      <c r="B9" s="9"/>
      <c r="C9" s="9"/>
      <c r="D9" s="9"/>
      <c r="E9" s="9"/>
      <c r="F9" s="9"/>
    </row>
    <row r="10" spans="1:10" ht="22.15" customHeight="1" x14ac:dyDescent="0.3">
      <c r="A10" s="19" t="str">
        <f ca="1">IFERROR("Réf Chantier : "&amp;VLOOKUP(B1,'DONNEES FACTURATION'!A:J,4,0),"")</f>
        <v>Réf Chantier : 20-114</v>
      </c>
      <c r="B10" s="10"/>
      <c r="C10" s="11"/>
      <c r="D10" s="11"/>
      <c r="E10" s="10"/>
      <c r="F10" s="10"/>
    </row>
    <row r="11" spans="1:10" ht="22.15" customHeight="1" x14ac:dyDescent="0.25">
      <c r="A11" s="45" t="str">
        <f ca="1">IFERROR("Adresse: " &amp; VLOOKUP(B1,'DONNEES FACTURATION'!A:I,5,0) &amp; " " &amp; VLOOKUP(B1,'DONNEES FACTURATION'!A:I,6,0),"")</f>
        <v>Adresse: 27 Rue du Pigeon 94400 VITRY</v>
      </c>
      <c r="B11" s="46"/>
      <c r="C11" s="46"/>
      <c r="D11" s="46"/>
      <c r="E11" s="46"/>
      <c r="F11" s="46"/>
    </row>
    <row r="12" spans="1:10" ht="24.75" customHeight="1" x14ac:dyDescent="0.25">
      <c r="A12" s="46"/>
      <c r="B12" s="46"/>
      <c r="C12" s="46"/>
      <c r="D12" s="46"/>
      <c r="E12" s="46"/>
      <c r="F12" s="46"/>
    </row>
    <row r="13" spans="1:10" ht="22.15" customHeight="1" thickBot="1" x14ac:dyDescent="0.3">
      <c r="A13" s="25"/>
      <c r="C13" s="67" t="s">
        <v>135</v>
      </c>
      <c r="D13" s="66">
        <f ca="1">IFERROR(VLOOKUP(B1,'DONNEES FACTURATION'!A:I,2,0),"")</f>
        <v>43956</v>
      </c>
      <c r="E13" s="66"/>
      <c r="F13" s="65"/>
    </row>
    <row r="14" spans="1:10" ht="18.75" customHeight="1" thickBot="1" x14ac:dyDescent="0.3">
      <c r="A14" s="12" t="s">
        <v>83</v>
      </c>
      <c r="B14" s="35" t="s">
        <v>82</v>
      </c>
      <c r="C14" s="35"/>
      <c r="D14" s="26" t="s">
        <v>29</v>
      </c>
      <c r="E14" s="13" t="s">
        <v>7</v>
      </c>
      <c r="F14" s="26" t="s">
        <v>8</v>
      </c>
    </row>
    <row r="15" spans="1:10" ht="15" customHeight="1" x14ac:dyDescent="0.25">
      <c r="A15" s="49"/>
      <c r="B15" s="50"/>
      <c r="C15" s="50"/>
      <c r="D15" s="51"/>
      <c r="E15" s="52" t="str">
        <f>IF(A15&lt;&gt;0,VLOOKUP(A15,'Grille Tarifaire'!A:B,2,0),"")</f>
        <v/>
      </c>
      <c r="F15" s="53" t="str">
        <f>E15</f>
        <v/>
      </c>
    </row>
    <row r="16" spans="1:10" ht="15" customHeight="1" x14ac:dyDescent="0.25">
      <c r="A16" s="54"/>
      <c r="B16" s="55"/>
      <c r="C16" s="55"/>
      <c r="D16" s="56"/>
      <c r="E16" s="57" t="str">
        <f>IF(A16&lt;&gt;0,VLOOKUP(A16,'Grille Tarifaire'!A:B,2,0),"")</f>
        <v/>
      </c>
      <c r="F16" s="58" t="str">
        <f t="shared" ref="F16:F41" si="0">E16</f>
        <v/>
      </c>
    </row>
    <row r="17" spans="1:6" ht="15" customHeight="1" x14ac:dyDescent="0.25">
      <c r="A17" s="54"/>
      <c r="B17" s="55"/>
      <c r="C17" s="55"/>
      <c r="D17" s="56"/>
      <c r="E17" s="57" t="str">
        <f>IF(A17&lt;&gt;0,VLOOKUP(A17,'Grille Tarifaire'!A:B,2,0),"")</f>
        <v/>
      </c>
      <c r="F17" s="58" t="str">
        <f t="shared" si="0"/>
        <v/>
      </c>
    </row>
    <row r="18" spans="1:6" ht="15" customHeight="1" x14ac:dyDescent="0.25">
      <c r="A18" s="54"/>
      <c r="B18" s="55"/>
      <c r="C18" s="55"/>
      <c r="D18" s="56"/>
      <c r="E18" s="57" t="str">
        <f>IF(A18&lt;&gt;0,VLOOKUP(A18,'Grille Tarifaire'!A:B,2,0),"")</f>
        <v/>
      </c>
      <c r="F18" s="58" t="str">
        <f t="shared" si="0"/>
        <v/>
      </c>
    </row>
    <row r="19" spans="1:6" ht="15" customHeight="1" x14ac:dyDescent="0.25">
      <c r="A19" s="54"/>
      <c r="B19" s="55"/>
      <c r="C19" s="55"/>
      <c r="D19" s="56"/>
      <c r="E19" s="57" t="str">
        <f>IF(A19&lt;&gt;0,VLOOKUP(A19,'Grille Tarifaire'!A:B,2,0),"")</f>
        <v/>
      </c>
      <c r="F19" s="58" t="str">
        <f t="shared" si="0"/>
        <v/>
      </c>
    </row>
    <row r="20" spans="1:6" ht="15" customHeight="1" x14ac:dyDescent="0.25">
      <c r="A20" s="54"/>
      <c r="B20" s="55"/>
      <c r="C20" s="55"/>
      <c r="D20" s="56"/>
      <c r="E20" s="57" t="str">
        <f>IF(A20&lt;&gt;0,VLOOKUP(A20,'Grille Tarifaire'!A:B,2,0),"")</f>
        <v/>
      </c>
      <c r="F20" s="58" t="str">
        <f t="shared" si="0"/>
        <v/>
      </c>
    </row>
    <row r="21" spans="1:6" ht="15" customHeight="1" x14ac:dyDescent="0.25">
      <c r="A21" s="54"/>
      <c r="B21" s="55"/>
      <c r="C21" s="55"/>
      <c r="D21" s="56"/>
      <c r="E21" s="57" t="str">
        <f>IF(A21&lt;&gt;0,VLOOKUP(A21,'Grille Tarifaire'!A:B,2,0),"")</f>
        <v/>
      </c>
      <c r="F21" s="58" t="str">
        <f t="shared" si="0"/>
        <v/>
      </c>
    </row>
    <row r="22" spans="1:6" ht="15" customHeight="1" x14ac:dyDescent="0.25">
      <c r="A22" s="54"/>
      <c r="B22" s="55"/>
      <c r="C22" s="55"/>
      <c r="D22" s="56"/>
      <c r="E22" s="57" t="str">
        <f>IF(A22&lt;&gt;0,VLOOKUP(A22,'Grille Tarifaire'!A:B,2,0),"")</f>
        <v/>
      </c>
      <c r="F22" s="58" t="str">
        <f t="shared" si="0"/>
        <v/>
      </c>
    </row>
    <row r="23" spans="1:6" ht="15" customHeight="1" x14ac:dyDescent="0.25">
      <c r="A23" s="54"/>
      <c r="B23" s="55"/>
      <c r="C23" s="55"/>
      <c r="D23" s="56"/>
      <c r="E23" s="57" t="str">
        <f>IF(A23&lt;&gt;0,VLOOKUP(A23,'Grille Tarifaire'!A:B,2,0),"")</f>
        <v/>
      </c>
      <c r="F23" s="58" t="str">
        <f t="shared" si="0"/>
        <v/>
      </c>
    </row>
    <row r="24" spans="1:6" ht="15" customHeight="1" x14ac:dyDescent="0.25">
      <c r="A24" s="54"/>
      <c r="B24" s="55"/>
      <c r="C24" s="55"/>
      <c r="D24" s="56"/>
      <c r="E24" s="57" t="str">
        <f>IF(A24&lt;&gt;0,VLOOKUP(A24,'Grille Tarifaire'!A:B,2,0),"")</f>
        <v/>
      </c>
      <c r="F24" s="58" t="str">
        <f t="shared" si="0"/>
        <v/>
      </c>
    </row>
    <row r="25" spans="1:6" ht="15" customHeight="1" x14ac:dyDescent="0.25">
      <c r="A25" s="54"/>
      <c r="B25" s="55"/>
      <c r="C25" s="55"/>
      <c r="D25" s="56"/>
      <c r="E25" s="57" t="str">
        <f>IF(A25&lt;&gt;0,VLOOKUP(A25,'Grille Tarifaire'!A:B,2,0),"")</f>
        <v/>
      </c>
      <c r="F25" s="58" t="str">
        <f t="shared" si="0"/>
        <v/>
      </c>
    </row>
    <row r="26" spans="1:6" ht="15" customHeight="1" x14ac:dyDescent="0.25">
      <c r="A26" s="54"/>
      <c r="B26" s="55"/>
      <c r="C26" s="55"/>
      <c r="D26" s="56"/>
      <c r="E26" s="57" t="str">
        <f>IF(A26&lt;&gt;0,VLOOKUP(A26,'Grille Tarifaire'!A:B,2,0),"")</f>
        <v/>
      </c>
      <c r="F26" s="58"/>
    </row>
    <row r="27" spans="1:6" ht="15" customHeight="1" x14ac:dyDescent="0.25">
      <c r="A27" s="54"/>
      <c r="B27" s="55"/>
      <c r="C27" s="55"/>
      <c r="D27" s="56"/>
      <c r="E27" s="57" t="str">
        <f>IF(A27&lt;&gt;0,VLOOKUP(A27,'Grille Tarifaire'!A:B,2,0),"")</f>
        <v/>
      </c>
      <c r="F27" s="58"/>
    </row>
    <row r="28" spans="1:6" ht="15" customHeight="1" x14ac:dyDescent="0.25">
      <c r="A28" s="54"/>
      <c r="B28" s="55"/>
      <c r="C28" s="55"/>
      <c r="D28" s="56"/>
      <c r="E28" s="57" t="str">
        <f>IF(A28&lt;&gt;0,VLOOKUP(A28,'Grille Tarifaire'!A:B,2,0),"")</f>
        <v/>
      </c>
      <c r="F28" s="58"/>
    </row>
    <row r="29" spans="1:6" ht="15" customHeight="1" x14ac:dyDescent="0.25">
      <c r="A29" s="54"/>
      <c r="B29" s="55"/>
      <c r="C29" s="55"/>
      <c r="D29" s="56"/>
      <c r="E29" s="57" t="str">
        <f>IF(A29&lt;&gt;0,VLOOKUP(A29,'Grille Tarifaire'!A:B,2,0),"")</f>
        <v/>
      </c>
      <c r="F29" s="58"/>
    </row>
    <row r="30" spans="1:6" ht="15" customHeight="1" x14ac:dyDescent="0.25">
      <c r="A30" s="54"/>
      <c r="B30" s="55"/>
      <c r="C30" s="55"/>
      <c r="D30" s="56"/>
      <c r="E30" s="57" t="str">
        <f>IF(A30&lt;&gt;0,VLOOKUP(A30,'Grille Tarifaire'!A:B,2,0),"")</f>
        <v/>
      </c>
      <c r="F30" s="58"/>
    </row>
    <row r="31" spans="1:6" ht="15" customHeight="1" x14ac:dyDescent="0.25">
      <c r="A31" s="54"/>
      <c r="B31" s="55"/>
      <c r="C31" s="55"/>
      <c r="D31" s="56"/>
      <c r="E31" s="57" t="str">
        <f>IF(A31&lt;&gt;0,VLOOKUP(A31,'Grille Tarifaire'!A:B,2,0),"")</f>
        <v/>
      </c>
      <c r="F31" s="58"/>
    </row>
    <row r="32" spans="1:6" ht="15" customHeight="1" x14ac:dyDescent="0.25">
      <c r="A32" s="54"/>
      <c r="B32" s="55"/>
      <c r="C32" s="55"/>
      <c r="D32" s="56"/>
      <c r="E32" s="57" t="str">
        <f>IF(A32&lt;&gt;0,VLOOKUP(A32,'Grille Tarifaire'!A:B,2,0),"")</f>
        <v/>
      </c>
      <c r="F32" s="58"/>
    </row>
    <row r="33" spans="1:6" ht="15" customHeight="1" x14ac:dyDescent="0.25">
      <c r="A33" s="54"/>
      <c r="B33" s="55"/>
      <c r="C33" s="55"/>
      <c r="D33" s="56"/>
      <c r="E33" s="57" t="str">
        <f>IF(A33&lt;&gt;0,VLOOKUP(A33,'Grille Tarifaire'!A:B,2,0),"")</f>
        <v/>
      </c>
      <c r="F33" s="58"/>
    </row>
    <row r="34" spans="1:6" ht="15" customHeight="1" x14ac:dyDescent="0.25">
      <c r="A34" s="54"/>
      <c r="B34" s="55"/>
      <c r="C34" s="55"/>
      <c r="D34" s="56"/>
      <c r="E34" s="57" t="str">
        <f>IF(A34&lt;&gt;0,VLOOKUP(A34,'Grille Tarifaire'!A:B,2,0),"")</f>
        <v/>
      </c>
      <c r="F34" s="58"/>
    </row>
    <row r="35" spans="1:6" ht="15" customHeight="1" x14ac:dyDescent="0.25">
      <c r="A35" s="54"/>
      <c r="B35" s="55"/>
      <c r="C35" s="55"/>
      <c r="D35" s="56"/>
      <c r="E35" s="57" t="str">
        <f>IF(A35&lt;&gt;0,VLOOKUP(A35,'Grille Tarifaire'!A:B,2,0),"")</f>
        <v/>
      </c>
      <c r="F35" s="58"/>
    </row>
    <row r="36" spans="1:6" ht="15" customHeight="1" x14ac:dyDescent="0.25">
      <c r="A36" s="54"/>
      <c r="B36" s="55"/>
      <c r="C36" s="55"/>
      <c r="D36" s="56"/>
      <c r="E36" s="57" t="str">
        <f>IF(A36&lt;&gt;0,VLOOKUP(A36,'Grille Tarifaire'!A:B,2,0),"")</f>
        <v/>
      </c>
      <c r="F36" s="58"/>
    </row>
    <row r="37" spans="1:6" ht="15" customHeight="1" x14ac:dyDescent="0.25">
      <c r="A37" s="54"/>
      <c r="B37" s="55"/>
      <c r="C37" s="55"/>
      <c r="D37" s="56"/>
      <c r="E37" s="57" t="str">
        <f>IF(A37&lt;&gt;0,VLOOKUP(A37,'Grille Tarifaire'!A:B,2,0),"")</f>
        <v/>
      </c>
      <c r="F37" s="58"/>
    </row>
    <row r="38" spans="1:6" ht="15" customHeight="1" x14ac:dyDescent="0.25">
      <c r="A38" s="54"/>
      <c r="B38" s="55"/>
      <c r="C38" s="55"/>
      <c r="D38" s="56"/>
      <c r="E38" s="57" t="str">
        <f>IF(A38&lt;&gt;0,VLOOKUP(A38,'Grille Tarifaire'!A:B,2,0),"")</f>
        <v/>
      </c>
      <c r="F38" s="58"/>
    </row>
    <row r="39" spans="1:6" ht="15" customHeight="1" x14ac:dyDescent="0.25">
      <c r="A39" s="54"/>
      <c r="B39" s="55"/>
      <c r="C39" s="55"/>
      <c r="D39" s="56"/>
      <c r="E39" s="57" t="str">
        <f>IF(A39&lt;&gt;0,VLOOKUP(A39,'Grille Tarifaire'!A:B,2,0),"")</f>
        <v/>
      </c>
      <c r="F39" s="58"/>
    </row>
    <row r="40" spans="1:6" ht="15" customHeight="1" x14ac:dyDescent="0.25">
      <c r="A40" s="54"/>
      <c r="B40" s="55"/>
      <c r="C40" s="55"/>
      <c r="D40" s="56"/>
      <c r="E40" s="57" t="str">
        <f>IF(A40&lt;&gt;0,VLOOKUP(A40,'Grille Tarifaire'!A:B,2,0),"")</f>
        <v/>
      </c>
      <c r="F40" s="58"/>
    </row>
    <row r="41" spans="1:6" ht="15" customHeight="1" x14ac:dyDescent="0.25">
      <c r="A41" s="54"/>
      <c r="B41" s="55"/>
      <c r="C41" s="55"/>
      <c r="D41" s="56"/>
      <c r="E41" s="57" t="str">
        <f>IF(A41&lt;&gt;0,VLOOKUP(A41,'Grille Tarifaire'!A:B,2,0),"")</f>
        <v/>
      </c>
      <c r="F41" s="58" t="str">
        <f t="shared" si="0"/>
        <v/>
      </c>
    </row>
    <row r="42" spans="1:6" ht="15" customHeight="1" thickBot="1" x14ac:dyDescent="0.3">
      <c r="A42" s="59" t="s">
        <v>9</v>
      </c>
      <c r="B42" s="60"/>
      <c r="C42" s="60"/>
      <c r="D42" s="61"/>
      <c r="E42" s="62">
        <v>50</v>
      </c>
      <c r="F42" s="63">
        <f>E42*B42</f>
        <v>0</v>
      </c>
    </row>
    <row r="43" spans="1:6" ht="15" customHeight="1" thickBot="1" x14ac:dyDescent="0.3">
      <c r="A43" s="31" t="s">
        <v>10</v>
      </c>
      <c r="B43" s="31"/>
      <c r="C43" s="31"/>
      <c r="D43" s="31"/>
      <c r="E43" s="31"/>
      <c r="F43" s="14">
        <f>SUM(F15:F42)</f>
        <v>0</v>
      </c>
    </row>
    <row r="44" spans="1:6" ht="15" customHeight="1" thickBot="1" x14ac:dyDescent="0.3">
      <c r="A44" s="15" t="s">
        <v>11</v>
      </c>
      <c r="B44" s="32">
        <v>0.2</v>
      </c>
      <c r="C44" s="32"/>
      <c r="D44" s="32"/>
      <c r="E44" s="32"/>
      <c r="F44" s="16">
        <f>B45-F43</f>
        <v>0</v>
      </c>
    </row>
    <row r="45" spans="1:6" ht="15" customHeight="1" thickBot="1" x14ac:dyDescent="0.3">
      <c r="A45" s="12" t="s">
        <v>12</v>
      </c>
      <c r="B45" s="33">
        <f>F43*1.2</f>
        <v>0</v>
      </c>
      <c r="C45" s="33"/>
      <c r="D45" s="33"/>
      <c r="E45" s="33"/>
      <c r="F45" s="33"/>
    </row>
    <row r="47" spans="1:6" x14ac:dyDescent="0.25">
      <c r="E47" s="34" t="s">
        <v>13</v>
      </c>
      <c r="F47" s="34"/>
    </row>
  </sheetData>
  <mergeCells count="39">
    <mergeCell ref="B44:E44"/>
    <mergeCell ref="B45:F45"/>
    <mergeCell ref="E47:F47"/>
    <mergeCell ref="B38:C38"/>
    <mergeCell ref="B39:C39"/>
    <mergeCell ref="B40:C40"/>
    <mergeCell ref="B41:C41"/>
    <mergeCell ref="B42:C42"/>
    <mergeCell ref="A43:E43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J1:J3"/>
    <mergeCell ref="C5:F5"/>
    <mergeCell ref="C6:F6"/>
    <mergeCell ref="C7:F7"/>
    <mergeCell ref="A11:F12"/>
    <mergeCell ref="D13:E13"/>
  </mergeCells>
  <pageMargins left="0.23622047244094491" right="0.23622047244094491" top="0.31496062992125984" bottom="0.98425196850393704" header="0.31496062992125984" footer="0"/>
  <pageSetup paperSize="9" orientation="portrait" horizontalDpi="4294967293" verticalDpi="4294967293" r:id="rId1"/>
  <headerFooter alignWithMargins="0"/>
  <colBreaks count="1" manualBreakCount="1">
    <brk id="6" max="2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DONNEES FACTURATION</vt:lpstr>
      <vt:lpstr>Modèle</vt:lpstr>
      <vt:lpstr>Adresse Clients</vt:lpstr>
      <vt:lpstr>Grille Tarifaire</vt:lpstr>
      <vt:lpstr>FA20-176</vt:lpstr>
      <vt:lpstr>'FA20-176'!Zone_d_impression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jp</cp:lastModifiedBy>
  <cp:lastPrinted>2020-05-05T07:44:49Z</cp:lastPrinted>
  <dcterms:created xsi:type="dcterms:W3CDTF">2020-05-03T19:03:37Z</dcterms:created>
  <dcterms:modified xsi:type="dcterms:W3CDTF">2020-05-05T08:57:01Z</dcterms:modified>
</cp:coreProperties>
</file>